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T:\PMO\Metrics\Moved to SharePoint PMO\Monthly Reports\FY 2223\"/>
    </mc:Choice>
  </mc:AlternateContent>
  <xr:revisionPtr revIDLastSave="0" documentId="13_ncr:1_{543A7C2C-2A5A-4820-A9CC-784D66FC0D89}"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Data'!$A$10:$JE$71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G71" i="1" l="1"/>
  <c r="GG70" i="1"/>
  <c r="GG69" i="1"/>
  <c r="GG68" i="1"/>
  <c r="GG67" i="1"/>
  <c r="GG65" i="1"/>
  <c r="GG64" i="1"/>
  <c r="GG63" i="1"/>
  <c r="GG62" i="1"/>
  <c r="GG61" i="1"/>
  <c r="GG60" i="1"/>
  <c r="GG59" i="1"/>
  <c r="GG58" i="1"/>
  <c r="GG57" i="1"/>
  <c r="GG56" i="1"/>
  <c r="GG55" i="1"/>
  <c r="GG54" i="1"/>
  <c r="GG53" i="1"/>
  <c r="GG52" i="1"/>
  <c r="GG50" i="1"/>
  <c r="GG48" i="1"/>
  <c r="GG47" i="1"/>
  <c r="GG45" i="1"/>
  <c r="GG43" i="1"/>
  <c r="GG42" i="1"/>
  <c r="GG40" i="1"/>
  <c r="GG39" i="1"/>
  <c r="GG38" i="1"/>
  <c r="GG37" i="1"/>
  <c r="GG35" i="1"/>
  <c r="GG34" i="1"/>
  <c r="GG33" i="1"/>
  <c r="GG32" i="1"/>
  <c r="GG30" i="1"/>
  <c r="GG29" i="1"/>
  <c r="GG28" i="1"/>
  <c r="GG27" i="1"/>
  <c r="GG26" i="1"/>
  <c r="GG25" i="1"/>
  <c r="GG24" i="1"/>
  <c r="GG23" i="1"/>
  <c r="GG22" i="1"/>
  <c r="GG20" i="1"/>
  <c r="GG19" i="1"/>
  <c r="GG18" i="1"/>
  <c r="GG17" i="1"/>
  <c r="GG16" i="1"/>
  <c r="GG15" i="1"/>
  <c r="GG14" i="1"/>
  <c r="GG13" i="1"/>
  <c r="GG11" i="1"/>
  <c r="GG7" i="1"/>
  <c r="GG6" i="1"/>
  <c r="GG5" i="1"/>
  <c r="FY5" i="1"/>
  <c r="FY4" i="1"/>
  <c r="FY38" i="1"/>
  <c r="FY37" i="1"/>
  <c r="ON57" i="1" l="1"/>
  <c r="ON56" i="1"/>
  <c r="FY34" i="1"/>
  <c r="JC34" i="1" s="1"/>
  <c r="FY52" i="1"/>
  <c r="JC52" i="1" s="1"/>
  <c r="FY50" i="1"/>
  <c r="JC50" i="1" s="1"/>
  <c r="FY39" i="1"/>
  <c r="FY46" i="1" s="1"/>
  <c r="JC46" i="1" s="1"/>
  <c r="FY22" i="1"/>
  <c r="FY49" i="1" s="1"/>
  <c r="JC49" i="1" s="1"/>
  <c r="FY18" i="1"/>
  <c r="JC18" i="1" s="1"/>
  <c r="FY11" i="1"/>
  <c r="FY35" i="1" s="1"/>
  <c r="JC35" i="1" s="1"/>
  <c r="JC71" i="1"/>
  <c r="JC70" i="1"/>
  <c r="JC69" i="1"/>
  <c r="JC68" i="1"/>
  <c r="JC67" i="1"/>
  <c r="JC65" i="1"/>
  <c r="JC64" i="1"/>
  <c r="JC63" i="1"/>
  <c r="JC62" i="1"/>
  <c r="JC61" i="1"/>
  <c r="JC60" i="1"/>
  <c r="JC59" i="1"/>
  <c r="JC58" i="1"/>
  <c r="JC57" i="1"/>
  <c r="JC56" i="1"/>
  <c r="JC55" i="1"/>
  <c r="JC54" i="1"/>
  <c r="JC53" i="1"/>
  <c r="JC48" i="1"/>
  <c r="JC45" i="1"/>
  <c r="JC42" i="1"/>
  <c r="JC38" i="1"/>
  <c r="JC37" i="1"/>
  <c r="JC33" i="1"/>
  <c r="JC32" i="1"/>
  <c r="JC30" i="1"/>
  <c r="JC29" i="1"/>
  <c r="JC28" i="1"/>
  <c r="JC27" i="1"/>
  <c r="JC26" i="1"/>
  <c r="JC25" i="1"/>
  <c r="JC24" i="1"/>
  <c r="JC23" i="1"/>
  <c r="JC17" i="1"/>
  <c r="JC16" i="1"/>
  <c r="JC15" i="1"/>
  <c r="JC13" i="1"/>
  <c r="JC10" i="1"/>
  <c r="JC7" i="1"/>
  <c r="JC6" i="1"/>
  <c r="JC5" i="1"/>
  <c r="JB71" i="1"/>
  <c r="JB70" i="1"/>
  <c r="JB69" i="1"/>
  <c r="JB68" i="1"/>
  <c r="JB67" i="1"/>
  <c r="JB65" i="1"/>
  <c r="JB64" i="1"/>
  <c r="JB63" i="1"/>
  <c r="JB62" i="1"/>
  <c r="JB61" i="1"/>
  <c r="JB60" i="1"/>
  <c r="JB59" i="1"/>
  <c r="JB58" i="1"/>
  <c r="JB57" i="1"/>
  <c r="JB56" i="1"/>
  <c r="JB55" i="1"/>
  <c r="JB54" i="1"/>
  <c r="JB53" i="1"/>
  <c r="JB52" i="1"/>
  <c r="JB50" i="1"/>
  <c r="JB49" i="1"/>
  <c r="JB48" i="1"/>
  <c r="JB46" i="1"/>
  <c r="JB45" i="1"/>
  <c r="JB43" i="1"/>
  <c r="JB42" i="1"/>
  <c r="JB39" i="1"/>
  <c r="JB38" i="1"/>
  <c r="JB37" i="1"/>
  <c r="JB35" i="1"/>
  <c r="JB34" i="1"/>
  <c r="JB33" i="1"/>
  <c r="JB32" i="1"/>
  <c r="JB30" i="1"/>
  <c r="JB29" i="1"/>
  <c r="JB28" i="1"/>
  <c r="JB27" i="1"/>
  <c r="JB26" i="1"/>
  <c r="JB25" i="1"/>
  <c r="JB24" i="1"/>
  <c r="JB23" i="1"/>
  <c r="JB22" i="1"/>
  <c r="JB20" i="1"/>
  <c r="JB17" i="1"/>
  <c r="JB16" i="1"/>
  <c r="JB15" i="1"/>
  <c r="JB13" i="1"/>
  <c r="JB11" i="1"/>
  <c r="JB10" i="1"/>
  <c r="JB7" i="1"/>
  <c r="JB6" i="1"/>
  <c r="JB5" i="1"/>
  <c r="OM57" i="1"/>
  <c r="OM56" i="1"/>
  <c r="FY19" i="1" l="1"/>
  <c r="JC19" i="1" s="1"/>
  <c r="JC11" i="1"/>
  <c r="FY43" i="1"/>
  <c r="JC43" i="1" s="1"/>
  <c r="FY20" i="1"/>
  <c r="JC20" i="1" s="1"/>
  <c r="JC22" i="1"/>
  <c r="JC39" i="1"/>
  <c r="FY40" i="1"/>
  <c r="JC40" i="1" s="1"/>
  <c r="FX11" i="1"/>
  <c r="FX5" i="1"/>
  <c r="FX38" i="1"/>
  <c r="FW37" i="1"/>
  <c r="FW5" i="1"/>
  <c r="FX37" i="1"/>
  <c r="FX52" i="1" l="1"/>
  <c r="FX50" i="1"/>
  <c r="FX43" i="1"/>
  <c r="FX39" i="1"/>
  <c r="FX46" i="1" s="1"/>
  <c r="FX35" i="1"/>
  <c r="FX34" i="1"/>
  <c r="FX22" i="1"/>
  <c r="FX49" i="1" s="1"/>
  <c r="FX20" i="1"/>
  <c r="FX19" i="1"/>
  <c r="FX18" i="1"/>
  <c r="OL57" i="1"/>
  <c r="OL56" i="1"/>
  <c r="FW38" i="1"/>
  <c r="FW39" i="1"/>
  <c r="FW34" i="1"/>
  <c r="IJ71" i="1"/>
  <c r="IJ70" i="1"/>
  <c r="IJ69" i="1"/>
  <c r="IJ68" i="1"/>
  <c r="IJ67" i="1"/>
  <c r="IJ65" i="1"/>
  <c r="IJ64" i="1"/>
  <c r="IJ63" i="1"/>
  <c r="IJ62" i="1"/>
  <c r="IJ61" i="1"/>
  <c r="IJ60" i="1"/>
  <c r="IJ59" i="1"/>
  <c r="IJ58" i="1"/>
  <c r="IJ57" i="1"/>
  <c r="IJ56" i="1"/>
  <c r="IJ55" i="1"/>
  <c r="IJ54" i="1"/>
  <c r="IJ53" i="1"/>
  <c r="IJ48" i="1"/>
  <c r="IJ45" i="1"/>
  <c r="IJ42" i="1"/>
  <c r="IJ38" i="1"/>
  <c r="IJ33" i="1"/>
  <c r="IJ32" i="1"/>
  <c r="IJ30" i="1"/>
  <c r="IJ29" i="1"/>
  <c r="IJ28" i="1"/>
  <c r="IJ27" i="1"/>
  <c r="IJ26" i="1"/>
  <c r="IJ25" i="1"/>
  <c r="IJ24" i="1"/>
  <c r="IJ23" i="1"/>
  <c r="IJ17" i="1"/>
  <c r="IJ16" i="1"/>
  <c r="IJ15" i="1"/>
  <c r="IJ13" i="1"/>
  <c r="FW52" i="1"/>
  <c r="IJ52" i="1" s="1"/>
  <c r="FW50" i="1"/>
  <c r="IJ50" i="1" s="1"/>
  <c r="FW22" i="1"/>
  <c r="FW49" i="1" s="1"/>
  <c r="FW19" i="1"/>
  <c r="FW18" i="1"/>
  <c r="IJ18" i="1" s="1"/>
  <c r="FV22" i="1"/>
  <c r="OK57" i="1"/>
  <c r="OK56" i="1"/>
  <c r="IH15" i="1"/>
  <c r="IH71" i="1"/>
  <c r="IH70" i="1"/>
  <c r="IH69" i="1"/>
  <c r="IH68" i="1"/>
  <c r="IH67" i="1"/>
  <c r="IH65" i="1"/>
  <c r="IH64" i="1"/>
  <c r="IH63" i="1"/>
  <c r="IH62" i="1"/>
  <c r="IH61" i="1"/>
  <c r="IH60" i="1"/>
  <c r="IH59" i="1"/>
  <c r="IH58" i="1"/>
  <c r="IH57" i="1"/>
  <c r="IH56" i="1"/>
  <c r="IH55" i="1"/>
  <c r="IH54" i="1"/>
  <c r="IH53" i="1"/>
  <c r="IH48" i="1"/>
  <c r="IH45" i="1"/>
  <c r="IH42" i="1"/>
  <c r="IH38" i="1"/>
  <c r="IH37" i="1"/>
  <c r="IH33" i="1"/>
  <c r="IH30" i="1"/>
  <c r="IH29" i="1"/>
  <c r="IH28" i="1"/>
  <c r="IH27" i="1"/>
  <c r="IH26" i="1"/>
  <c r="IH25" i="1"/>
  <c r="IH24" i="1"/>
  <c r="IH23" i="1"/>
  <c r="IH17" i="1"/>
  <c r="IH16" i="1"/>
  <c r="IH13" i="1"/>
  <c r="IH11" i="1"/>
  <c r="IH39" i="1" l="1"/>
  <c r="FX40" i="1"/>
  <c r="IJ49" i="1"/>
  <c r="IJ22" i="1"/>
  <c r="IJ39" i="1"/>
  <c r="FW11" i="1"/>
  <c r="FW20" i="1" s="1"/>
  <c r="IJ37" i="1"/>
  <c r="FW40" i="1"/>
  <c r="IJ40" i="1" s="1"/>
  <c r="IJ19" i="1"/>
  <c r="IJ34" i="1"/>
  <c r="FW46" i="1"/>
  <c r="IH32" i="1"/>
  <c r="FV37" i="1"/>
  <c r="FV39" i="1" s="1"/>
  <c r="FV40" i="1" s="1"/>
  <c r="FV34" i="1"/>
  <c r="FV19" i="1"/>
  <c r="FV18" i="1"/>
  <c r="FV52" i="1"/>
  <c r="FV50" i="1"/>
  <c r="FV5" i="1"/>
  <c r="FV38" i="1"/>
  <c r="FU40" i="1"/>
  <c r="IJ46" i="1" l="1"/>
  <c r="FW35" i="1"/>
  <c r="IJ11" i="1"/>
  <c r="FW4" i="1"/>
  <c r="FW43" i="1"/>
  <c r="IJ20" i="1"/>
  <c r="IH50" i="1"/>
  <c r="FV49" i="1"/>
  <c r="IH22" i="1"/>
  <c r="IH18" i="1"/>
  <c r="IH19" i="1"/>
  <c r="IH40" i="1"/>
  <c r="IH34" i="1"/>
  <c r="IH52" i="1"/>
  <c r="FV11" i="1"/>
  <c r="FV35" i="1" s="1"/>
  <c r="FV46" i="1"/>
  <c r="OJ57" i="1"/>
  <c r="OJ56" i="1"/>
  <c r="IJ35" i="1" l="1"/>
  <c r="IJ43" i="1"/>
  <c r="IH46" i="1"/>
  <c r="IH49" i="1"/>
  <c r="IH35" i="1"/>
  <c r="FV43" i="1"/>
  <c r="FV20" i="1"/>
  <c r="IH20" i="1" l="1"/>
  <c r="IH43" i="1"/>
  <c r="FU52" i="1"/>
  <c r="FU50" i="1"/>
  <c r="FU46" i="1"/>
  <c r="FU43" i="1"/>
  <c r="FU34" i="1"/>
  <c r="FU22" i="1"/>
  <c r="FU19" i="1"/>
  <c r="FU18" i="1"/>
  <c r="FU11" i="1"/>
  <c r="FU35" i="1" s="1"/>
  <c r="FU39" i="1"/>
  <c r="FU38" i="1"/>
  <c r="FU37" i="1"/>
  <c r="FU5" i="1"/>
  <c r="FT11" i="1"/>
  <c r="FU49" i="1" l="1"/>
  <c r="FU20" i="1"/>
  <c r="FT37" i="1"/>
  <c r="FT38" i="1"/>
  <c r="FT5" i="1"/>
  <c r="FT18" i="1" l="1"/>
  <c r="OI57" i="1"/>
  <c r="OI56" i="1"/>
  <c r="AS69" i="22"/>
  <c r="AS68" i="22"/>
  <c r="AS67" i="22"/>
  <c r="AS66" i="22"/>
  <c r="AS65" i="22"/>
  <c r="AS64" i="22"/>
  <c r="AS49" i="22"/>
  <c r="AS42" i="22"/>
  <c r="AS41" i="22"/>
  <c r="AS40" i="22"/>
  <c r="AS39" i="22"/>
  <c r="AT39" i="22" s="1"/>
  <c r="AU39" i="22" s="1"/>
  <c r="AS34" i="22"/>
  <c r="AS33" i="22"/>
  <c r="AS32" i="22"/>
  <c r="AS31" i="22"/>
  <c r="AT31" i="22" s="1"/>
  <c r="AU31" i="22" s="1"/>
  <c r="AS30" i="22"/>
  <c r="AS29" i="22"/>
  <c r="AS28" i="22"/>
  <c r="AS20" i="22"/>
  <c r="AS19" i="22"/>
  <c r="AS18" i="22"/>
  <c r="AS16" i="22"/>
  <c r="AS15" i="22"/>
  <c r="AS14" i="22"/>
  <c r="AS13" i="22"/>
  <c r="AS11" i="22"/>
  <c r="AS9" i="22"/>
  <c r="AT9" i="22" s="1"/>
  <c r="AU9" i="22" s="1"/>
  <c r="AS8" i="22"/>
  <c r="AT69" i="22"/>
  <c r="AU69" i="22" s="1"/>
  <c r="AT68" i="22"/>
  <c r="AU68" i="22" s="1"/>
  <c r="AT67" i="22"/>
  <c r="AU67" i="22" s="1"/>
  <c r="AT66" i="22"/>
  <c r="AU66" i="22" s="1"/>
  <c r="AT65" i="22"/>
  <c r="AU65" i="22" s="1"/>
  <c r="AT64" i="22"/>
  <c r="AU64" i="22" s="1"/>
  <c r="AT49" i="22"/>
  <c r="AU49" i="22" s="1"/>
  <c r="AU42" i="22"/>
  <c r="AT42" i="22"/>
  <c r="AT41" i="22"/>
  <c r="AU41" i="22" s="1"/>
  <c r="AT40" i="22"/>
  <c r="AU40" i="22" s="1"/>
  <c r="AU34" i="22"/>
  <c r="AT34" i="22"/>
  <c r="AT33" i="22"/>
  <c r="AU33" i="22" s="1"/>
  <c r="AT32" i="22"/>
  <c r="AU32" i="22" s="1"/>
  <c r="AT30" i="22"/>
  <c r="AU30" i="22" s="1"/>
  <c r="AT29" i="22"/>
  <c r="AU29" i="22" s="1"/>
  <c r="AT28" i="22"/>
  <c r="AU28" i="22" s="1"/>
  <c r="AT20" i="22"/>
  <c r="AU20" i="22" s="1"/>
  <c r="AT19" i="22"/>
  <c r="AU19" i="22" s="1"/>
  <c r="AT18" i="22"/>
  <c r="AU18" i="22" s="1"/>
  <c r="AT16" i="22"/>
  <c r="AU16" i="22" s="1"/>
  <c r="AT15" i="22"/>
  <c r="AU15" i="22" s="1"/>
  <c r="AT14" i="22"/>
  <c r="AU14" i="22" s="1"/>
  <c r="AT13" i="22"/>
  <c r="AU13" i="22" s="1"/>
  <c r="AT11" i="22"/>
  <c r="AU11" i="22" s="1"/>
  <c r="AT8" i="22"/>
  <c r="AU8" i="22" s="1"/>
  <c r="AP69" i="22"/>
  <c r="AP68" i="22"/>
  <c r="AP67" i="22"/>
  <c r="AP66" i="22"/>
  <c r="AP65" i="22"/>
  <c r="AP64" i="22"/>
  <c r="AP63" i="22"/>
  <c r="AP62" i="22"/>
  <c r="AP61" i="22"/>
  <c r="AP60" i="22"/>
  <c r="AP59" i="22"/>
  <c r="AP58" i="22"/>
  <c r="AP57" i="22"/>
  <c r="AP56" i="22"/>
  <c r="AP55" i="22"/>
  <c r="AP54" i="22"/>
  <c r="AP53" i="22"/>
  <c r="AP52" i="22"/>
  <c r="AP51" i="22"/>
  <c r="AP50" i="22"/>
  <c r="AP49" i="22"/>
  <c r="AP48" i="22"/>
  <c r="AP47" i="22"/>
  <c r="AP46" i="22"/>
  <c r="AP44" i="22"/>
  <c r="AP43" i="22"/>
  <c r="AP42" i="22"/>
  <c r="AP41" i="22"/>
  <c r="AP40" i="22"/>
  <c r="AP39" i="22"/>
  <c r="AP37" i="22"/>
  <c r="AP36" i="22"/>
  <c r="AP35" i="22"/>
  <c r="AP34" i="22"/>
  <c r="AP33" i="22"/>
  <c r="AP32" i="22"/>
  <c r="AP31" i="22"/>
  <c r="AP30" i="22"/>
  <c r="AP29" i="22"/>
  <c r="AP28" i="22"/>
  <c r="AP27" i="22"/>
  <c r="AP26" i="22"/>
  <c r="AP25" i="22"/>
  <c r="AP24" i="22"/>
  <c r="AP23" i="22"/>
  <c r="AP22" i="22"/>
  <c r="AP21" i="22"/>
  <c r="AP20" i="22"/>
  <c r="AP19" i="22"/>
  <c r="AP18" i="22"/>
  <c r="AP16" i="22"/>
  <c r="AP15" i="22"/>
  <c r="AP14" i="22"/>
  <c r="AP13" i="22"/>
  <c r="AP12" i="22"/>
  <c r="AP11" i="22"/>
  <c r="AP10" i="22"/>
  <c r="AP9" i="22"/>
  <c r="AP8" i="22"/>
  <c r="FT22" i="1"/>
  <c r="FT52" i="1"/>
  <c r="FT50" i="1"/>
  <c r="FT43" i="1"/>
  <c r="FT39" i="1"/>
  <c r="FT35" i="1"/>
  <c r="FT34" i="1"/>
  <c r="FT20" i="1"/>
  <c r="FT19" i="1"/>
  <c r="FQ38" i="1"/>
  <c r="FQ37" i="1"/>
  <c r="FT49" i="1" l="1"/>
  <c r="FT40" i="1"/>
  <c r="FT46" i="1"/>
  <c r="FQ5" i="1"/>
  <c r="OH57" i="1" l="1"/>
  <c r="OH56" i="1"/>
  <c r="FQ18" i="1"/>
  <c r="FQ52" i="1"/>
  <c r="FQ50" i="1"/>
  <c r="FQ11" i="1"/>
  <c r="FQ39" i="1"/>
  <c r="FQ34" i="1"/>
  <c r="FQ19" i="1"/>
  <c r="FQ22" i="1" l="1"/>
  <c r="ID22" i="1" s="1"/>
  <c r="IE22" i="1" s="1"/>
  <c r="FQ40" i="1"/>
  <c r="ID40" i="1" s="1"/>
  <c r="IE40" i="1" s="1"/>
  <c r="FQ46" i="1"/>
  <c r="FQ35" i="1"/>
  <c r="FQ43" i="1"/>
  <c r="FQ20" i="1"/>
  <c r="FP37" i="1"/>
  <c r="FO37" i="1"/>
  <c r="FN37" i="1"/>
  <c r="FM37" i="1"/>
  <c r="IS49" i="1"/>
  <c r="IS47" i="1"/>
  <c r="IS39" i="1"/>
  <c r="IS37" i="1"/>
  <c r="IS29" i="1"/>
  <c r="IS26" i="1"/>
  <c r="IS19" i="1"/>
  <c r="IS17" i="1"/>
  <c r="IX71" i="1"/>
  <c r="IY71" i="1" s="1"/>
  <c r="IX70" i="1"/>
  <c r="IX69" i="1"/>
  <c r="IY69" i="1" s="1"/>
  <c r="IX68" i="1"/>
  <c r="IX67" i="1"/>
  <c r="IX65" i="1"/>
  <c r="IX64" i="1"/>
  <c r="IX63" i="1"/>
  <c r="IX62" i="1"/>
  <c r="IY62" i="1" s="1"/>
  <c r="IX61" i="1"/>
  <c r="IY61" i="1" s="1"/>
  <c r="IX60" i="1"/>
  <c r="IX59" i="1"/>
  <c r="IX58" i="1"/>
  <c r="IY58" i="1" s="1"/>
  <c r="IX57" i="1"/>
  <c r="IX56" i="1"/>
  <c r="IX55" i="1"/>
  <c r="IY55" i="1" s="1"/>
  <c r="IX54" i="1"/>
  <c r="IX53" i="1"/>
  <c r="IX52" i="1"/>
  <c r="IX50" i="1"/>
  <c r="IY50" i="1" s="1"/>
  <c r="IX49" i="1"/>
  <c r="IY49" i="1" s="1"/>
  <c r="IX48" i="1"/>
  <c r="IX47" i="1"/>
  <c r="IY47" i="1" s="1"/>
  <c r="IX46" i="1"/>
  <c r="IY46" i="1" s="1"/>
  <c r="IX45" i="1"/>
  <c r="IY45" i="1" s="1"/>
  <c r="IX43" i="1"/>
  <c r="IY43" i="1" s="1"/>
  <c r="IX42" i="1"/>
  <c r="IX40" i="1"/>
  <c r="IY40" i="1" s="1"/>
  <c r="IX39" i="1"/>
  <c r="IX38" i="1"/>
  <c r="IX37" i="1"/>
  <c r="IY37" i="1" s="1"/>
  <c r="IX35" i="1"/>
  <c r="IY35" i="1" s="1"/>
  <c r="IX34" i="1"/>
  <c r="IY34" i="1" s="1"/>
  <c r="IX33" i="1"/>
  <c r="IY33" i="1" s="1"/>
  <c r="IX32" i="1"/>
  <c r="IX30" i="1"/>
  <c r="IY30" i="1" s="1"/>
  <c r="IX29" i="1"/>
  <c r="IX28" i="1"/>
  <c r="IX27" i="1"/>
  <c r="IX26" i="1"/>
  <c r="IY26" i="1" s="1"/>
  <c r="IX25" i="1"/>
  <c r="IY25" i="1" s="1"/>
  <c r="IX24" i="1"/>
  <c r="IY24" i="1" s="1"/>
  <c r="IX23" i="1"/>
  <c r="IX22" i="1"/>
  <c r="IY22" i="1" s="1"/>
  <c r="IX20" i="1"/>
  <c r="IY20" i="1" s="1"/>
  <c r="IX19" i="1"/>
  <c r="IX18" i="1"/>
  <c r="IY18" i="1" s="1"/>
  <c r="IX17" i="1"/>
  <c r="IY17" i="1" s="1"/>
  <c r="IX16" i="1"/>
  <c r="IY16" i="1" s="1"/>
  <c r="IX15" i="1"/>
  <c r="IY15" i="1" s="1"/>
  <c r="IX14" i="1"/>
  <c r="IX7" i="1"/>
  <c r="IY7" i="1" s="1"/>
  <c r="IX6" i="1"/>
  <c r="IY6" i="1" s="1"/>
  <c r="IX5" i="1"/>
  <c r="IY5" i="1" s="1"/>
  <c r="IR11" i="1"/>
  <c r="IF71" i="1"/>
  <c r="IF70" i="1"/>
  <c r="IF69" i="1"/>
  <c r="IG69" i="1" s="1"/>
  <c r="IF68" i="1"/>
  <c r="IF67" i="1"/>
  <c r="IG67" i="1" s="1"/>
  <c r="IF65" i="1"/>
  <c r="IF64" i="1"/>
  <c r="IF63" i="1"/>
  <c r="IF62" i="1"/>
  <c r="IF61" i="1"/>
  <c r="IG61" i="1" s="1"/>
  <c r="IF60" i="1"/>
  <c r="IG60" i="1" s="1"/>
  <c r="IF59" i="1"/>
  <c r="IF58" i="1"/>
  <c r="IG58" i="1" s="1"/>
  <c r="IF57" i="1"/>
  <c r="IF56" i="1"/>
  <c r="IF55" i="1"/>
  <c r="IG55" i="1" s="1"/>
  <c r="IF54" i="1"/>
  <c r="IF53" i="1"/>
  <c r="IF52" i="1"/>
  <c r="IG52" i="1" s="1"/>
  <c r="IF50" i="1"/>
  <c r="IG50" i="1" s="1"/>
  <c r="IF49" i="1"/>
  <c r="IG49" i="1" s="1"/>
  <c r="IF48" i="1"/>
  <c r="IG48" i="1" s="1"/>
  <c r="IF46" i="1"/>
  <c r="IG46" i="1" s="1"/>
  <c r="IF45" i="1"/>
  <c r="IG45" i="1" s="1"/>
  <c r="IF43" i="1"/>
  <c r="IF42" i="1"/>
  <c r="IG42" i="1" s="1"/>
  <c r="IF40" i="1"/>
  <c r="IG40" i="1" s="1"/>
  <c r="IF39" i="1"/>
  <c r="IG39" i="1" s="1"/>
  <c r="IF38" i="1"/>
  <c r="IG38" i="1" s="1"/>
  <c r="IF37" i="1"/>
  <c r="IG37" i="1" s="1"/>
  <c r="IF35" i="1"/>
  <c r="IG35" i="1" s="1"/>
  <c r="IF34" i="1"/>
  <c r="IG34" i="1" s="1"/>
  <c r="IF33" i="1"/>
  <c r="IF32" i="1"/>
  <c r="IG32" i="1" s="1"/>
  <c r="IF30" i="1"/>
  <c r="IF29" i="1"/>
  <c r="IF28" i="1"/>
  <c r="IG28" i="1" s="1"/>
  <c r="IF27" i="1"/>
  <c r="IF26" i="1"/>
  <c r="IG26" i="1" s="1"/>
  <c r="IF25" i="1"/>
  <c r="IG25" i="1" s="1"/>
  <c r="IF24" i="1"/>
  <c r="IG24" i="1" s="1"/>
  <c r="IF23" i="1"/>
  <c r="IG23" i="1" s="1"/>
  <c r="IF22" i="1"/>
  <c r="IG22" i="1" s="1"/>
  <c r="IF20" i="1"/>
  <c r="IF19" i="1"/>
  <c r="IF18" i="1"/>
  <c r="IG18" i="1" s="1"/>
  <c r="IF17" i="1"/>
  <c r="IG17" i="1" s="1"/>
  <c r="IF16" i="1"/>
  <c r="IG16" i="1" s="1"/>
  <c r="IF15" i="1"/>
  <c r="IG15" i="1" s="1"/>
  <c r="IF7" i="1"/>
  <c r="IG7" i="1" s="1"/>
  <c r="IF6" i="1"/>
  <c r="IG6" i="1" s="1"/>
  <c r="IF5" i="1"/>
  <c r="IG5" i="1" s="1"/>
  <c r="IZ71" i="1"/>
  <c r="JA71" i="1" s="1"/>
  <c r="IZ70" i="1"/>
  <c r="IZ69" i="1"/>
  <c r="JA69" i="1" s="1"/>
  <c r="IZ68" i="1"/>
  <c r="IZ67" i="1"/>
  <c r="JA67" i="1" s="1"/>
  <c r="IZ65" i="1"/>
  <c r="JA65" i="1" s="1"/>
  <c r="IZ64" i="1"/>
  <c r="IZ63" i="1"/>
  <c r="IZ62" i="1"/>
  <c r="JA62" i="1" s="1"/>
  <c r="IZ61" i="1"/>
  <c r="JA61" i="1" s="1"/>
  <c r="IZ60" i="1"/>
  <c r="JA60" i="1" s="1"/>
  <c r="IZ59" i="1"/>
  <c r="JA59" i="1" s="1"/>
  <c r="IZ58" i="1"/>
  <c r="JA58" i="1" s="1"/>
  <c r="IZ57" i="1"/>
  <c r="IZ56" i="1"/>
  <c r="IZ55" i="1"/>
  <c r="JA55" i="1" s="1"/>
  <c r="IZ54" i="1"/>
  <c r="IZ53" i="1"/>
  <c r="JA53" i="1" s="1"/>
  <c r="IZ52" i="1"/>
  <c r="JA52" i="1" s="1"/>
  <c r="JA50" i="1"/>
  <c r="IZ50" i="1"/>
  <c r="IZ49" i="1"/>
  <c r="JA49" i="1" s="1"/>
  <c r="IZ48" i="1"/>
  <c r="JA48" i="1" s="1"/>
  <c r="IZ47" i="1"/>
  <c r="JA47" i="1" s="1"/>
  <c r="IZ46" i="1"/>
  <c r="JA46" i="1" s="1"/>
  <c r="IZ45" i="1"/>
  <c r="JA45" i="1" s="1"/>
  <c r="IZ43" i="1"/>
  <c r="JA43" i="1" s="1"/>
  <c r="JA42" i="1"/>
  <c r="IZ42" i="1"/>
  <c r="IZ40" i="1"/>
  <c r="JA40" i="1" s="1"/>
  <c r="IZ39" i="1"/>
  <c r="JA39" i="1" s="1"/>
  <c r="IZ38" i="1"/>
  <c r="JA38" i="1" s="1"/>
  <c r="JA37" i="1"/>
  <c r="IZ37" i="1"/>
  <c r="JA35" i="1"/>
  <c r="IZ35" i="1"/>
  <c r="IZ34" i="1"/>
  <c r="JA34" i="1" s="1"/>
  <c r="IZ33" i="1"/>
  <c r="JA33" i="1" s="1"/>
  <c r="IZ32" i="1"/>
  <c r="JA32" i="1" s="1"/>
  <c r="JA30" i="1"/>
  <c r="IZ30" i="1"/>
  <c r="IZ29" i="1"/>
  <c r="JA29" i="1" s="1"/>
  <c r="IZ28" i="1"/>
  <c r="JA28" i="1" s="1"/>
  <c r="IZ27" i="1"/>
  <c r="IZ26" i="1"/>
  <c r="JA26" i="1" s="1"/>
  <c r="IZ25" i="1"/>
  <c r="JA25" i="1" s="1"/>
  <c r="JA24" i="1"/>
  <c r="IZ24" i="1"/>
  <c r="IZ23" i="1"/>
  <c r="JA23" i="1" s="1"/>
  <c r="IZ22" i="1"/>
  <c r="JA22" i="1" s="1"/>
  <c r="IZ20" i="1"/>
  <c r="JA20" i="1" s="1"/>
  <c r="JA19" i="1"/>
  <c r="IZ19" i="1"/>
  <c r="IZ18" i="1"/>
  <c r="JA18" i="1" s="1"/>
  <c r="IZ17" i="1"/>
  <c r="JA17" i="1" s="1"/>
  <c r="IZ16" i="1"/>
  <c r="JA16" i="1" s="1"/>
  <c r="JA15" i="1"/>
  <c r="IZ15" i="1"/>
  <c r="IZ14" i="1"/>
  <c r="JA14" i="1" s="1"/>
  <c r="IZ13" i="1"/>
  <c r="JA13" i="1" s="1"/>
  <c r="IZ11" i="1"/>
  <c r="JA11" i="1" s="1"/>
  <c r="IY67" i="1"/>
  <c r="IY65" i="1"/>
  <c r="IY60" i="1"/>
  <c r="IY59" i="1"/>
  <c r="IY53" i="1"/>
  <c r="IY52" i="1"/>
  <c r="IY48" i="1"/>
  <c r="IY42" i="1"/>
  <c r="IY39" i="1"/>
  <c r="IY38" i="1"/>
  <c r="IY32" i="1"/>
  <c r="IY29" i="1"/>
  <c r="IY28" i="1"/>
  <c r="IY23" i="1"/>
  <c r="IY19" i="1"/>
  <c r="IY14" i="1"/>
  <c r="IX13" i="1"/>
  <c r="IY13" i="1" s="1"/>
  <c r="IY11" i="1"/>
  <c r="IX11" i="1"/>
  <c r="IV71" i="1"/>
  <c r="IW71" i="1" s="1"/>
  <c r="IV70" i="1"/>
  <c r="IV69" i="1"/>
  <c r="IW69" i="1" s="1"/>
  <c r="IV68" i="1"/>
  <c r="IV67" i="1"/>
  <c r="IW67" i="1" s="1"/>
  <c r="IV65" i="1"/>
  <c r="IW65" i="1" s="1"/>
  <c r="IV64" i="1"/>
  <c r="IV63" i="1"/>
  <c r="IV62" i="1"/>
  <c r="IW62" i="1" s="1"/>
  <c r="IV61" i="1"/>
  <c r="IW61" i="1" s="1"/>
  <c r="IV60" i="1"/>
  <c r="IW60" i="1" s="1"/>
  <c r="IV59" i="1"/>
  <c r="IW59" i="1" s="1"/>
  <c r="IV58" i="1"/>
  <c r="IW58" i="1" s="1"/>
  <c r="IV57" i="1"/>
  <c r="IV56" i="1"/>
  <c r="IV55" i="1"/>
  <c r="IW55" i="1" s="1"/>
  <c r="IV54" i="1"/>
  <c r="IV53" i="1"/>
  <c r="IW53" i="1" s="1"/>
  <c r="IV52" i="1"/>
  <c r="IW52" i="1" s="1"/>
  <c r="IW50" i="1"/>
  <c r="IV50" i="1"/>
  <c r="IV49" i="1"/>
  <c r="IW49" i="1" s="1"/>
  <c r="IV48" i="1"/>
  <c r="IW48" i="1" s="1"/>
  <c r="IV47" i="1"/>
  <c r="IW47" i="1" s="1"/>
  <c r="IV46" i="1"/>
  <c r="IW46" i="1" s="1"/>
  <c r="IV45" i="1"/>
  <c r="IW45" i="1" s="1"/>
  <c r="IV43" i="1"/>
  <c r="IW43" i="1" s="1"/>
  <c r="IV42" i="1"/>
  <c r="IW42" i="1" s="1"/>
  <c r="IW40" i="1"/>
  <c r="IV40" i="1"/>
  <c r="IV39" i="1"/>
  <c r="IW39" i="1" s="1"/>
  <c r="IV38" i="1"/>
  <c r="IW38" i="1" s="1"/>
  <c r="IV37" i="1"/>
  <c r="IW37" i="1" s="1"/>
  <c r="IV35" i="1"/>
  <c r="IW35" i="1" s="1"/>
  <c r="IV34" i="1"/>
  <c r="IW34" i="1" s="1"/>
  <c r="IV33" i="1"/>
  <c r="IW33" i="1" s="1"/>
  <c r="IV32" i="1"/>
  <c r="IW32" i="1" s="1"/>
  <c r="IV30" i="1"/>
  <c r="IW30" i="1" s="1"/>
  <c r="IV29" i="1"/>
  <c r="IW29" i="1" s="1"/>
  <c r="IV28" i="1"/>
  <c r="IW28" i="1" s="1"/>
  <c r="IV27" i="1"/>
  <c r="IV26" i="1"/>
  <c r="IW26" i="1" s="1"/>
  <c r="IV25" i="1"/>
  <c r="IW25" i="1" s="1"/>
  <c r="IV24" i="1"/>
  <c r="IW24" i="1" s="1"/>
  <c r="IV23" i="1"/>
  <c r="IW23" i="1" s="1"/>
  <c r="IV22" i="1"/>
  <c r="IW22" i="1" s="1"/>
  <c r="IW20" i="1"/>
  <c r="IV20" i="1"/>
  <c r="IV19" i="1"/>
  <c r="IW19" i="1" s="1"/>
  <c r="IV18" i="1"/>
  <c r="IW18" i="1" s="1"/>
  <c r="IV17" i="1"/>
  <c r="IW17" i="1" s="1"/>
  <c r="IV16" i="1"/>
  <c r="IW16" i="1" s="1"/>
  <c r="IV15" i="1"/>
  <c r="IW15" i="1" s="1"/>
  <c r="IV14" i="1"/>
  <c r="IW14" i="1" s="1"/>
  <c r="IV13" i="1"/>
  <c r="IW13" i="1" s="1"/>
  <c r="IV11" i="1"/>
  <c r="IW11" i="1" s="1"/>
  <c r="IT71" i="1"/>
  <c r="IT70" i="1"/>
  <c r="IT69" i="1"/>
  <c r="IU69" i="1" s="1"/>
  <c r="IT68" i="1"/>
  <c r="IT67" i="1"/>
  <c r="IU67" i="1" s="1"/>
  <c r="IT65" i="1"/>
  <c r="IU65" i="1" s="1"/>
  <c r="IT64" i="1"/>
  <c r="IT63" i="1"/>
  <c r="IT62" i="1"/>
  <c r="IT61" i="1"/>
  <c r="IU61" i="1" s="1"/>
  <c r="IT60" i="1"/>
  <c r="IU60" i="1" s="1"/>
  <c r="IT59" i="1"/>
  <c r="IT58" i="1"/>
  <c r="IU58" i="1" s="1"/>
  <c r="IT57" i="1"/>
  <c r="IT56" i="1"/>
  <c r="IT55" i="1"/>
  <c r="IU55" i="1" s="1"/>
  <c r="IT54" i="1"/>
  <c r="IT53" i="1"/>
  <c r="IU53" i="1" s="1"/>
  <c r="IT52" i="1"/>
  <c r="IT50" i="1"/>
  <c r="IT49" i="1"/>
  <c r="IT48" i="1"/>
  <c r="IT47" i="1"/>
  <c r="IT46" i="1"/>
  <c r="IU46" i="1" s="1"/>
  <c r="IT45" i="1"/>
  <c r="IT43" i="1"/>
  <c r="IU43" i="1" s="1"/>
  <c r="IT42" i="1"/>
  <c r="IU42" i="1" s="1"/>
  <c r="IT40" i="1"/>
  <c r="IT39" i="1"/>
  <c r="IT38" i="1"/>
  <c r="IU38" i="1" s="1"/>
  <c r="IT37" i="1"/>
  <c r="IT35" i="1"/>
  <c r="IU35" i="1" s="1"/>
  <c r="IT34" i="1"/>
  <c r="IU34" i="1" s="1"/>
  <c r="IT33" i="1"/>
  <c r="IU33" i="1" s="1"/>
  <c r="IT32" i="1"/>
  <c r="IU32" i="1" s="1"/>
  <c r="IT30" i="1"/>
  <c r="IT29" i="1"/>
  <c r="IT28" i="1"/>
  <c r="IT27" i="1"/>
  <c r="IT26" i="1"/>
  <c r="IU26" i="1" s="1"/>
  <c r="IT25" i="1"/>
  <c r="IT24" i="1"/>
  <c r="IU24" i="1" s="1"/>
  <c r="IT23" i="1"/>
  <c r="IU23" i="1" s="1"/>
  <c r="IT22" i="1"/>
  <c r="IT20" i="1"/>
  <c r="IT19" i="1"/>
  <c r="IU19" i="1" s="1"/>
  <c r="IT18" i="1"/>
  <c r="IT17" i="1"/>
  <c r="IU17" i="1" s="1"/>
  <c r="IT16" i="1"/>
  <c r="IT15" i="1"/>
  <c r="IU15" i="1" s="1"/>
  <c r="IT14" i="1"/>
  <c r="IU14" i="1" s="1"/>
  <c r="IT13" i="1"/>
  <c r="IU62" i="1"/>
  <c r="IU52" i="1"/>
  <c r="IU50" i="1"/>
  <c r="IU48" i="1"/>
  <c r="IU40" i="1"/>
  <c r="IU30" i="1"/>
  <c r="IU28" i="1"/>
  <c r="IR71" i="1"/>
  <c r="IS71" i="1" s="1"/>
  <c r="IR70" i="1"/>
  <c r="IR69" i="1"/>
  <c r="IS69" i="1" s="1"/>
  <c r="IR68" i="1"/>
  <c r="IR67" i="1"/>
  <c r="IS67" i="1" s="1"/>
  <c r="IR65" i="1"/>
  <c r="IS65" i="1" s="1"/>
  <c r="IR64" i="1"/>
  <c r="IR63" i="1"/>
  <c r="IR62" i="1"/>
  <c r="IS62" i="1" s="1"/>
  <c r="IR61" i="1"/>
  <c r="IS61" i="1" s="1"/>
  <c r="IR60" i="1"/>
  <c r="IS60" i="1" s="1"/>
  <c r="IR59" i="1"/>
  <c r="IS59" i="1" s="1"/>
  <c r="IR58" i="1"/>
  <c r="IS58" i="1" s="1"/>
  <c r="IR57" i="1"/>
  <c r="IR56" i="1"/>
  <c r="IR55" i="1"/>
  <c r="IS55" i="1" s="1"/>
  <c r="IR54" i="1"/>
  <c r="IR53" i="1"/>
  <c r="IS53" i="1" s="1"/>
  <c r="IR52" i="1"/>
  <c r="IS52" i="1" s="1"/>
  <c r="IR50" i="1"/>
  <c r="IS50" i="1" s="1"/>
  <c r="IR49" i="1"/>
  <c r="IR48" i="1"/>
  <c r="IS48" i="1" s="1"/>
  <c r="IR47" i="1"/>
  <c r="IR46" i="1"/>
  <c r="IS46" i="1" s="1"/>
  <c r="IR45" i="1"/>
  <c r="IS45" i="1" s="1"/>
  <c r="IR43" i="1"/>
  <c r="IS43" i="1" s="1"/>
  <c r="IR42" i="1"/>
  <c r="IS42" i="1" s="1"/>
  <c r="IR40" i="1"/>
  <c r="IS40" i="1" s="1"/>
  <c r="IR39" i="1"/>
  <c r="IR38" i="1"/>
  <c r="IS38" i="1" s="1"/>
  <c r="IR37" i="1"/>
  <c r="IR35" i="1"/>
  <c r="IS35" i="1" s="1"/>
  <c r="IR34" i="1"/>
  <c r="IS34" i="1" s="1"/>
  <c r="IR33" i="1"/>
  <c r="IS33" i="1" s="1"/>
  <c r="IR32" i="1"/>
  <c r="IS32" i="1" s="1"/>
  <c r="IR30" i="1"/>
  <c r="IS30" i="1" s="1"/>
  <c r="IR29" i="1"/>
  <c r="IR28" i="1"/>
  <c r="IS28" i="1" s="1"/>
  <c r="IR27" i="1"/>
  <c r="IR26" i="1"/>
  <c r="IR25" i="1"/>
  <c r="IS25" i="1" s="1"/>
  <c r="IR24" i="1"/>
  <c r="IS24" i="1" s="1"/>
  <c r="IR23" i="1"/>
  <c r="IS23" i="1" s="1"/>
  <c r="IR22" i="1"/>
  <c r="IS22" i="1" s="1"/>
  <c r="IR20" i="1"/>
  <c r="IS20" i="1" s="1"/>
  <c r="IR19" i="1"/>
  <c r="IR18" i="1"/>
  <c r="IS18" i="1" s="1"/>
  <c r="IR17" i="1"/>
  <c r="IR16" i="1"/>
  <c r="IS16" i="1" s="1"/>
  <c r="IR15" i="1"/>
  <c r="IS15" i="1" s="1"/>
  <c r="IR14" i="1"/>
  <c r="IS14" i="1" s="1"/>
  <c r="IR13" i="1"/>
  <c r="IS13" i="1" s="1"/>
  <c r="IU71" i="1"/>
  <c r="IU59" i="1"/>
  <c r="IU49" i="1"/>
  <c r="IU47" i="1"/>
  <c r="IU45" i="1"/>
  <c r="IU39" i="1"/>
  <c r="IU37" i="1"/>
  <c r="IU29" i="1"/>
  <c r="IU25" i="1"/>
  <c r="IU22" i="1"/>
  <c r="IU20" i="1"/>
  <c r="IU18" i="1"/>
  <c r="IU16" i="1"/>
  <c r="IU13" i="1"/>
  <c r="IT11" i="1"/>
  <c r="IU11" i="1" s="1"/>
  <c r="IS11" i="1"/>
  <c r="IP71" i="1"/>
  <c r="IQ71" i="1" s="1"/>
  <c r="IP70" i="1"/>
  <c r="IP69" i="1"/>
  <c r="IQ69" i="1" s="1"/>
  <c r="IP68" i="1"/>
  <c r="IP67" i="1"/>
  <c r="IQ67" i="1" s="1"/>
  <c r="IP65" i="1"/>
  <c r="IQ65" i="1" s="1"/>
  <c r="IP64" i="1"/>
  <c r="IP63" i="1"/>
  <c r="IP62" i="1"/>
  <c r="IQ62" i="1" s="1"/>
  <c r="IP61" i="1"/>
  <c r="IQ61" i="1" s="1"/>
  <c r="IP60" i="1"/>
  <c r="IQ60" i="1" s="1"/>
  <c r="IP59" i="1"/>
  <c r="IP58" i="1"/>
  <c r="IQ58" i="1" s="1"/>
  <c r="IP57" i="1"/>
  <c r="IP56" i="1"/>
  <c r="IP55" i="1"/>
  <c r="IQ55" i="1" s="1"/>
  <c r="IP54" i="1"/>
  <c r="IP53" i="1"/>
  <c r="IQ53" i="1" s="1"/>
  <c r="IP52" i="1"/>
  <c r="IQ52" i="1" s="1"/>
  <c r="IP50" i="1"/>
  <c r="IQ50" i="1" s="1"/>
  <c r="IP49" i="1"/>
  <c r="IQ49" i="1" s="1"/>
  <c r="IP48" i="1"/>
  <c r="IQ48" i="1" s="1"/>
  <c r="IP46" i="1"/>
  <c r="IQ46" i="1" s="1"/>
  <c r="IP45" i="1"/>
  <c r="IQ45" i="1" s="1"/>
  <c r="IP43" i="1"/>
  <c r="IQ43" i="1" s="1"/>
  <c r="IP42" i="1"/>
  <c r="IQ42" i="1" s="1"/>
  <c r="IP40" i="1"/>
  <c r="IQ40" i="1" s="1"/>
  <c r="IP39" i="1"/>
  <c r="IQ39" i="1" s="1"/>
  <c r="IP38" i="1"/>
  <c r="IP37" i="1"/>
  <c r="IP35" i="1"/>
  <c r="IQ35" i="1" s="1"/>
  <c r="IP34" i="1"/>
  <c r="IQ34" i="1" s="1"/>
  <c r="IP33" i="1"/>
  <c r="IQ33" i="1" s="1"/>
  <c r="IP32" i="1"/>
  <c r="IQ32" i="1" s="1"/>
  <c r="IP30" i="1"/>
  <c r="IQ30" i="1" s="1"/>
  <c r="IP29" i="1"/>
  <c r="IP28" i="1"/>
  <c r="IQ28" i="1" s="1"/>
  <c r="IP27" i="1"/>
  <c r="IP26" i="1"/>
  <c r="IQ26" i="1" s="1"/>
  <c r="IP25" i="1"/>
  <c r="IQ25" i="1" s="1"/>
  <c r="IP24" i="1"/>
  <c r="IQ24" i="1" s="1"/>
  <c r="IP23" i="1"/>
  <c r="IQ23" i="1" s="1"/>
  <c r="IP22" i="1"/>
  <c r="IQ22" i="1" s="1"/>
  <c r="IP20" i="1"/>
  <c r="IQ20" i="1" s="1"/>
  <c r="IP19" i="1"/>
  <c r="IQ19" i="1" s="1"/>
  <c r="IP18" i="1"/>
  <c r="IQ18" i="1" s="1"/>
  <c r="IP17" i="1"/>
  <c r="IQ17" i="1" s="1"/>
  <c r="IP16" i="1"/>
  <c r="IQ16" i="1" s="1"/>
  <c r="IP15" i="1"/>
  <c r="IQ15" i="1" s="1"/>
  <c r="IP13" i="1"/>
  <c r="IQ13" i="1" s="1"/>
  <c r="IQ59" i="1"/>
  <c r="IQ38" i="1"/>
  <c r="IQ37" i="1"/>
  <c r="IQ29" i="1"/>
  <c r="IP11" i="1"/>
  <c r="IQ11" i="1" s="1"/>
  <c r="IN71" i="1"/>
  <c r="IO71" i="1" s="1"/>
  <c r="IN70" i="1"/>
  <c r="IN69" i="1"/>
  <c r="IO69" i="1" s="1"/>
  <c r="IN68" i="1"/>
  <c r="IN67" i="1"/>
  <c r="IO67" i="1" s="1"/>
  <c r="IN65" i="1"/>
  <c r="IO65" i="1" s="1"/>
  <c r="IN64" i="1"/>
  <c r="IN63" i="1"/>
  <c r="IN62" i="1"/>
  <c r="IO62" i="1" s="1"/>
  <c r="IN61" i="1"/>
  <c r="IO61" i="1" s="1"/>
  <c r="IN60" i="1"/>
  <c r="IO60" i="1" s="1"/>
  <c r="IN59" i="1"/>
  <c r="IO59" i="1" s="1"/>
  <c r="IN58" i="1"/>
  <c r="IO58" i="1" s="1"/>
  <c r="IN57" i="1"/>
  <c r="IN56" i="1"/>
  <c r="IN55" i="1"/>
  <c r="IO55" i="1" s="1"/>
  <c r="IN54" i="1"/>
  <c r="IN53" i="1"/>
  <c r="IO53" i="1" s="1"/>
  <c r="IN52" i="1"/>
  <c r="IO52" i="1" s="1"/>
  <c r="IN50" i="1"/>
  <c r="IO50" i="1" s="1"/>
  <c r="IN49" i="1"/>
  <c r="IO49" i="1" s="1"/>
  <c r="IN48" i="1"/>
  <c r="IO48" i="1" s="1"/>
  <c r="IN46" i="1"/>
  <c r="IO46" i="1" s="1"/>
  <c r="IN45" i="1"/>
  <c r="IO45" i="1" s="1"/>
  <c r="IN43" i="1"/>
  <c r="IO43" i="1" s="1"/>
  <c r="IN42" i="1"/>
  <c r="IO42" i="1" s="1"/>
  <c r="IN40" i="1"/>
  <c r="IO40" i="1" s="1"/>
  <c r="IN39" i="1"/>
  <c r="IO39" i="1" s="1"/>
  <c r="IN38" i="1"/>
  <c r="IO38" i="1" s="1"/>
  <c r="IN37" i="1"/>
  <c r="IO37" i="1" s="1"/>
  <c r="IN35" i="1"/>
  <c r="IO35" i="1" s="1"/>
  <c r="IN34" i="1"/>
  <c r="IO34" i="1" s="1"/>
  <c r="IN33" i="1"/>
  <c r="IO33" i="1" s="1"/>
  <c r="IN32" i="1"/>
  <c r="IO32" i="1" s="1"/>
  <c r="IN30" i="1"/>
  <c r="IO30" i="1" s="1"/>
  <c r="IN29" i="1"/>
  <c r="IO29" i="1" s="1"/>
  <c r="IN28" i="1"/>
  <c r="IO28" i="1" s="1"/>
  <c r="IN27" i="1"/>
  <c r="IN26" i="1"/>
  <c r="IO26" i="1" s="1"/>
  <c r="IN25" i="1"/>
  <c r="IO25" i="1" s="1"/>
  <c r="IN24" i="1"/>
  <c r="IO24" i="1" s="1"/>
  <c r="IN23" i="1"/>
  <c r="IO23" i="1" s="1"/>
  <c r="IN22" i="1"/>
  <c r="IO22" i="1" s="1"/>
  <c r="IN20" i="1"/>
  <c r="IO20" i="1" s="1"/>
  <c r="IN19" i="1"/>
  <c r="IO19" i="1" s="1"/>
  <c r="IN18" i="1"/>
  <c r="IO18" i="1" s="1"/>
  <c r="IN17" i="1"/>
  <c r="IO17" i="1" s="1"/>
  <c r="IN16" i="1"/>
  <c r="IO16" i="1" s="1"/>
  <c r="IN15" i="1"/>
  <c r="IO15" i="1" s="1"/>
  <c r="IN13" i="1"/>
  <c r="IO13" i="1" s="1"/>
  <c r="IN11" i="1"/>
  <c r="IO11" i="1" s="1"/>
  <c r="IL71" i="1"/>
  <c r="IM71" i="1" s="1"/>
  <c r="IL70" i="1"/>
  <c r="IL69" i="1"/>
  <c r="IM69" i="1" s="1"/>
  <c r="IL68" i="1"/>
  <c r="IL67" i="1"/>
  <c r="IM67" i="1" s="1"/>
  <c r="IL65" i="1"/>
  <c r="IM65" i="1" s="1"/>
  <c r="IL64" i="1"/>
  <c r="IL63" i="1"/>
  <c r="IL62" i="1"/>
  <c r="IM62" i="1" s="1"/>
  <c r="IL61" i="1"/>
  <c r="IM61" i="1" s="1"/>
  <c r="IL60" i="1"/>
  <c r="IL59" i="1"/>
  <c r="IM59" i="1" s="1"/>
  <c r="IL58" i="1"/>
  <c r="IM58" i="1" s="1"/>
  <c r="IL57" i="1"/>
  <c r="IL56" i="1"/>
  <c r="IL55" i="1"/>
  <c r="IM55" i="1" s="1"/>
  <c r="IL54" i="1"/>
  <c r="IL53" i="1"/>
  <c r="IM53" i="1" s="1"/>
  <c r="IL52" i="1"/>
  <c r="IM52" i="1" s="1"/>
  <c r="IL50" i="1"/>
  <c r="IM50" i="1" s="1"/>
  <c r="IL49" i="1"/>
  <c r="IM49" i="1" s="1"/>
  <c r="IL48" i="1"/>
  <c r="IM48" i="1" s="1"/>
  <c r="IL46" i="1"/>
  <c r="IM46" i="1" s="1"/>
  <c r="IL45" i="1"/>
  <c r="IM45" i="1" s="1"/>
  <c r="IL43" i="1"/>
  <c r="IM43" i="1" s="1"/>
  <c r="IL42" i="1"/>
  <c r="IM42" i="1" s="1"/>
  <c r="IL40" i="1"/>
  <c r="IM40" i="1" s="1"/>
  <c r="IL39" i="1"/>
  <c r="IM39" i="1" s="1"/>
  <c r="IL38" i="1"/>
  <c r="IM38" i="1" s="1"/>
  <c r="IL37" i="1"/>
  <c r="IM37" i="1" s="1"/>
  <c r="IL35" i="1"/>
  <c r="IM35" i="1" s="1"/>
  <c r="IL34" i="1"/>
  <c r="IM34" i="1" s="1"/>
  <c r="IL33" i="1"/>
  <c r="IM33" i="1" s="1"/>
  <c r="IL32" i="1"/>
  <c r="IM32" i="1" s="1"/>
  <c r="IL30" i="1"/>
  <c r="IM30" i="1" s="1"/>
  <c r="IL29" i="1"/>
  <c r="IM29" i="1" s="1"/>
  <c r="IL28" i="1"/>
  <c r="IM28" i="1" s="1"/>
  <c r="IL27" i="1"/>
  <c r="IL26" i="1"/>
  <c r="IM26" i="1" s="1"/>
  <c r="IL25" i="1"/>
  <c r="IM25" i="1" s="1"/>
  <c r="IL24" i="1"/>
  <c r="IM24" i="1" s="1"/>
  <c r="IL23" i="1"/>
  <c r="IM23" i="1" s="1"/>
  <c r="IL22" i="1"/>
  <c r="IM22" i="1" s="1"/>
  <c r="IL20" i="1"/>
  <c r="IM20" i="1" s="1"/>
  <c r="IL19" i="1"/>
  <c r="IM19" i="1" s="1"/>
  <c r="IL18" i="1"/>
  <c r="IM18" i="1" s="1"/>
  <c r="IL17" i="1"/>
  <c r="IM17" i="1" s="1"/>
  <c r="IL16" i="1"/>
  <c r="IM16" i="1" s="1"/>
  <c r="IL15" i="1"/>
  <c r="IM15" i="1" s="1"/>
  <c r="IL13" i="1"/>
  <c r="IM13" i="1" s="1"/>
  <c r="HF11" i="1"/>
  <c r="HG11" i="1" s="1"/>
  <c r="IL11" i="1"/>
  <c r="IM11" i="1" s="1"/>
  <c r="IK71" i="1"/>
  <c r="IK69" i="1"/>
  <c r="IK67" i="1"/>
  <c r="IK65" i="1"/>
  <c r="IK62" i="1"/>
  <c r="IK61" i="1"/>
  <c r="IK60" i="1"/>
  <c r="IK59" i="1"/>
  <c r="IK58" i="1"/>
  <c r="IK55" i="1"/>
  <c r="IK53" i="1"/>
  <c r="IK52" i="1"/>
  <c r="IK50" i="1"/>
  <c r="IK49" i="1"/>
  <c r="IK48" i="1"/>
  <c r="IK46" i="1"/>
  <c r="IK45" i="1"/>
  <c r="IK43" i="1"/>
  <c r="IK42" i="1"/>
  <c r="IK40" i="1"/>
  <c r="IK39" i="1"/>
  <c r="IK38" i="1"/>
  <c r="IK37" i="1"/>
  <c r="IK35" i="1"/>
  <c r="IK34" i="1"/>
  <c r="IK33" i="1"/>
  <c r="IK32" i="1"/>
  <c r="IK30" i="1"/>
  <c r="IK29" i="1"/>
  <c r="IK28" i="1"/>
  <c r="IK26" i="1"/>
  <c r="IK25" i="1"/>
  <c r="IK24" i="1"/>
  <c r="IK23" i="1"/>
  <c r="IK22" i="1"/>
  <c r="IK20" i="1"/>
  <c r="IK19" i="1"/>
  <c r="IK18" i="1"/>
  <c r="IK17" i="1"/>
  <c r="IK16" i="1"/>
  <c r="IK15" i="1"/>
  <c r="IK13" i="1"/>
  <c r="IK11" i="1"/>
  <c r="II65" i="1"/>
  <c r="II50" i="1"/>
  <c r="II71" i="1"/>
  <c r="II69" i="1"/>
  <c r="II67" i="1"/>
  <c r="II62" i="1"/>
  <c r="II61" i="1"/>
  <c r="II59" i="1"/>
  <c r="II58" i="1"/>
  <c r="II55" i="1"/>
  <c r="II53" i="1"/>
  <c r="II52" i="1"/>
  <c r="II49" i="1"/>
  <c r="II48" i="1"/>
  <c r="II46" i="1"/>
  <c r="II45" i="1"/>
  <c r="II43" i="1"/>
  <c r="II42" i="1"/>
  <c r="II40" i="1"/>
  <c r="II39" i="1"/>
  <c r="II38" i="1"/>
  <c r="II37" i="1"/>
  <c r="II35" i="1"/>
  <c r="II34" i="1"/>
  <c r="II33" i="1"/>
  <c r="II32" i="1"/>
  <c r="II30" i="1"/>
  <c r="II29" i="1"/>
  <c r="II28" i="1"/>
  <c r="II26" i="1"/>
  <c r="II25" i="1"/>
  <c r="II24" i="1"/>
  <c r="II23" i="1"/>
  <c r="II22" i="1"/>
  <c r="II20" i="1"/>
  <c r="II19" i="1"/>
  <c r="II18" i="1"/>
  <c r="II17" i="1"/>
  <c r="II16" i="1"/>
  <c r="II15" i="1"/>
  <c r="II13" i="1"/>
  <c r="II11" i="1"/>
  <c r="IF11" i="1"/>
  <c r="IG11" i="1" s="1"/>
  <c r="IF13" i="1"/>
  <c r="IG13" i="1" s="1"/>
  <c r="IG71" i="1"/>
  <c r="IG65" i="1"/>
  <c r="IG62" i="1"/>
  <c r="IG59" i="1"/>
  <c r="IG53" i="1"/>
  <c r="IG43" i="1"/>
  <c r="IG33" i="1"/>
  <c r="IG30" i="1"/>
  <c r="IG29" i="1"/>
  <c r="ID11" i="1"/>
  <c r="IE11" i="1" s="1"/>
  <c r="ID71" i="1"/>
  <c r="IE71" i="1" s="1"/>
  <c r="ID70" i="1"/>
  <c r="ID69" i="1"/>
  <c r="IE69" i="1" s="1"/>
  <c r="ID68" i="1"/>
  <c r="ID67" i="1"/>
  <c r="IE67" i="1" s="1"/>
  <c r="ID65" i="1"/>
  <c r="IE65" i="1" s="1"/>
  <c r="ID64" i="1"/>
  <c r="ID63" i="1"/>
  <c r="ID62" i="1"/>
  <c r="IE62" i="1" s="1"/>
  <c r="ID61" i="1"/>
  <c r="IE61" i="1" s="1"/>
  <c r="ID60" i="1"/>
  <c r="ID59" i="1"/>
  <c r="IE59" i="1" s="1"/>
  <c r="ID58" i="1"/>
  <c r="IE58" i="1" s="1"/>
  <c r="ID57" i="1"/>
  <c r="ID56" i="1"/>
  <c r="ID55" i="1"/>
  <c r="IE55" i="1" s="1"/>
  <c r="ID54" i="1"/>
  <c r="ID53" i="1"/>
  <c r="IE53" i="1" s="1"/>
  <c r="ID52" i="1"/>
  <c r="IE52" i="1" s="1"/>
  <c r="ID50" i="1"/>
  <c r="IE50" i="1" s="1"/>
  <c r="ID48" i="1"/>
  <c r="IE48" i="1" s="1"/>
  <c r="ID46" i="1"/>
  <c r="IE46" i="1" s="1"/>
  <c r="ID45" i="1"/>
  <c r="IE45" i="1" s="1"/>
  <c r="ID42" i="1"/>
  <c r="IE42" i="1" s="1"/>
  <c r="ID39" i="1"/>
  <c r="IE39" i="1" s="1"/>
  <c r="ID38" i="1"/>
  <c r="IE38" i="1" s="1"/>
  <c r="ID37" i="1"/>
  <c r="IE37" i="1" s="1"/>
  <c r="ID34" i="1"/>
  <c r="IE34" i="1" s="1"/>
  <c r="ID33" i="1"/>
  <c r="IE33" i="1" s="1"/>
  <c r="ID32" i="1"/>
  <c r="IE32" i="1" s="1"/>
  <c r="ID30" i="1"/>
  <c r="IE30" i="1" s="1"/>
  <c r="ID29" i="1"/>
  <c r="IE29" i="1" s="1"/>
  <c r="ID28" i="1"/>
  <c r="IE28" i="1" s="1"/>
  <c r="ID27" i="1"/>
  <c r="IE27" i="1" s="1"/>
  <c r="ID26" i="1"/>
  <c r="IE26" i="1" s="1"/>
  <c r="ID25" i="1"/>
  <c r="IE25" i="1" s="1"/>
  <c r="ID24" i="1"/>
  <c r="IE24" i="1" s="1"/>
  <c r="ID23" i="1"/>
  <c r="IE23" i="1" s="1"/>
  <c r="ID20" i="1"/>
  <c r="IE20" i="1" s="1"/>
  <c r="ID19" i="1"/>
  <c r="IE19" i="1" s="1"/>
  <c r="ID18" i="1"/>
  <c r="IE18" i="1" s="1"/>
  <c r="ID17" i="1"/>
  <c r="IE17" i="1" s="1"/>
  <c r="ID16" i="1"/>
  <c r="IE16" i="1" s="1"/>
  <c r="ID15" i="1"/>
  <c r="IE15" i="1" s="1"/>
  <c r="ID7" i="1"/>
  <c r="IE7" i="1" s="1"/>
  <c r="ID6" i="1"/>
  <c r="IE6" i="1" s="1"/>
  <c r="ID5" i="1"/>
  <c r="IE5" i="1" s="1"/>
  <c r="ID13" i="1"/>
  <c r="IE13" i="1" s="1"/>
  <c r="OT71" i="1"/>
  <c r="OS71" i="1"/>
  <c r="OR71" i="1"/>
  <c r="OQ71" i="1"/>
  <c r="OP71" i="1"/>
  <c r="OO71" i="1"/>
  <c r="OT70" i="1"/>
  <c r="OS70" i="1"/>
  <c r="OR70" i="1"/>
  <c r="OQ70" i="1"/>
  <c r="OP70" i="1"/>
  <c r="OO70" i="1"/>
  <c r="OT69" i="1"/>
  <c r="OS69" i="1"/>
  <c r="OR69" i="1"/>
  <c r="OQ69" i="1"/>
  <c r="OP69" i="1"/>
  <c r="OO69" i="1"/>
  <c r="OT68" i="1"/>
  <c r="OS68" i="1"/>
  <c r="OR68" i="1"/>
  <c r="OQ68" i="1"/>
  <c r="OP68" i="1"/>
  <c r="OO68" i="1"/>
  <c r="OT67" i="1"/>
  <c r="OS67" i="1"/>
  <c r="OR67" i="1"/>
  <c r="OQ67" i="1"/>
  <c r="OP67" i="1"/>
  <c r="OO67" i="1"/>
  <c r="OT65" i="1"/>
  <c r="OS65" i="1"/>
  <c r="OR65" i="1"/>
  <c r="OQ65" i="1"/>
  <c r="OP65" i="1"/>
  <c r="OO65" i="1"/>
  <c r="OT64" i="1"/>
  <c r="OS64" i="1"/>
  <c r="OR64" i="1"/>
  <c r="OQ64" i="1"/>
  <c r="OP64" i="1"/>
  <c r="OO64" i="1"/>
  <c r="OT63" i="1"/>
  <c r="OS63" i="1"/>
  <c r="OR63" i="1"/>
  <c r="OQ63" i="1"/>
  <c r="OP63" i="1"/>
  <c r="OO63" i="1"/>
  <c r="OT62" i="1"/>
  <c r="OS62" i="1"/>
  <c r="OR62" i="1"/>
  <c r="OQ62" i="1"/>
  <c r="OP62" i="1"/>
  <c r="OO62" i="1"/>
  <c r="OT61" i="1"/>
  <c r="OS61" i="1"/>
  <c r="OR61" i="1"/>
  <c r="OQ61" i="1"/>
  <c r="OP61" i="1"/>
  <c r="OO61" i="1"/>
  <c r="OT60" i="1"/>
  <c r="OS60" i="1"/>
  <c r="OR60" i="1"/>
  <c r="OQ60" i="1"/>
  <c r="OP60" i="1"/>
  <c r="OO60" i="1"/>
  <c r="OT59" i="1"/>
  <c r="OS59" i="1"/>
  <c r="OR59" i="1"/>
  <c r="OQ59" i="1"/>
  <c r="OP59" i="1"/>
  <c r="OO59" i="1"/>
  <c r="OT58" i="1"/>
  <c r="OS58" i="1"/>
  <c r="OR58" i="1"/>
  <c r="OQ58" i="1"/>
  <c r="OP58" i="1"/>
  <c r="OO58" i="1"/>
  <c r="OT55" i="1"/>
  <c r="OS55" i="1"/>
  <c r="OR55" i="1"/>
  <c r="OQ55" i="1"/>
  <c r="OP55" i="1"/>
  <c r="OO55" i="1"/>
  <c r="OT54" i="1"/>
  <c r="OS54" i="1"/>
  <c r="OR54" i="1"/>
  <c r="OQ54" i="1"/>
  <c r="OP54" i="1"/>
  <c r="OO54" i="1"/>
  <c r="OT53" i="1"/>
  <c r="OS53" i="1"/>
  <c r="OR53" i="1"/>
  <c r="OQ53" i="1"/>
  <c r="OP53" i="1"/>
  <c r="OO53" i="1"/>
  <c r="OT52" i="1"/>
  <c r="OT50" i="1"/>
  <c r="OT49" i="1"/>
  <c r="OT48" i="1"/>
  <c r="OS48" i="1"/>
  <c r="OR48" i="1"/>
  <c r="OQ48" i="1"/>
  <c r="OP48" i="1"/>
  <c r="OO48" i="1"/>
  <c r="OT47" i="1"/>
  <c r="OT46" i="1"/>
  <c r="OT45" i="1"/>
  <c r="OS45" i="1"/>
  <c r="OR45" i="1"/>
  <c r="OQ45" i="1"/>
  <c r="OP45" i="1"/>
  <c r="OO45" i="1"/>
  <c r="OT43" i="1"/>
  <c r="OT42" i="1"/>
  <c r="OS42" i="1"/>
  <c r="OR42" i="1"/>
  <c r="OQ42" i="1"/>
  <c r="OP42" i="1"/>
  <c r="OO42" i="1"/>
  <c r="OT40" i="1"/>
  <c r="OT39" i="1"/>
  <c r="OT38" i="1"/>
  <c r="OT37" i="1"/>
  <c r="OT35" i="1"/>
  <c r="OT34" i="1"/>
  <c r="OT33" i="1"/>
  <c r="OS33" i="1"/>
  <c r="OR33" i="1"/>
  <c r="OQ33" i="1"/>
  <c r="OP33" i="1"/>
  <c r="OO33" i="1"/>
  <c r="OT32" i="1"/>
  <c r="OS32" i="1"/>
  <c r="OR32" i="1"/>
  <c r="OQ32" i="1"/>
  <c r="OP32" i="1"/>
  <c r="OO32" i="1"/>
  <c r="OT30" i="1"/>
  <c r="OS30" i="1"/>
  <c r="OR30" i="1"/>
  <c r="OQ30" i="1"/>
  <c r="OP30" i="1"/>
  <c r="OO30" i="1"/>
  <c r="OT29" i="1"/>
  <c r="OS29" i="1"/>
  <c r="OR29" i="1"/>
  <c r="OQ29" i="1"/>
  <c r="OP29" i="1"/>
  <c r="OO29" i="1"/>
  <c r="OT28" i="1"/>
  <c r="OS28" i="1"/>
  <c r="OR28" i="1"/>
  <c r="OQ28" i="1"/>
  <c r="OP28" i="1"/>
  <c r="OO28" i="1"/>
  <c r="OT27" i="1"/>
  <c r="OS27" i="1"/>
  <c r="OR27" i="1"/>
  <c r="OQ27" i="1"/>
  <c r="OP27" i="1"/>
  <c r="OO27" i="1"/>
  <c r="OT26" i="1"/>
  <c r="OS26" i="1"/>
  <c r="OR26" i="1"/>
  <c r="OQ26" i="1"/>
  <c r="OP26" i="1"/>
  <c r="OO26" i="1"/>
  <c r="OT25" i="1"/>
  <c r="OS25" i="1"/>
  <c r="OR25" i="1"/>
  <c r="OQ25" i="1"/>
  <c r="OP25" i="1"/>
  <c r="OO25" i="1"/>
  <c r="OT24" i="1"/>
  <c r="OS24" i="1"/>
  <c r="OR24" i="1"/>
  <c r="OQ24" i="1"/>
  <c r="OP24" i="1"/>
  <c r="OO24" i="1"/>
  <c r="OT23" i="1"/>
  <c r="OS23" i="1"/>
  <c r="OR23" i="1"/>
  <c r="OQ23" i="1"/>
  <c r="OP23" i="1"/>
  <c r="OO23" i="1"/>
  <c r="OT22" i="1"/>
  <c r="OT20" i="1"/>
  <c r="OT19" i="1"/>
  <c r="OT18" i="1"/>
  <c r="OT17" i="1"/>
  <c r="OS17" i="1"/>
  <c r="OR17" i="1"/>
  <c r="OQ17" i="1"/>
  <c r="OP17" i="1"/>
  <c r="OO17" i="1"/>
  <c r="OT16" i="1"/>
  <c r="OS16" i="1"/>
  <c r="OR16" i="1"/>
  <c r="OQ16" i="1"/>
  <c r="OP16" i="1"/>
  <c r="OO16" i="1"/>
  <c r="OT15" i="1"/>
  <c r="OS15" i="1"/>
  <c r="OR15" i="1"/>
  <c r="OQ15" i="1"/>
  <c r="OP15" i="1"/>
  <c r="OO15" i="1"/>
  <c r="OT14" i="1"/>
  <c r="OT13" i="1"/>
  <c r="OS13" i="1"/>
  <c r="OR13" i="1"/>
  <c r="OQ13" i="1"/>
  <c r="OP13" i="1"/>
  <c r="OO13" i="1"/>
  <c r="OT11" i="1"/>
  <c r="ON71" i="1"/>
  <c r="OM71" i="1"/>
  <c r="OL71" i="1"/>
  <c r="OK71" i="1"/>
  <c r="OJ71" i="1"/>
  <c r="ON70" i="1"/>
  <c r="OM70" i="1"/>
  <c r="OL70" i="1"/>
  <c r="OK70" i="1"/>
  <c r="OJ70" i="1"/>
  <c r="ON69" i="1"/>
  <c r="OM69" i="1"/>
  <c r="OL69" i="1"/>
  <c r="OK69" i="1"/>
  <c r="OJ69" i="1"/>
  <c r="ON68" i="1"/>
  <c r="OM68" i="1"/>
  <c r="OL68" i="1"/>
  <c r="OK68" i="1"/>
  <c r="OJ68" i="1"/>
  <c r="ON67" i="1"/>
  <c r="OM67" i="1"/>
  <c r="OL67" i="1"/>
  <c r="OK67" i="1"/>
  <c r="OJ67" i="1"/>
  <c r="ON65" i="1"/>
  <c r="OM65" i="1"/>
  <c r="OL65" i="1"/>
  <c r="OK65" i="1"/>
  <c r="OJ65" i="1"/>
  <c r="ON64" i="1"/>
  <c r="OM64" i="1"/>
  <c r="OL64" i="1"/>
  <c r="OK64" i="1"/>
  <c r="OJ64" i="1"/>
  <c r="ON63" i="1"/>
  <c r="OM63" i="1"/>
  <c r="OL63" i="1"/>
  <c r="OK63" i="1"/>
  <c r="OJ63" i="1"/>
  <c r="ON62" i="1"/>
  <c r="OM62" i="1"/>
  <c r="OL62" i="1"/>
  <c r="OK62" i="1"/>
  <c r="OJ62" i="1"/>
  <c r="ON61" i="1"/>
  <c r="OM61" i="1"/>
  <c r="OL61" i="1"/>
  <c r="OK61" i="1"/>
  <c r="OJ61" i="1"/>
  <c r="ON60" i="1"/>
  <c r="OM60" i="1"/>
  <c r="OL60" i="1"/>
  <c r="OK60" i="1"/>
  <c r="OJ60" i="1"/>
  <c r="ON59" i="1"/>
  <c r="OM59" i="1"/>
  <c r="OL59" i="1"/>
  <c r="OK59" i="1"/>
  <c r="OJ59" i="1"/>
  <c r="ON58" i="1"/>
  <c r="OM58" i="1"/>
  <c r="OL58" i="1"/>
  <c r="OK58" i="1"/>
  <c r="OJ58" i="1"/>
  <c r="ON55" i="1"/>
  <c r="OM55" i="1"/>
  <c r="OL55" i="1"/>
  <c r="OK55" i="1"/>
  <c r="OJ55" i="1"/>
  <c r="ON54" i="1"/>
  <c r="OM54" i="1"/>
  <c r="OL54" i="1"/>
  <c r="OK54" i="1"/>
  <c r="OJ54" i="1"/>
  <c r="ON53" i="1"/>
  <c r="OM53" i="1"/>
  <c r="OL53" i="1"/>
  <c r="OK53" i="1"/>
  <c r="OJ53" i="1"/>
  <c r="ON48" i="1"/>
  <c r="OM48" i="1"/>
  <c r="OL48" i="1"/>
  <c r="OK48" i="1"/>
  <c r="OJ48" i="1"/>
  <c r="ON45" i="1"/>
  <c r="OM45" i="1"/>
  <c r="OL45" i="1"/>
  <c r="OK45" i="1"/>
  <c r="OJ45" i="1"/>
  <c r="ON42" i="1"/>
  <c r="OM42" i="1"/>
  <c r="OL42" i="1"/>
  <c r="OK42" i="1"/>
  <c r="OJ42" i="1"/>
  <c r="ON33" i="1"/>
  <c r="OM33" i="1"/>
  <c r="OL33" i="1"/>
  <c r="OK33" i="1"/>
  <c r="OJ33" i="1"/>
  <c r="ON32" i="1"/>
  <c r="OM32" i="1"/>
  <c r="OL32" i="1"/>
  <c r="OK32" i="1"/>
  <c r="OJ32" i="1"/>
  <c r="ON30" i="1"/>
  <c r="OM30" i="1"/>
  <c r="OL30" i="1"/>
  <c r="OK30" i="1"/>
  <c r="OJ30" i="1"/>
  <c r="ON29" i="1"/>
  <c r="OM29" i="1"/>
  <c r="OL29" i="1"/>
  <c r="OK29" i="1"/>
  <c r="OJ29" i="1"/>
  <c r="ON28" i="1"/>
  <c r="OM28" i="1"/>
  <c r="OL28" i="1"/>
  <c r="OK28" i="1"/>
  <c r="OJ28" i="1"/>
  <c r="ON27" i="1"/>
  <c r="OM27" i="1"/>
  <c r="OL27" i="1"/>
  <c r="OK27" i="1"/>
  <c r="OJ27" i="1"/>
  <c r="ON26" i="1"/>
  <c r="OM26" i="1"/>
  <c r="OL26" i="1"/>
  <c r="OK26" i="1"/>
  <c r="OJ26" i="1"/>
  <c r="ON25" i="1"/>
  <c r="OM25" i="1"/>
  <c r="OL25" i="1"/>
  <c r="OK25" i="1"/>
  <c r="OJ25" i="1"/>
  <c r="ON24" i="1"/>
  <c r="OM24" i="1"/>
  <c r="OL24" i="1"/>
  <c r="OK24" i="1"/>
  <c r="OJ24" i="1"/>
  <c r="ON23" i="1"/>
  <c r="OM23" i="1"/>
  <c r="OL23" i="1"/>
  <c r="OK23" i="1"/>
  <c r="OJ23" i="1"/>
  <c r="ON17" i="1"/>
  <c r="OM17" i="1"/>
  <c r="OL17" i="1"/>
  <c r="OK17" i="1"/>
  <c r="OJ17" i="1"/>
  <c r="ON16" i="1"/>
  <c r="OM16" i="1"/>
  <c r="OL16" i="1"/>
  <c r="OK16" i="1"/>
  <c r="OJ16" i="1"/>
  <c r="ON15" i="1"/>
  <c r="OM15" i="1"/>
  <c r="OL15" i="1"/>
  <c r="OK15" i="1"/>
  <c r="OJ15" i="1"/>
  <c r="ON13" i="1"/>
  <c r="OM13" i="1"/>
  <c r="OL13" i="1"/>
  <c r="OK13" i="1"/>
  <c r="OJ13" i="1"/>
  <c r="OI71" i="1"/>
  <c r="OI70" i="1"/>
  <c r="OI69" i="1"/>
  <c r="OI68" i="1"/>
  <c r="OI67" i="1"/>
  <c r="OI65" i="1"/>
  <c r="OI64" i="1"/>
  <c r="OI63" i="1"/>
  <c r="OI62" i="1"/>
  <c r="OI61" i="1"/>
  <c r="OI60" i="1"/>
  <c r="OI59" i="1"/>
  <c r="OI58" i="1"/>
  <c r="OI55" i="1"/>
  <c r="OI54" i="1"/>
  <c r="OI53" i="1"/>
  <c r="OI48" i="1"/>
  <c r="OI45" i="1"/>
  <c r="OI42" i="1"/>
  <c r="OI33" i="1"/>
  <c r="OI32" i="1"/>
  <c r="OI30" i="1"/>
  <c r="OI29" i="1"/>
  <c r="OI28" i="1"/>
  <c r="OI27" i="1"/>
  <c r="OI26" i="1"/>
  <c r="OI25" i="1"/>
  <c r="OI24" i="1"/>
  <c r="OI23" i="1"/>
  <c r="OI17" i="1"/>
  <c r="OI16" i="1"/>
  <c r="OI15" i="1"/>
  <c r="OI13" i="1"/>
  <c r="GE245" i="1"/>
  <c r="GD245" i="1"/>
  <c r="GC245" i="1"/>
  <c r="GB245" i="1"/>
  <c r="GA245" i="1"/>
  <c r="FZ245" i="1"/>
  <c r="FY245" i="1"/>
  <c r="FX245" i="1"/>
  <c r="FW245" i="1"/>
  <c r="FV245" i="1"/>
  <c r="FU245" i="1"/>
  <c r="FT245" i="1"/>
  <c r="GF65" i="1"/>
  <c r="AS63" i="22" s="1"/>
  <c r="AT63" i="22" s="1"/>
  <c r="AU63" i="22" s="1"/>
  <c r="GF64" i="1"/>
  <c r="AS62" i="22" s="1"/>
  <c r="AT62" i="22" s="1"/>
  <c r="AU62" i="22" s="1"/>
  <c r="GF63" i="1"/>
  <c r="AS61" i="22" s="1"/>
  <c r="AT61" i="22" s="1"/>
  <c r="AU61" i="22" s="1"/>
  <c r="GF62" i="1"/>
  <c r="AS60" i="22" s="1"/>
  <c r="AT60" i="22" s="1"/>
  <c r="AU60" i="22" s="1"/>
  <c r="GF61" i="1"/>
  <c r="AS59" i="22" s="1"/>
  <c r="AT59" i="22" s="1"/>
  <c r="AU59" i="22" s="1"/>
  <c r="GF60" i="1"/>
  <c r="AS58" i="22" s="1"/>
  <c r="AT58" i="22" s="1"/>
  <c r="AU58" i="22" s="1"/>
  <c r="GF59" i="1"/>
  <c r="AS57" i="22" s="1"/>
  <c r="AT57" i="22" s="1"/>
  <c r="AU57" i="22" s="1"/>
  <c r="GF58" i="1"/>
  <c r="AS56" i="22" s="1"/>
  <c r="AT56" i="22" s="1"/>
  <c r="AU56" i="22" s="1"/>
  <c r="GF57" i="1"/>
  <c r="AS55" i="22" s="1"/>
  <c r="AT55" i="22" s="1"/>
  <c r="AU55" i="22" s="1"/>
  <c r="GF56" i="1"/>
  <c r="AS54" i="22" s="1"/>
  <c r="AT54" i="22" s="1"/>
  <c r="GF55" i="1"/>
  <c r="AS53" i="22" s="1"/>
  <c r="AT53" i="22" s="1"/>
  <c r="AU53" i="22" s="1"/>
  <c r="GF54" i="1"/>
  <c r="AS52" i="22" s="1"/>
  <c r="AT52" i="22" s="1"/>
  <c r="GF53" i="1"/>
  <c r="AS51" i="22" s="1"/>
  <c r="AT51" i="22" s="1"/>
  <c r="AU51" i="22" s="1"/>
  <c r="OS52" i="1"/>
  <c r="OR52" i="1"/>
  <c r="OQ52" i="1"/>
  <c r="OP52" i="1"/>
  <c r="OO52" i="1"/>
  <c r="ON52" i="1"/>
  <c r="OM52" i="1"/>
  <c r="OL52" i="1"/>
  <c r="OK52" i="1"/>
  <c r="OJ52" i="1"/>
  <c r="OI52" i="1"/>
  <c r="OS50" i="1"/>
  <c r="OR50" i="1"/>
  <c r="OQ50" i="1"/>
  <c r="OP50" i="1"/>
  <c r="OO50" i="1"/>
  <c r="ON50" i="1"/>
  <c r="OM50" i="1"/>
  <c r="OL50" i="1"/>
  <c r="OK50" i="1"/>
  <c r="OJ50" i="1"/>
  <c r="OI50" i="1"/>
  <c r="GF48" i="1"/>
  <c r="AS46" i="22" s="1"/>
  <c r="AT46" i="22" s="1"/>
  <c r="AU46" i="22" s="1"/>
  <c r="GF45" i="1"/>
  <c r="AS43" i="22" s="1"/>
  <c r="AT43" i="22" s="1"/>
  <c r="AU43" i="22" s="1"/>
  <c r="OS38" i="1"/>
  <c r="OQ38" i="1"/>
  <c r="OP38" i="1"/>
  <c r="OO38" i="1"/>
  <c r="OM38" i="1"/>
  <c r="OL38" i="1"/>
  <c r="OK38" i="1"/>
  <c r="OI38" i="1"/>
  <c r="OS46" i="1"/>
  <c r="OR37" i="1"/>
  <c r="OQ37" i="1"/>
  <c r="OO37" i="1"/>
  <c r="ON37" i="1"/>
  <c r="OM37" i="1"/>
  <c r="OL37" i="1"/>
  <c r="OK46" i="1"/>
  <c r="OJ37" i="1"/>
  <c r="OI37" i="1"/>
  <c r="OS34" i="1"/>
  <c r="OR34" i="1"/>
  <c r="OQ34" i="1"/>
  <c r="OP34" i="1"/>
  <c r="OO34" i="1"/>
  <c r="ON34" i="1"/>
  <c r="OM34" i="1"/>
  <c r="OL34" i="1"/>
  <c r="OK34" i="1"/>
  <c r="OJ34" i="1"/>
  <c r="OI34" i="1"/>
  <c r="GF28" i="1"/>
  <c r="AS27" i="22" s="1"/>
  <c r="AT27" i="22" s="1"/>
  <c r="AU27" i="22" s="1"/>
  <c r="GF27" i="1"/>
  <c r="AS26" i="22" s="1"/>
  <c r="AT26" i="22" s="1"/>
  <c r="AU26" i="22" s="1"/>
  <c r="GF26" i="1"/>
  <c r="AS25" i="22" s="1"/>
  <c r="AT25" i="22" s="1"/>
  <c r="AU25" i="22" s="1"/>
  <c r="GF25" i="1"/>
  <c r="AS24" i="22" s="1"/>
  <c r="AT24" i="22" s="1"/>
  <c r="AU24" i="22" s="1"/>
  <c r="GF24" i="1"/>
  <c r="AS23" i="22" s="1"/>
  <c r="AT23" i="22" s="1"/>
  <c r="AU23" i="22" s="1"/>
  <c r="GF23" i="1"/>
  <c r="AS22" i="22" s="1"/>
  <c r="AT22" i="22" s="1"/>
  <c r="AU22" i="22" s="1"/>
  <c r="OS49" i="1"/>
  <c r="OR49" i="1"/>
  <c r="OQ49" i="1"/>
  <c r="OP49" i="1"/>
  <c r="OO49" i="1"/>
  <c r="ON49" i="1"/>
  <c r="OM49" i="1"/>
  <c r="OL49" i="1"/>
  <c r="OK49" i="1"/>
  <c r="OJ49" i="1"/>
  <c r="OI49" i="1"/>
  <c r="OS19" i="1"/>
  <c r="OR19" i="1"/>
  <c r="OQ19" i="1"/>
  <c r="OP19" i="1"/>
  <c r="OO19" i="1"/>
  <c r="ON19" i="1"/>
  <c r="OM19" i="1"/>
  <c r="OL19" i="1"/>
  <c r="OK19" i="1"/>
  <c r="OJ19" i="1"/>
  <c r="OI19" i="1"/>
  <c r="OS18" i="1"/>
  <c r="OR18" i="1"/>
  <c r="OQ18" i="1"/>
  <c r="OP18" i="1"/>
  <c r="OO18" i="1"/>
  <c r="ON18" i="1"/>
  <c r="OM18" i="1"/>
  <c r="OL18" i="1"/>
  <c r="OK18" i="1"/>
  <c r="OJ18" i="1"/>
  <c r="OI18" i="1"/>
  <c r="GF13" i="1"/>
  <c r="AS12" i="22" s="1"/>
  <c r="AT12" i="22" s="1"/>
  <c r="AU12" i="22" s="1"/>
  <c r="GF7" i="1"/>
  <c r="GF6" i="1"/>
  <c r="GE4" i="1"/>
  <c r="IH6" i="1" l="1"/>
  <c r="II6" i="1" s="1"/>
  <c r="AS5" i="22"/>
  <c r="IH7" i="1"/>
  <c r="II7" i="1" s="1"/>
  <c r="AS6" i="22"/>
  <c r="ID43" i="1"/>
  <c r="IE43" i="1" s="1"/>
  <c r="ID35" i="1"/>
  <c r="IE35" i="1" s="1"/>
  <c r="FQ49" i="1"/>
  <c r="IG19" i="1"/>
  <c r="OK40" i="1"/>
  <c r="OS20" i="1"/>
  <c r="OK20" i="1"/>
  <c r="OP43" i="1"/>
  <c r="OS39" i="1"/>
  <c r="ON43" i="1"/>
  <c r="OK37" i="1"/>
  <c r="OM22" i="1"/>
  <c r="ON22" i="1"/>
  <c r="ON38" i="1"/>
  <c r="OJ11" i="1"/>
  <c r="OR11" i="1"/>
  <c r="OK39" i="1"/>
  <c r="OL22" i="1"/>
  <c r="OP11" i="1"/>
  <c r="OP37" i="1"/>
  <c r="OR38" i="1"/>
  <c r="OJ38" i="1"/>
  <c r="OO22" i="1"/>
  <c r="OP22" i="1"/>
  <c r="OM39" i="1"/>
  <c r="OJ22" i="1"/>
  <c r="OQ22" i="1"/>
  <c r="OS37" i="1"/>
  <c r="OS22" i="1"/>
  <c r="OK22" i="1"/>
  <c r="OR22" i="1"/>
  <c r="OI39" i="1"/>
  <c r="OJ40" i="1"/>
  <c r="OO35" i="1"/>
  <c r="OI22" i="1"/>
  <c r="GA4" i="1"/>
  <c r="FU4" i="1"/>
  <c r="GF37" i="1"/>
  <c r="AS35" i="22" s="1"/>
  <c r="AT35" i="22" s="1"/>
  <c r="AU35" i="22" s="1"/>
  <c r="OR40" i="1"/>
  <c r="OI11" i="1"/>
  <c r="OM11" i="1"/>
  <c r="OP35" i="1"/>
  <c r="OS40" i="1"/>
  <c r="OL11" i="1"/>
  <c r="OI35" i="1"/>
  <c r="GF52" i="1"/>
  <c r="AS50" i="22" s="1"/>
  <c r="AT50" i="22" s="1"/>
  <c r="AU50" i="22" s="1"/>
  <c r="GF5" i="1"/>
  <c r="OJ35" i="1"/>
  <c r="OR35" i="1"/>
  <c r="OL40" i="1"/>
  <c r="GF22" i="1"/>
  <c r="OS35" i="1"/>
  <c r="OJ43" i="1"/>
  <c r="OK43" i="1"/>
  <c r="OS43" i="1"/>
  <c r="GF50" i="1"/>
  <c r="AS48" i="22" s="1"/>
  <c r="AT48" i="22" s="1"/>
  <c r="AU48" i="22" s="1"/>
  <c r="GF38" i="1"/>
  <c r="AS36" i="22" s="1"/>
  <c r="AT36" i="22" s="1"/>
  <c r="AU36" i="22" s="1"/>
  <c r="GD4" i="1"/>
  <c r="GF245" i="1"/>
  <c r="FP38" i="1"/>
  <c r="FP5" i="1"/>
  <c r="GF49" i="1" l="1"/>
  <c r="AS47" i="22" s="1"/>
  <c r="AT47" i="22" s="1"/>
  <c r="AU47" i="22" s="1"/>
  <c r="AS21" i="22"/>
  <c r="AT21" i="22" s="1"/>
  <c r="AU21" i="22" s="1"/>
  <c r="IH5" i="1"/>
  <c r="II5" i="1" s="1"/>
  <c r="AS4" i="22"/>
  <c r="AS17" i="22"/>
  <c r="ID49" i="1"/>
  <c r="IE49" i="1" s="1"/>
  <c r="OS11" i="1"/>
  <c r="OO43" i="1"/>
  <c r="OP20" i="1"/>
  <c r="OK11" i="1"/>
  <c r="OK35" i="1"/>
  <c r="FV4" i="1"/>
  <c r="OM35" i="1"/>
  <c r="OI43" i="1"/>
  <c r="ON20" i="1"/>
  <c r="ON35" i="1"/>
  <c r="OR43" i="1"/>
  <c r="OM40" i="1"/>
  <c r="GC4" i="1"/>
  <c r="ON11" i="1"/>
  <c r="OM46" i="1"/>
  <c r="OR20" i="1"/>
  <c r="ON46" i="1"/>
  <c r="ON39" i="1"/>
  <c r="OR46" i="1"/>
  <c r="OR39" i="1"/>
  <c r="OJ46" i="1"/>
  <c r="OJ39" i="1"/>
  <c r="OL46" i="1"/>
  <c r="OL39" i="1"/>
  <c r="OQ35" i="1"/>
  <c r="OQ11" i="1"/>
  <c r="OQ46" i="1"/>
  <c r="OQ39" i="1"/>
  <c r="OP46" i="1"/>
  <c r="OP39" i="1"/>
  <c r="OO20" i="1"/>
  <c r="OO11" i="1"/>
  <c r="OQ40" i="1"/>
  <c r="OO46" i="1"/>
  <c r="OO39" i="1"/>
  <c r="OI40" i="1"/>
  <c r="OI46" i="1"/>
  <c r="GF11" i="1"/>
  <c r="AS10" i="22" s="1"/>
  <c r="AT10" i="22" s="1"/>
  <c r="AU10" i="22" s="1"/>
  <c r="OP40" i="1"/>
  <c r="ON40" i="1"/>
  <c r="FZ4" i="1"/>
  <c r="OQ43" i="1"/>
  <c r="OO40" i="1"/>
  <c r="OM43" i="1"/>
  <c r="FX4" i="1"/>
  <c r="OM20" i="1"/>
  <c r="OQ20" i="1"/>
  <c r="GB4" i="1"/>
  <c r="OI20" i="1"/>
  <c r="FT4" i="1"/>
  <c r="OL20" i="1"/>
  <c r="OL43" i="1"/>
  <c r="OL35" i="1"/>
  <c r="GF39" i="1"/>
  <c r="OG57" i="1"/>
  <c r="OG56" i="1"/>
  <c r="HZ13" i="1"/>
  <c r="HZ15" i="1"/>
  <c r="HZ71" i="1"/>
  <c r="HZ70" i="1"/>
  <c r="HZ69" i="1"/>
  <c r="HZ68" i="1"/>
  <c r="HZ67" i="1"/>
  <c r="HZ65" i="1"/>
  <c r="HZ64" i="1"/>
  <c r="HZ63" i="1"/>
  <c r="HZ62" i="1"/>
  <c r="HZ61" i="1"/>
  <c r="HZ60" i="1"/>
  <c r="HZ59" i="1"/>
  <c r="HZ58" i="1"/>
  <c r="HZ57" i="1"/>
  <c r="HZ56" i="1"/>
  <c r="HZ55" i="1"/>
  <c r="HZ54" i="1"/>
  <c r="HZ53" i="1"/>
  <c r="HZ48" i="1"/>
  <c r="HZ45" i="1"/>
  <c r="HZ42" i="1"/>
  <c r="HZ37" i="1"/>
  <c r="HZ33" i="1"/>
  <c r="HZ32" i="1"/>
  <c r="HZ30" i="1"/>
  <c r="HZ29" i="1"/>
  <c r="HZ28" i="1"/>
  <c r="HZ27" i="1"/>
  <c r="HZ26" i="1"/>
  <c r="HZ25" i="1"/>
  <c r="HZ24" i="1"/>
  <c r="HZ23" i="1"/>
  <c r="HZ17" i="1"/>
  <c r="HZ16" i="1"/>
  <c r="HZ7" i="1"/>
  <c r="HZ6" i="1"/>
  <c r="FP52" i="1"/>
  <c r="FP50" i="1"/>
  <c r="FP39" i="1"/>
  <c r="FP22" i="1"/>
  <c r="FP49" i="1" s="1"/>
  <c r="FP18" i="1"/>
  <c r="FP11" i="1"/>
  <c r="FO38" i="1"/>
  <c r="HZ38" i="1" s="1"/>
  <c r="FO5" i="1"/>
  <c r="HZ5" i="1" s="1"/>
  <c r="GF46" i="1" l="1"/>
  <c r="AS44" i="22" s="1"/>
  <c r="AT44" i="22" s="1"/>
  <c r="AU44" i="22" s="1"/>
  <c r="AS37" i="22"/>
  <c r="AT37" i="22" s="1"/>
  <c r="AU37" i="22" s="1"/>
  <c r="FP43" i="1"/>
  <c r="OJ20" i="1"/>
  <c r="IG20" i="1"/>
  <c r="GF40" i="1"/>
  <c r="AS38" i="22" s="1"/>
  <c r="GF4" i="1"/>
  <c r="FP34" i="1"/>
  <c r="FP19" i="1"/>
  <c r="FP46" i="1"/>
  <c r="FP40" i="1"/>
  <c r="FP35" i="1"/>
  <c r="FP20" i="1"/>
  <c r="OF57" i="1"/>
  <c r="OF56" i="1"/>
  <c r="FO52" i="1" l="1"/>
  <c r="HZ52" i="1" s="1"/>
  <c r="FO50" i="1"/>
  <c r="HZ50" i="1" s="1"/>
  <c r="FO39" i="1"/>
  <c r="FO34" i="1"/>
  <c r="HZ34" i="1" s="1"/>
  <c r="FO22" i="1"/>
  <c r="FO19" i="1"/>
  <c r="HZ19" i="1" s="1"/>
  <c r="FO18" i="1"/>
  <c r="HZ18" i="1" s="1"/>
  <c r="FN38" i="1"/>
  <c r="FN5" i="1"/>
  <c r="OE57" i="1"/>
  <c r="OE56" i="1"/>
  <c r="FN52" i="1"/>
  <c r="FN50" i="1"/>
  <c r="FN34" i="1"/>
  <c r="FN22" i="1"/>
  <c r="FN49" i="1" s="1"/>
  <c r="FN19" i="1"/>
  <c r="FN18" i="1"/>
  <c r="FM38" i="1"/>
  <c r="FM5" i="1"/>
  <c r="FM34" i="1"/>
  <c r="OD57" i="1"/>
  <c r="OD56" i="1"/>
  <c r="FM52" i="1"/>
  <c r="FM50" i="1"/>
  <c r="FM22" i="1"/>
  <c r="FM49" i="1" s="1"/>
  <c r="FM18" i="1"/>
  <c r="OC57" i="1"/>
  <c r="OC56" i="1"/>
  <c r="FM39" i="1" l="1"/>
  <c r="FM46" i="1" s="1"/>
  <c r="FO49" i="1"/>
  <c r="HZ49" i="1" s="1"/>
  <c r="HZ22" i="1"/>
  <c r="FO46" i="1"/>
  <c r="HZ46" i="1" s="1"/>
  <c r="HZ39" i="1"/>
  <c r="FO40" i="1"/>
  <c r="HZ40" i="1" s="1"/>
  <c r="FN39" i="1"/>
  <c r="FN46" i="1" s="1"/>
  <c r="FM19" i="1"/>
  <c r="FL5" i="1"/>
  <c r="FM40" i="1" l="1"/>
  <c r="FN40" i="1"/>
  <c r="FL38" i="1"/>
  <c r="FL37" i="1"/>
  <c r="FL52" i="1" l="1"/>
  <c r="FL50" i="1"/>
  <c r="FL39" i="1"/>
  <c r="FL40" i="1" s="1"/>
  <c r="FL34" i="1"/>
  <c r="FL22" i="1"/>
  <c r="FL19" i="1"/>
  <c r="FL18" i="1"/>
  <c r="FK38" i="1"/>
  <c r="FK37" i="1"/>
  <c r="OB57" i="1"/>
  <c r="OB56" i="1"/>
  <c r="FL49" i="1" l="1"/>
  <c r="FL46" i="1"/>
  <c r="FK22" i="1"/>
  <c r="FK49" i="1" s="1"/>
  <c r="FK34" i="1"/>
  <c r="FK52" i="1"/>
  <c r="FK50" i="1"/>
  <c r="FK39" i="1"/>
  <c r="FK46" i="1" s="1"/>
  <c r="FK18" i="1" l="1"/>
  <c r="JB18" i="1" s="1"/>
  <c r="FK19" i="1"/>
  <c r="JB19" i="1" s="1"/>
  <c r="FK40" i="1"/>
  <c r="JB40" i="1" s="1"/>
  <c r="FJ38" i="1"/>
  <c r="FJ37" i="1"/>
  <c r="FI38" i="1"/>
  <c r="FI37" i="1"/>
  <c r="OA57" i="1" l="1"/>
  <c r="OA56" i="1"/>
  <c r="FJ52" i="1"/>
  <c r="FJ50" i="1"/>
  <c r="FJ39" i="1"/>
  <c r="FJ34" i="1"/>
  <c r="FJ22" i="1"/>
  <c r="FJ49" i="1" s="1"/>
  <c r="FJ19" i="1"/>
  <c r="FJ18" i="1"/>
  <c r="FI5" i="1"/>
  <c r="FJ40" i="1" l="1"/>
  <c r="FJ46" i="1"/>
  <c r="NZ57" i="1" l="1"/>
  <c r="NZ56" i="1"/>
  <c r="FI52" i="1"/>
  <c r="FI50" i="1"/>
  <c r="FI39" i="1"/>
  <c r="FI46" i="1" s="1"/>
  <c r="FI34" i="1"/>
  <c r="FI22" i="1"/>
  <c r="FI49" i="1" s="1"/>
  <c r="FI19" i="1"/>
  <c r="FI18" i="1"/>
  <c r="HJ48" i="1"/>
  <c r="FI40" i="1" l="1"/>
  <c r="FH37" i="1"/>
  <c r="FH38" i="1"/>
  <c r="FH5" i="1"/>
  <c r="NY57" i="1"/>
  <c r="NY56" i="1"/>
  <c r="FH19" i="1" l="1"/>
  <c r="FH52" i="1"/>
  <c r="FH50" i="1"/>
  <c r="FH39" i="1"/>
  <c r="FH22" i="1"/>
  <c r="FH49" i="1" s="1"/>
  <c r="FH18" i="1"/>
  <c r="FG37" i="1"/>
  <c r="FH34" i="1" l="1"/>
  <c r="FH46" i="1"/>
  <c r="FH40" i="1"/>
  <c r="FG5" i="1"/>
  <c r="FG38" i="1"/>
  <c r="FG11" i="1" l="1"/>
  <c r="IB11" i="1"/>
  <c r="IC11" i="1" s="1"/>
  <c r="FG22" i="1"/>
  <c r="FG49" i="1" s="1"/>
  <c r="FG34" i="1"/>
  <c r="FG50" i="1"/>
  <c r="FG39" i="1"/>
  <c r="FG52" i="1"/>
  <c r="NX57" i="1"/>
  <c r="NX56" i="1"/>
  <c r="FF5" i="1"/>
  <c r="FF38" i="1"/>
  <c r="FF37" i="1"/>
  <c r="FF52" i="1"/>
  <c r="FF50" i="1"/>
  <c r="FF34" i="1"/>
  <c r="FF22" i="1"/>
  <c r="FF49" i="1" s="1"/>
  <c r="FF19" i="1"/>
  <c r="FF18" i="1"/>
  <c r="NW57" i="1"/>
  <c r="NW56" i="1"/>
  <c r="FF11" i="1" l="1"/>
  <c r="FF20" i="1" s="1"/>
  <c r="FF39" i="1"/>
  <c r="FF46" i="1" s="1"/>
  <c r="HH11" i="1"/>
  <c r="HI11" i="1" s="1"/>
  <c r="FG18" i="1"/>
  <c r="FG19" i="1"/>
  <c r="FG46" i="1"/>
  <c r="FG40" i="1"/>
  <c r="FF35" i="1"/>
  <c r="C2" i="23"/>
  <c r="FF43" i="1"/>
  <c r="FR13" i="1"/>
  <c r="FC5" i="1"/>
  <c r="FC37" i="1"/>
  <c r="FC38" i="1"/>
  <c r="FC11" i="1" s="1"/>
  <c r="FC20" i="1" s="1"/>
  <c r="NV57" i="1"/>
  <c r="NV56" i="1"/>
  <c r="FC18" i="1"/>
  <c r="FC52" i="1"/>
  <c r="FC50" i="1"/>
  <c r="FC34" i="1"/>
  <c r="FC22" i="1"/>
  <c r="FC49" i="1" s="1"/>
  <c r="FB5" i="1"/>
  <c r="FB37" i="1"/>
  <c r="FB38" i="1"/>
  <c r="FF40" i="1" l="1"/>
  <c r="FC43" i="1"/>
  <c r="FC35" i="1"/>
  <c r="FC39" i="1"/>
  <c r="FC46" i="1" s="1"/>
  <c r="FC19" i="1"/>
  <c r="FB22" i="1"/>
  <c r="FB52" i="1"/>
  <c r="FB50" i="1"/>
  <c r="FB39" i="1"/>
  <c r="FB34" i="1"/>
  <c r="FB19" i="1"/>
  <c r="FB18" i="1"/>
  <c r="FB11" i="1"/>
  <c r="NU57" i="1"/>
  <c r="NU56" i="1"/>
  <c r="E3" i="23"/>
  <c r="F3" i="23"/>
  <c r="G3" i="23"/>
  <c r="H3" i="23"/>
  <c r="I3" i="23"/>
  <c r="J3" i="23"/>
  <c r="K3" i="23"/>
  <c r="L3" i="23"/>
  <c r="M3" i="23"/>
  <c r="N3" i="23"/>
  <c r="D3" i="23"/>
  <c r="C3" i="23"/>
  <c r="C4" i="23" s="1"/>
  <c r="M2" i="23"/>
  <c r="N2" i="23"/>
  <c r="NX10" i="1"/>
  <c r="NY10" i="1"/>
  <c r="NZ10" i="1"/>
  <c r="OA10" i="1"/>
  <c r="OB10" i="1"/>
  <c r="OC10" i="1"/>
  <c r="OD10" i="1"/>
  <c r="OE10" i="1"/>
  <c r="OF10" i="1"/>
  <c r="OG10" i="1"/>
  <c r="OH10" i="1"/>
  <c r="NW10" i="1"/>
  <c r="OG11" i="1"/>
  <c r="OH11" i="1"/>
  <c r="NW13" i="1"/>
  <c r="NX13" i="1"/>
  <c r="NY13" i="1"/>
  <c r="NZ13" i="1"/>
  <c r="OA13" i="1"/>
  <c r="OB13" i="1"/>
  <c r="OC13" i="1"/>
  <c r="OD13" i="1"/>
  <c r="OE13" i="1"/>
  <c r="OF13" i="1"/>
  <c r="OG13" i="1"/>
  <c r="OH13" i="1"/>
  <c r="NW15" i="1"/>
  <c r="NX15" i="1"/>
  <c r="NY15" i="1"/>
  <c r="NZ15" i="1"/>
  <c r="OA15" i="1"/>
  <c r="OB15" i="1"/>
  <c r="OC15" i="1"/>
  <c r="OD15" i="1"/>
  <c r="OE15" i="1"/>
  <c r="OF15" i="1"/>
  <c r="OG15" i="1"/>
  <c r="OH15" i="1"/>
  <c r="NW16" i="1"/>
  <c r="NX16" i="1"/>
  <c r="NY16" i="1"/>
  <c r="NZ16" i="1"/>
  <c r="OA16" i="1"/>
  <c r="OB16" i="1"/>
  <c r="OC16" i="1"/>
  <c r="OD16" i="1"/>
  <c r="OE16" i="1"/>
  <c r="OF16" i="1"/>
  <c r="OG16" i="1"/>
  <c r="OH16" i="1"/>
  <c r="NW17" i="1"/>
  <c r="NX17" i="1"/>
  <c r="NY17" i="1"/>
  <c r="NZ17" i="1"/>
  <c r="OA17" i="1"/>
  <c r="OB17" i="1"/>
  <c r="OC17" i="1"/>
  <c r="OD17" i="1"/>
  <c r="OE17" i="1"/>
  <c r="OF17" i="1"/>
  <c r="OG17" i="1"/>
  <c r="OH17" i="1"/>
  <c r="NX18" i="1"/>
  <c r="NY18" i="1"/>
  <c r="NZ18" i="1"/>
  <c r="OA18" i="1"/>
  <c r="OB18" i="1"/>
  <c r="OC18" i="1"/>
  <c r="OD18" i="1"/>
  <c r="OE18" i="1"/>
  <c r="OF18" i="1"/>
  <c r="OG18" i="1"/>
  <c r="OH18" i="1"/>
  <c r="NX19" i="1"/>
  <c r="NY19" i="1"/>
  <c r="NZ19" i="1"/>
  <c r="OA19" i="1"/>
  <c r="OB19" i="1"/>
  <c r="OC19" i="1"/>
  <c r="OD19" i="1"/>
  <c r="OE19" i="1"/>
  <c r="OF19" i="1"/>
  <c r="OG19" i="1"/>
  <c r="OH19" i="1"/>
  <c r="OG20" i="1"/>
  <c r="OH20" i="1"/>
  <c r="NX22" i="1"/>
  <c r="NY22" i="1"/>
  <c r="NZ22" i="1"/>
  <c r="OA22" i="1"/>
  <c r="OB22" i="1"/>
  <c r="OC22" i="1"/>
  <c r="OD22" i="1"/>
  <c r="OE22" i="1"/>
  <c r="OF22" i="1"/>
  <c r="OG22" i="1"/>
  <c r="OH22" i="1"/>
  <c r="NW23" i="1"/>
  <c r="NX23" i="1"/>
  <c r="NY23" i="1"/>
  <c r="NZ23" i="1"/>
  <c r="OA23" i="1"/>
  <c r="OB23" i="1"/>
  <c r="OC23" i="1"/>
  <c r="OD23" i="1"/>
  <c r="OE23" i="1"/>
  <c r="OF23" i="1"/>
  <c r="OG23" i="1"/>
  <c r="OH23" i="1"/>
  <c r="NW24" i="1"/>
  <c r="NX24" i="1"/>
  <c r="NY24" i="1"/>
  <c r="NZ24" i="1"/>
  <c r="OA24" i="1"/>
  <c r="OB24" i="1"/>
  <c r="OC24" i="1"/>
  <c r="OD24" i="1"/>
  <c r="OE24" i="1"/>
  <c r="OF24" i="1"/>
  <c r="OG24" i="1"/>
  <c r="OH24" i="1"/>
  <c r="NW25" i="1"/>
  <c r="NX25" i="1"/>
  <c r="NY25" i="1"/>
  <c r="NZ25" i="1"/>
  <c r="OA25" i="1"/>
  <c r="OB25" i="1"/>
  <c r="OC25" i="1"/>
  <c r="OD25" i="1"/>
  <c r="OE25" i="1"/>
  <c r="OF25" i="1"/>
  <c r="OG25" i="1"/>
  <c r="OH25" i="1"/>
  <c r="NW26" i="1"/>
  <c r="NX26" i="1"/>
  <c r="NY26" i="1"/>
  <c r="NZ26" i="1"/>
  <c r="OA26" i="1"/>
  <c r="OB26" i="1"/>
  <c r="OC26" i="1"/>
  <c r="OD26" i="1"/>
  <c r="OE26" i="1"/>
  <c r="OF26" i="1"/>
  <c r="OG26" i="1"/>
  <c r="OH26" i="1"/>
  <c r="NW27" i="1"/>
  <c r="NX27" i="1"/>
  <c r="NY27" i="1"/>
  <c r="NZ27" i="1"/>
  <c r="OA27" i="1"/>
  <c r="OB27" i="1"/>
  <c r="OC27" i="1"/>
  <c r="OD27" i="1"/>
  <c r="OE27" i="1"/>
  <c r="OF27" i="1"/>
  <c r="OG27" i="1"/>
  <c r="OH27" i="1"/>
  <c r="NW28" i="1"/>
  <c r="NX28" i="1"/>
  <c r="NY28" i="1"/>
  <c r="NZ28" i="1"/>
  <c r="OA28" i="1"/>
  <c r="OB28" i="1"/>
  <c r="OC28" i="1"/>
  <c r="OD28" i="1"/>
  <c r="OE28" i="1"/>
  <c r="OF28" i="1"/>
  <c r="OG28" i="1"/>
  <c r="OH28" i="1"/>
  <c r="NW29" i="1"/>
  <c r="NX29" i="1"/>
  <c r="NY29" i="1"/>
  <c r="NZ29" i="1"/>
  <c r="OA29" i="1"/>
  <c r="OB29" i="1"/>
  <c r="OC29" i="1"/>
  <c r="OD29" i="1"/>
  <c r="OE29" i="1"/>
  <c r="OF29" i="1"/>
  <c r="OG29" i="1"/>
  <c r="OH29" i="1"/>
  <c r="NW30" i="1"/>
  <c r="NX30" i="1"/>
  <c r="NY30" i="1"/>
  <c r="NZ30" i="1"/>
  <c r="OA30" i="1"/>
  <c r="OB30" i="1"/>
  <c r="OC30" i="1"/>
  <c r="OD30" i="1"/>
  <c r="OE30" i="1"/>
  <c r="OF30" i="1"/>
  <c r="OG30" i="1"/>
  <c r="OH30" i="1"/>
  <c r="NW32" i="1"/>
  <c r="NX32" i="1"/>
  <c r="NY32" i="1"/>
  <c r="NZ32" i="1"/>
  <c r="OA32" i="1"/>
  <c r="OB32" i="1"/>
  <c r="OC32" i="1"/>
  <c r="OD32" i="1"/>
  <c r="OE32" i="1"/>
  <c r="OF32" i="1"/>
  <c r="OG32" i="1"/>
  <c r="OH32" i="1"/>
  <c r="NW33" i="1"/>
  <c r="NX33" i="1"/>
  <c r="NY33" i="1"/>
  <c r="NZ33" i="1"/>
  <c r="OA33" i="1"/>
  <c r="OB33" i="1"/>
  <c r="OC33" i="1"/>
  <c r="OD33" i="1"/>
  <c r="OE33" i="1"/>
  <c r="OF33" i="1"/>
  <c r="OG33" i="1"/>
  <c r="OH33" i="1"/>
  <c r="NX34" i="1"/>
  <c r="NY34" i="1"/>
  <c r="NZ34" i="1"/>
  <c r="OA34" i="1"/>
  <c r="OB34" i="1"/>
  <c r="OC34" i="1"/>
  <c r="OD34" i="1"/>
  <c r="OE34" i="1"/>
  <c r="OF34" i="1"/>
  <c r="OG34" i="1"/>
  <c r="OH34" i="1"/>
  <c r="OG35" i="1"/>
  <c r="OH35" i="1"/>
  <c r="NX37" i="1"/>
  <c r="NY37" i="1"/>
  <c r="NZ37" i="1"/>
  <c r="OA37" i="1"/>
  <c r="OB37" i="1"/>
  <c r="OC37" i="1"/>
  <c r="OD37" i="1"/>
  <c r="OE37" i="1"/>
  <c r="OF37" i="1"/>
  <c r="OG37" i="1"/>
  <c r="OH37" i="1"/>
  <c r="NX38" i="1"/>
  <c r="NY38" i="1"/>
  <c r="NZ38" i="1"/>
  <c r="OA38" i="1"/>
  <c r="OB38" i="1"/>
  <c r="OC38" i="1"/>
  <c r="OD38" i="1"/>
  <c r="OE38" i="1"/>
  <c r="OF38" i="1"/>
  <c r="OG38" i="1"/>
  <c r="OH38" i="1"/>
  <c r="NX39" i="1"/>
  <c r="NY39" i="1"/>
  <c r="NZ39" i="1"/>
  <c r="OA39" i="1"/>
  <c r="OB39" i="1"/>
  <c r="OC39" i="1"/>
  <c r="OD39" i="1"/>
  <c r="OF39" i="1"/>
  <c r="OG39" i="1"/>
  <c r="OH39" i="1"/>
  <c r="NX40" i="1"/>
  <c r="NY40" i="1"/>
  <c r="NZ40" i="1"/>
  <c r="OA40" i="1"/>
  <c r="OB40" i="1"/>
  <c r="OC40" i="1"/>
  <c r="OD40" i="1"/>
  <c r="OE40" i="1"/>
  <c r="OF40" i="1"/>
  <c r="OG40" i="1"/>
  <c r="OH40" i="1"/>
  <c r="NW42" i="1"/>
  <c r="NX42" i="1"/>
  <c r="NY42" i="1"/>
  <c r="NZ42" i="1"/>
  <c r="OA42" i="1"/>
  <c r="OB42" i="1"/>
  <c r="OC42" i="1"/>
  <c r="OD42" i="1"/>
  <c r="OE42" i="1"/>
  <c r="OF42" i="1"/>
  <c r="OG42" i="1"/>
  <c r="OH42" i="1"/>
  <c r="OG43" i="1"/>
  <c r="OH43" i="1"/>
  <c r="NW45" i="1"/>
  <c r="NX45" i="1"/>
  <c r="NY45" i="1"/>
  <c r="NZ45" i="1"/>
  <c r="OA45" i="1"/>
  <c r="OB45" i="1"/>
  <c r="OC45" i="1"/>
  <c r="OD45" i="1"/>
  <c r="OE45" i="1"/>
  <c r="OF45" i="1"/>
  <c r="OG45" i="1"/>
  <c r="OH45" i="1"/>
  <c r="NX46" i="1"/>
  <c r="NY46" i="1"/>
  <c r="NZ46" i="1"/>
  <c r="OA46" i="1"/>
  <c r="OB46" i="1"/>
  <c r="OC46" i="1"/>
  <c r="OD46" i="1"/>
  <c r="OE46" i="1"/>
  <c r="OF46" i="1"/>
  <c r="OG46" i="1"/>
  <c r="OH46" i="1"/>
  <c r="NW48" i="1"/>
  <c r="NX48" i="1"/>
  <c r="NY48" i="1"/>
  <c r="NZ48" i="1"/>
  <c r="OA48" i="1"/>
  <c r="OB48" i="1"/>
  <c r="OC48" i="1"/>
  <c r="OD48" i="1"/>
  <c r="OE48" i="1"/>
  <c r="OF48" i="1"/>
  <c r="OG48" i="1"/>
  <c r="OH48" i="1"/>
  <c r="NX49" i="1"/>
  <c r="NY49" i="1"/>
  <c r="NZ49" i="1"/>
  <c r="OA49" i="1"/>
  <c r="OB49" i="1"/>
  <c r="OC49" i="1"/>
  <c r="OD49" i="1"/>
  <c r="OE49" i="1"/>
  <c r="OF49" i="1"/>
  <c r="OG49" i="1"/>
  <c r="OH49" i="1"/>
  <c r="NX50" i="1"/>
  <c r="NY50" i="1"/>
  <c r="NZ50" i="1"/>
  <c r="OA50" i="1"/>
  <c r="OB50" i="1"/>
  <c r="OC50" i="1"/>
  <c r="OD50" i="1"/>
  <c r="OE50" i="1"/>
  <c r="OF50" i="1"/>
  <c r="OG50" i="1"/>
  <c r="OH50" i="1"/>
  <c r="NX52" i="1"/>
  <c r="NY52" i="1"/>
  <c r="NZ52" i="1"/>
  <c r="OA52" i="1"/>
  <c r="OB52" i="1"/>
  <c r="OC52" i="1"/>
  <c r="OD52" i="1"/>
  <c r="OE52" i="1"/>
  <c r="OF52" i="1"/>
  <c r="OG52" i="1"/>
  <c r="OH52" i="1"/>
  <c r="NW53" i="1"/>
  <c r="NX53" i="1"/>
  <c r="NY53" i="1"/>
  <c r="NZ53" i="1"/>
  <c r="OA53" i="1"/>
  <c r="OB53" i="1"/>
  <c r="OC53" i="1"/>
  <c r="OD53" i="1"/>
  <c r="OE53" i="1"/>
  <c r="OF53" i="1"/>
  <c r="OG53" i="1"/>
  <c r="OH53" i="1"/>
  <c r="NW54" i="1"/>
  <c r="NX54" i="1"/>
  <c r="NY54" i="1"/>
  <c r="NZ54" i="1"/>
  <c r="OA54" i="1"/>
  <c r="OB54" i="1"/>
  <c r="OC54" i="1"/>
  <c r="OD54" i="1"/>
  <c r="OE54" i="1"/>
  <c r="OF54" i="1"/>
  <c r="OG54" i="1"/>
  <c r="OH54" i="1"/>
  <c r="NW55" i="1"/>
  <c r="NX55" i="1"/>
  <c r="NY55" i="1"/>
  <c r="NZ55" i="1"/>
  <c r="OA55" i="1"/>
  <c r="OB55" i="1"/>
  <c r="OC55" i="1"/>
  <c r="OD55" i="1"/>
  <c r="OE55" i="1"/>
  <c r="OF55" i="1"/>
  <c r="OG55" i="1"/>
  <c r="OH55" i="1"/>
  <c r="NW58" i="1"/>
  <c r="NX58" i="1"/>
  <c r="NY58" i="1"/>
  <c r="NZ58" i="1"/>
  <c r="OA58" i="1"/>
  <c r="OB58" i="1"/>
  <c r="OC58" i="1"/>
  <c r="OD58" i="1"/>
  <c r="OE58" i="1"/>
  <c r="OF58" i="1"/>
  <c r="OG58" i="1"/>
  <c r="OH58" i="1"/>
  <c r="NW59" i="1"/>
  <c r="NX59" i="1"/>
  <c r="NY59" i="1"/>
  <c r="NZ59" i="1"/>
  <c r="OA59" i="1"/>
  <c r="OB59" i="1"/>
  <c r="OC59" i="1"/>
  <c r="OD59" i="1"/>
  <c r="OE59" i="1"/>
  <c r="OF59" i="1"/>
  <c r="OG59" i="1"/>
  <c r="OH59" i="1"/>
  <c r="NW60" i="1"/>
  <c r="NX60" i="1"/>
  <c r="NY60" i="1"/>
  <c r="NZ60" i="1"/>
  <c r="OA60" i="1"/>
  <c r="OB60" i="1"/>
  <c r="OC60" i="1"/>
  <c r="OD60" i="1"/>
  <c r="OE60" i="1"/>
  <c r="OF60" i="1"/>
  <c r="OG60" i="1"/>
  <c r="OH60" i="1"/>
  <c r="NW61" i="1"/>
  <c r="NX61" i="1"/>
  <c r="NY61" i="1"/>
  <c r="NZ61" i="1"/>
  <c r="OA61" i="1"/>
  <c r="OB61" i="1"/>
  <c r="OC61" i="1"/>
  <c r="OD61" i="1"/>
  <c r="OE61" i="1"/>
  <c r="OF61" i="1"/>
  <c r="OG61" i="1"/>
  <c r="OH61" i="1"/>
  <c r="NW62" i="1"/>
  <c r="NX62" i="1"/>
  <c r="NY62" i="1"/>
  <c r="NZ62" i="1"/>
  <c r="OA62" i="1"/>
  <c r="OB62" i="1"/>
  <c r="OC62" i="1"/>
  <c r="OD62" i="1"/>
  <c r="OE62" i="1"/>
  <c r="OF62" i="1"/>
  <c r="OG62" i="1"/>
  <c r="OH62" i="1"/>
  <c r="NW63" i="1"/>
  <c r="NX63" i="1"/>
  <c r="NY63" i="1"/>
  <c r="NZ63" i="1"/>
  <c r="OA63" i="1"/>
  <c r="OB63" i="1"/>
  <c r="OC63" i="1"/>
  <c r="OD63" i="1"/>
  <c r="OE63" i="1"/>
  <c r="OF63" i="1"/>
  <c r="OG63" i="1"/>
  <c r="OH63" i="1"/>
  <c r="NW64" i="1"/>
  <c r="NX64" i="1"/>
  <c r="NY64" i="1"/>
  <c r="NZ64" i="1"/>
  <c r="OA64" i="1"/>
  <c r="OB64" i="1"/>
  <c r="OC64" i="1"/>
  <c r="OD64" i="1"/>
  <c r="OE64" i="1"/>
  <c r="OF64" i="1"/>
  <c r="OG64" i="1"/>
  <c r="OH64" i="1"/>
  <c r="NW65" i="1"/>
  <c r="NX65" i="1"/>
  <c r="NY65" i="1"/>
  <c r="NZ65" i="1"/>
  <c r="OA65" i="1"/>
  <c r="OB65" i="1"/>
  <c r="OC65" i="1"/>
  <c r="OD65" i="1"/>
  <c r="OE65" i="1"/>
  <c r="OF65" i="1"/>
  <c r="OG65" i="1"/>
  <c r="OH65" i="1"/>
  <c r="NW67" i="1"/>
  <c r="NX67" i="1"/>
  <c r="NY67" i="1"/>
  <c r="NZ67" i="1"/>
  <c r="OA67" i="1"/>
  <c r="OB67" i="1"/>
  <c r="OC67" i="1"/>
  <c r="OD67" i="1"/>
  <c r="OE67" i="1"/>
  <c r="OF67" i="1"/>
  <c r="OG67" i="1"/>
  <c r="OH67" i="1"/>
  <c r="NW68" i="1"/>
  <c r="NX68" i="1"/>
  <c r="NY68" i="1"/>
  <c r="NZ68" i="1"/>
  <c r="OA68" i="1"/>
  <c r="OB68" i="1"/>
  <c r="OC68" i="1"/>
  <c r="OD68" i="1"/>
  <c r="OE68" i="1"/>
  <c r="OF68" i="1"/>
  <c r="OG68" i="1"/>
  <c r="OH68" i="1"/>
  <c r="NW69" i="1"/>
  <c r="NX69" i="1"/>
  <c r="NY69" i="1"/>
  <c r="NZ69" i="1"/>
  <c r="OA69" i="1"/>
  <c r="OB69" i="1"/>
  <c r="OC69" i="1"/>
  <c r="OD69" i="1"/>
  <c r="OE69" i="1"/>
  <c r="OF69" i="1"/>
  <c r="OG69" i="1"/>
  <c r="OH69" i="1"/>
  <c r="NW70" i="1"/>
  <c r="NX70" i="1"/>
  <c r="NY70" i="1"/>
  <c r="NZ70" i="1"/>
  <c r="OA70" i="1"/>
  <c r="OB70" i="1"/>
  <c r="OC70" i="1"/>
  <c r="OD70" i="1"/>
  <c r="OE70" i="1"/>
  <c r="OF70" i="1"/>
  <c r="OG70" i="1"/>
  <c r="OH70" i="1"/>
  <c r="NW71" i="1"/>
  <c r="NX71" i="1"/>
  <c r="NY71" i="1"/>
  <c r="NZ71" i="1"/>
  <c r="OA71" i="1"/>
  <c r="OB71" i="1"/>
  <c r="OC71" i="1"/>
  <c r="OD71" i="1"/>
  <c r="OE71" i="1"/>
  <c r="OF71" i="1"/>
  <c r="OG71" i="1"/>
  <c r="OH71" i="1"/>
  <c r="IB71" i="1"/>
  <c r="IC71" i="1" s="1"/>
  <c r="IA71" i="1"/>
  <c r="HX71" i="1"/>
  <c r="HY71" i="1" s="1"/>
  <c r="HV71" i="1"/>
  <c r="HW71" i="1" s="1"/>
  <c r="HT71" i="1"/>
  <c r="HU71" i="1" s="1"/>
  <c r="HR71" i="1"/>
  <c r="HS71" i="1" s="1"/>
  <c r="HP71" i="1"/>
  <c r="HQ71" i="1" s="1"/>
  <c r="HN71" i="1"/>
  <c r="HO71" i="1" s="1"/>
  <c r="HL71" i="1"/>
  <c r="HM71" i="1" s="1"/>
  <c r="HJ71" i="1"/>
  <c r="HK71" i="1" s="1"/>
  <c r="HH71" i="1"/>
  <c r="HI71" i="1" s="1"/>
  <c r="HF71" i="1"/>
  <c r="HG71" i="1" s="1"/>
  <c r="IB70" i="1"/>
  <c r="HX70" i="1"/>
  <c r="HV70" i="1"/>
  <c r="HT70" i="1"/>
  <c r="HR70" i="1"/>
  <c r="HP70" i="1"/>
  <c r="HN70" i="1"/>
  <c r="HO70" i="1" s="1"/>
  <c r="HL70" i="1"/>
  <c r="HM70" i="1" s="1"/>
  <c r="HJ70" i="1"/>
  <c r="HH70" i="1"/>
  <c r="HI70" i="1" s="1"/>
  <c r="HF70" i="1"/>
  <c r="HG70" i="1" s="1"/>
  <c r="IB69" i="1"/>
  <c r="IC69" i="1" s="1"/>
  <c r="IA69" i="1"/>
  <c r="HX69" i="1"/>
  <c r="HY69" i="1" s="1"/>
  <c r="HV69" i="1"/>
  <c r="HW69" i="1" s="1"/>
  <c r="HT69" i="1"/>
  <c r="HU69" i="1" s="1"/>
  <c r="HR69" i="1"/>
  <c r="HS69" i="1" s="1"/>
  <c r="HP69" i="1"/>
  <c r="HQ69" i="1" s="1"/>
  <c r="HN69" i="1"/>
  <c r="HO69" i="1" s="1"/>
  <c r="HL69" i="1"/>
  <c r="HM69" i="1" s="1"/>
  <c r="HJ69" i="1"/>
  <c r="HK69" i="1" s="1"/>
  <c r="HH69" i="1"/>
  <c r="HI69" i="1" s="1"/>
  <c r="HF69" i="1"/>
  <c r="HG69" i="1" s="1"/>
  <c r="IB68" i="1"/>
  <c r="HX68" i="1"/>
  <c r="HV68" i="1"/>
  <c r="HT68" i="1"/>
  <c r="HR68" i="1"/>
  <c r="HP68" i="1"/>
  <c r="HN68" i="1"/>
  <c r="HO68" i="1" s="1"/>
  <c r="HL68" i="1"/>
  <c r="HM68" i="1" s="1"/>
  <c r="HJ68" i="1"/>
  <c r="HH68" i="1"/>
  <c r="HI68" i="1" s="1"/>
  <c r="HF68" i="1"/>
  <c r="HG68" i="1" s="1"/>
  <c r="IB67" i="1"/>
  <c r="IC67" i="1" s="1"/>
  <c r="IA67" i="1"/>
  <c r="HX67" i="1"/>
  <c r="HY67" i="1" s="1"/>
  <c r="HV67" i="1"/>
  <c r="HW67" i="1" s="1"/>
  <c r="HT67" i="1"/>
  <c r="HU67" i="1" s="1"/>
  <c r="HR67" i="1"/>
  <c r="HS67" i="1" s="1"/>
  <c r="HP67" i="1"/>
  <c r="HQ67" i="1" s="1"/>
  <c r="HN67" i="1"/>
  <c r="HO67" i="1" s="1"/>
  <c r="HL67" i="1"/>
  <c r="HM67" i="1" s="1"/>
  <c r="HJ67" i="1"/>
  <c r="HK67" i="1" s="1"/>
  <c r="HH67" i="1"/>
  <c r="HI67" i="1" s="1"/>
  <c r="HF67" i="1"/>
  <c r="HG67" i="1" s="1"/>
  <c r="IB65" i="1"/>
  <c r="IC65" i="1" s="1"/>
  <c r="IA65" i="1"/>
  <c r="HX65" i="1"/>
  <c r="HY65" i="1" s="1"/>
  <c r="HV65" i="1"/>
  <c r="HW65" i="1" s="1"/>
  <c r="HT65" i="1"/>
  <c r="HU65" i="1" s="1"/>
  <c r="HR65" i="1"/>
  <c r="HS65" i="1" s="1"/>
  <c r="HP65" i="1"/>
  <c r="HQ65" i="1" s="1"/>
  <c r="HN65" i="1"/>
  <c r="HO65" i="1" s="1"/>
  <c r="HL65" i="1"/>
  <c r="HM65" i="1" s="1"/>
  <c r="HJ65" i="1"/>
  <c r="HK65" i="1" s="1"/>
  <c r="HH65" i="1"/>
  <c r="HI65" i="1" s="1"/>
  <c r="HF65" i="1"/>
  <c r="HG65" i="1" s="1"/>
  <c r="IB64" i="1"/>
  <c r="HX64" i="1"/>
  <c r="HV64" i="1"/>
  <c r="HT64" i="1"/>
  <c r="HR64" i="1"/>
  <c r="HP64" i="1"/>
  <c r="HN64" i="1"/>
  <c r="HL64" i="1"/>
  <c r="HJ64" i="1"/>
  <c r="HH64" i="1"/>
  <c r="HF64" i="1"/>
  <c r="IB63" i="1"/>
  <c r="HX63" i="1"/>
  <c r="HV63" i="1"/>
  <c r="HT63" i="1"/>
  <c r="HR63" i="1"/>
  <c r="HP63" i="1"/>
  <c r="HN63" i="1"/>
  <c r="HL63" i="1"/>
  <c r="HJ63" i="1"/>
  <c r="HH63" i="1"/>
  <c r="HF63" i="1"/>
  <c r="IB62" i="1"/>
  <c r="IC62" i="1" s="1"/>
  <c r="IA62" i="1"/>
  <c r="HX62" i="1"/>
  <c r="HY62" i="1" s="1"/>
  <c r="HV62" i="1"/>
  <c r="HW62" i="1" s="1"/>
  <c r="HT62" i="1"/>
  <c r="HU62" i="1" s="1"/>
  <c r="HR62" i="1"/>
  <c r="HP62" i="1"/>
  <c r="HQ62" i="1" s="1"/>
  <c r="HN62" i="1"/>
  <c r="HO62" i="1" s="1"/>
  <c r="HL62" i="1"/>
  <c r="HM62" i="1" s="1"/>
  <c r="HJ62" i="1"/>
  <c r="HK62" i="1" s="1"/>
  <c r="HH62" i="1"/>
  <c r="HI62" i="1" s="1"/>
  <c r="HF62" i="1"/>
  <c r="HG62" i="1" s="1"/>
  <c r="IB61" i="1"/>
  <c r="IC61" i="1" s="1"/>
  <c r="IA61" i="1"/>
  <c r="HX61" i="1"/>
  <c r="HY61" i="1" s="1"/>
  <c r="HV61" i="1"/>
  <c r="HW61" i="1" s="1"/>
  <c r="HT61" i="1"/>
  <c r="HU61" i="1" s="1"/>
  <c r="HR61" i="1"/>
  <c r="HS61" i="1" s="1"/>
  <c r="HP61" i="1"/>
  <c r="HQ61" i="1" s="1"/>
  <c r="HN61" i="1"/>
  <c r="HO61" i="1" s="1"/>
  <c r="HL61" i="1"/>
  <c r="HM61" i="1" s="1"/>
  <c r="HJ61" i="1"/>
  <c r="HK61" i="1" s="1"/>
  <c r="HH61" i="1"/>
  <c r="HI61" i="1" s="1"/>
  <c r="HF61" i="1"/>
  <c r="HG61" i="1" s="1"/>
  <c r="IB60" i="1"/>
  <c r="IC60" i="1" s="1"/>
  <c r="IA60" i="1"/>
  <c r="HX60" i="1"/>
  <c r="HY60" i="1" s="1"/>
  <c r="HV60" i="1"/>
  <c r="HW60" i="1" s="1"/>
  <c r="HT60" i="1"/>
  <c r="HU60" i="1" s="1"/>
  <c r="HR60" i="1"/>
  <c r="HP60" i="1"/>
  <c r="HN60" i="1"/>
  <c r="HL60" i="1"/>
  <c r="HM60" i="1" s="1"/>
  <c r="HJ60" i="1"/>
  <c r="HK60" i="1" s="1"/>
  <c r="HH60" i="1"/>
  <c r="HI60" i="1" s="1"/>
  <c r="HF60" i="1"/>
  <c r="HG60" i="1" s="1"/>
  <c r="IB59" i="1"/>
  <c r="IC59" i="1" s="1"/>
  <c r="IA59" i="1"/>
  <c r="HX59" i="1"/>
  <c r="HY59" i="1" s="1"/>
  <c r="HV59" i="1"/>
  <c r="HW59" i="1" s="1"/>
  <c r="HT59" i="1"/>
  <c r="HU59" i="1" s="1"/>
  <c r="HR59" i="1"/>
  <c r="HS59" i="1" s="1"/>
  <c r="HP59" i="1"/>
  <c r="HQ59" i="1" s="1"/>
  <c r="HN59" i="1"/>
  <c r="HO59" i="1" s="1"/>
  <c r="HL59" i="1"/>
  <c r="HM59" i="1" s="1"/>
  <c r="HJ59" i="1"/>
  <c r="HK59" i="1" s="1"/>
  <c r="HH59" i="1"/>
  <c r="HI59" i="1" s="1"/>
  <c r="HF59" i="1"/>
  <c r="HG59" i="1" s="1"/>
  <c r="IB58" i="1"/>
  <c r="IC58" i="1" s="1"/>
  <c r="IA58" i="1"/>
  <c r="HX58" i="1"/>
  <c r="HY58" i="1" s="1"/>
  <c r="HV58" i="1"/>
  <c r="HW58" i="1" s="1"/>
  <c r="HT58" i="1"/>
  <c r="HU58" i="1" s="1"/>
  <c r="HR58" i="1"/>
  <c r="HS58" i="1" s="1"/>
  <c r="HP58" i="1"/>
  <c r="HQ58" i="1" s="1"/>
  <c r="HN58" i="1"/>
  <c r="HO58" i="1" s="1"/>
  <c r="HL58" i="1"/>
  <c r="HM58" i="1" s="1"/>
  <c r="HJ58" i="1"/>
  <c r="HK58" i="1" s="1"/>
  <c r="HH58" i="1"/>
  <c r="HI58" i="1" s="1"/>
  <c r="HF58" i="1"/>
  <c r="HG58" i="1" s="1"/>
  <c r="IB57" i="1"/>
  <c r="HX57" i="1"/>
  <c r="HV57" i="1"/>
  <c r="HT57" i="1"/>
  <c r="HR57" i="1"/>
  <c r="HP57" i="1"/>
  <c r="HN57" i="1"/>
  <c r="HL57" i="1"/>
  <c r="HJ57" i="1"/>
  <c r="HH57" i="1"/>
  <c r="HF57" i="1"/>
  <c r="IB56" i="1"/>
  <c r="HX56" i="1"/>
  <c r="HV56" i="1"/>
  <c r="HT56" i="1"/>
  <c r="HR56" i="1"/>
  <c r="HP56" i="1"/>
  <c r="HN56" i="1"/>
  <c r="HL56" i="1"/>
  <c r="HJ56" i="1"/>
  <c r="HH56" i="1"/>
  <c r="HF56" i="1"/>
  <c r="IB55" i="1"/>
  <c r="IC55" i="1" s="1"/>
  <c r="IA55" i="1"/>
  <c r="HX55" i="1"/>
  <c r="HY55" i="1" s="1"/>
  <c r="HV55" i="1"/>
  <c r="HT55" i="1"/>
  <c r="HU55" i="1" s="1"/>
  <c r="HR55" i="1"/>
  <c r="HS55" i="1" s="1"/>
  <c r="HP55" i="1"/>
  <c r="HQ55" i="1" s="1"/>
  <c r="HN55" i="1"/>
  <c r="HO55" i="1" s="1"/>
  <c r="HL55" i="1"/>
  <c r="HM55" i="1" s="1"/>
  <c r="HJ55" i="1"/>
  <c r="HH55" i="1"/>
  <c r="HI55" i="1" s="1"/>
  <c r="HF55" i="1"/>
  <c r="HG55" i="1" s="1"/>
  <c r="IB54" i="1"/>
  <c r="HX54" i="1"/>
  <c r="HV54" i="1"/>
  <c r="HT54" i="1"/>
  <c r="HR54" i="1"/>
  <c r="HP54" i="1"/>
  <c r="HN54" i="1"/>
  <c r="HL54" i="1"/>
  <c r="HJ54" i="1"/>
  <c r="HH54" i="1"/>
  <c r="HF54" i="1"/>
  <c r="IB53" i="1"/>
  <c r="IC53" i="1" s="1"/>
  <c r="IA53" i="1"/>
  <c r="HX53" i="1"/>
  <c r="HY53" i="1" s="1"/>
  <c r="HV53" i="1"/>
  <c r="HW53" i="1" s="1"/>
  <c r="HT53" i="1"/>
  <c r="HU53" i="1" s="1"/>
  <c r="HR53" i="1"/>
  <c r="HP53" i="1"/>
  <c r="HQ53" i="1" s="1"/>
  <c r="HN53" i="1"/>
  <c r="HL53" i="1"/>
  <c r="HM53" i="1" s="1"/>
  <c r="HJ53" i="1"/>
  <c r="HK53" i="1" s="1"/>
  <c r="HH53" i="1"/>
  <c r="HI53" i="1" s="1"/>
  <c r="HF53" i="1"/>
  <c r="HG53" i="1" s="1"/>
  <c r="IB52" i="1"/>
  <c r="IC52" i="1" s="1"/>
  <c r="IA52" i="1"/>
  <c r="HX52" i="1"/>
  <c r="HY52" i="1" s="1"/>
  <c r="HV52" i="1"/>
  <c r="HW52" i="1" s="1"/>
  <c r="HT52" i="1"/>
  <c r="HU52" i="1" s="1"/>
  <c r="HR52" i="1"/>
  <c r="HS52" i="1" s="1"/>
  <c r="HP52" i="1"/>
  <c r="HQ52" i="1" s="1"/>
  <c r="HN52" i="1"/>
  <c r="HO52" i="1" s="1"/>
  <c r="HL52" i="1"/>
  <c r="HM52" i="1" s="1"/>
  <c r="HJ52" i="1"/>
  <c r="HK52" i="1" s="1"/>
  <c r="IB50" i="1"/>
  <c r="IC50" i="1" s="1"/>
  <c r="IA50" i="1"/>
  <c r="HX50" i="1"/>
  <c r="HY50" i="1" s="1"/>
  <c r="HV50" i="1"/>
  <c r="HW50" i="1" s="1"/>
  <c r="HT50" i="1"/>
  <c r="HU50" i="1" s="1"/>
  <c r="HR50" i="1"/>
  <c r="HS50" i="1" s="1"/>
  <c r="HP50" i="1"/>
  <c r="HQ50" i="1" s="1"/>
  <c r="HN50" i="1"/>
  <c r="HO50" i="1" s="1"/>
  <c r="HL50" i="1"/>
  <c r="HM50" i="1" s="1"/>
  <c r="HJ50" i="1"/>
  <c r="HK50" i="1" s="1"/>
  <c r="IB49" i="1"/>
  <c r="IC49" i="1" s="1"/>
  <c r="IA49" i="1"/>
  <c r="HX49" i="1"/>
  <c r="HY49" i="1" s="1"/>
  <c r="HV49" i="1"/>
  <c r="HW49" i="1" s="1"/>
  <c r="HT49" i="1"/>
  <c r="HU49" i="1" s="1"/>
  <c r="HR49" i="1"/>
  <c r="HS49" i="1" s="1"/>
  <c r="HP49" i="1"/>
  <c r="HQ49" i="1" s="1"/>
  <c r="HN49" i="1"/>
  <c r="HO49" i="1" s="1"/>
  <c r="HL49" i="1"/>
  <c r="HM49" i="1" s="1"/>
  <c r="HJ49" i="1"/>
  <c r="HK49" i="1" s="1"/>
  <c r="IB48" i="1"/>
  <c r="IC48" i="1" s="1"/>
  <c r="IA48" i="1"/>
  <c r="HX48" i="1"/>
  <c r="HY48" i="1" s="1"/>
  <c r="HV48" i="1"/>
  <c r="HW48" i="1" s="1"/>
  <c r="HT48" i="1"/>
  <c r="HU48" i="1" s="1"/>
  <c r="HR48" i="1"/>
  <c r="HS48" i="1" s="1"/>
  <c r="HP48" i="1"/>
  <c r="HQ48" i="1" s="1"/>
  <c r="HN48" i="1"/>
  <c r="HO48" i="1" s="1"/>
  <c r="HL48" i="1"/>
  <c r="HM48" i="1" s="1"/>
  <c r="HK48" i="1"/>
  <c r="HH48" i="1"/>
  <c r="HI48" i="1" s="1"/>
  <c r="HF48" i="1"/>
  <c r="HG48" i="1" s="1"/>
  <c r="IB46" i="1"/>
  <c r="IC46" i="1" s="1"/>
  <c r="IA46" i="1"/>
  <c r="HX46" i="1"/>
  <c r="HY46" i="1" s="1"/>
  <c r="HV46" i="1"/>
  <c r="HW46" i="1" s="1"/>
  <c r="HT46" i="1"/>
  <c r="HU46" i="1" s="1"/>
  <c r="HR46" i="1"/>
  <c r="HS46" i="1" s="1"/>
  <c r="HP46" i="1"/>
  <c r="HQ46" i="1" s="1"/>
  <c r="HN46" i="1"/>
  <c r="HO46" i="1" s="1"/>
  <c r="HL46" i="1"/>
  <c r="HM46" i="1" s="1"/>
  <c r="HJ46" i="1"/>
  <c r="HK46" i="1" s="1"/>
  <c r="IB45" i="1"/>
  <c r="IC45" i="1" s="1"/>
  <c r="IA45" i="1"/>
  <c r="HX45" i="1"/>
  <c r="HY45" i="1" s="1"/>
  <c r="HV45" i="1"/>
  <c r="HW45" i="1" s="1"/>
  <c r="HT45" i="1"/>
  <c r="HU45" i="1" s="1"/>
  <c r="HR45" i="1"/>
  <c r="HS45" i="1" s="1"/>
  <c r="HP45" i="1"/>
  <c r="HQ45" i="1" s="1"/>
  <c r="HN45" i="1"/>
  <c r="HO45" i="1" s="1"/>
  <c r="HL45" i="1"/>
  <c r="HM45" i="1" s="1"/>
  <c r="HJ45" i="1"/>
  <c r="HK45" i="1" s="1"/>
  <c r="HH45" i="1"/>
  <c r="HI45" i="1" s="1"/>
  <c r="HF45" i="1"/>
  <c r="HG45" i="1" s="1"/>
  <c r="IB43" i="1"/>
  <c r="IC43" i="1" s="1"/>
  <c r="IB42" i="1"/>
  <c r="IC42" i="1" s="1"/>
  <c r="IA42" i="1"/>
  <c r="HX42" i="1"/>
  <c r="HY42" i="1" s="1"/>
  <c r="HV42" i="1"/>
  <c r="HW42" i="1" s="1"/>
  <c r="HT42" i="1"/>
  <c r="HU42" i="1" s="1"/>
  <c r="HR42" i="1"/>
  <c r="HS42" i="1" s="1"/>
  <c r="HP42" i="1"/>
  <c r="HQ42" i="1" s="1"/>
  <c r="HN42" i="1"/>
  <c r="HO42" i="1" s="1"/>
  <c r="HL42" i="1"/>
  <c r="HM42" i="1" s="1"/>
  <c r="HJ42" i="1"/>
  <c r="HK42" i="1" s="1"/>
  <c r="HH42" i="1"/>
  <c r="HI42" i="1" s="1"/>
  <c r="HF42" i="1"/>
  <c r="HG42" i="1" s="1"/>
  <c r="IB40" i="1"/>
  <c r="IC40" i="1" s="1"/>
  <c r="IA40" i="1"/>
  <c r="HX40" i="1"/>
  <c r="HY40" i="1" s="1"/>
  <c r="HV40" i="1"/>
  <c r="HW40" i="1" s="1"/>
  <c r="HT40" i="1"/>
  <c r="HU40" i="1" s="1"/>
  <c r="HR40" i="1"/>
  <c r="HS40" i="1" s="1"/>
  <c r="HP40" i="1"/>
  <c r="HQ40" i="1" s="1"/>
  <c r="HN40" i="1"/>
  <c r="HO40" i="1" s="1"/>
  <c r="HL40" i="1"/>
  <c r="HM40" i="1" s="1"/>
  <c r="HJ40" i="1"/>
  <c r="HK40" i="1" s="1"/>
  <c r="IB39" i="1"/>
  <c r="IC39" i="1" s="1"/>
  <c r="IA39" i="1"/>
  <c r="HT39" i="1"/>
  <c r="HU39" i="1" s="1"/>
  <c r="HR39" i="1"/>
  <c r="HS39" i="1" s="1"/>
  <c r="HP39" i="1"/>
  <c r="HQ39" i="1" s="1"/>
  <c r="HN39" i="1"/>
  <c r="HO39" i="1" s="1"/>
  <c r="HL39" i="1"/>
  <c r="HM39" i="1" s="1"/>
  <c r="HJ39" i="1"/>
  <c r="HK39" i="1" s="1"/>
  <c r="IB38" i="1"/>
  <c r="IC38" i="1" s="1"/>
  <c r="IA38" i="1"/>
  <c r="HX38" i="1"/>
  <c r="HY38" i="1" s="1"/>
  <c r="HV38" i="1"/>
  <c r="HW38" i="1" s="1"/>
  <c r="HT38" i="1"/>
  <c r="HU38" i="1" s="1"/>
  <c r="HR38" i="1"/>
  <c r="HS38" i="1" s="1"/>
  <c r="HP38" i="1"/>
  <c r="HQ38" i="1" s="1"/>
  <c r="HN38" i="1"/>
  <c r="HO38" i="1" s="1"/>
  <c r="HL38" i="1"/>
  <c r="HM38" i="1" s="1"/>
  <c r="HJ38" i="1"/>
  <c r="HK38" i="1" s="1"/>
  <c r="IB37" i="1"/>
  <c r="IC37" i="1" s="1"/>
  <c r="IA37" i="1"/>
  <c r="HX37" i="1"/>
  <c r="HY37" i="1" s="1"/>
  <c r="HV37" i="1"/>
  <c r="HW37" i="1" s="1"/>
  <c r="HT37" i="1"/>
  <c r="HU37" i="1" s="1"/>
  <c r="HR37" i="1"/>
  <c r="HS37" i="1" s="1"/>
  <c r="HP37" i="1"/>
  <c r="HQ37" i="1" s="1"/>
  <c r="HN37" i="1"/>
  <c r="HO37" i="1" s="1"/>
  <c r="HL37" i="1"/>
  <c r="HM37" i="1" s="1"/>
  <c r="HJ37" i="1"/>
  <c r="HK37" i="1" s="1"/>
  <c r="IB35" i="1"/>
  <c r="IC35" i="1" s="1"/>
  <c r="IB34" i="1"/>
  <c r="IC34" i="1" s="1"/>
  <c r="IA34" i="1"/>
  <c r="HX34" i="1"/>
  <c r="HY34" i="1" s="1"/>
  <c r="HV34" i="1"/>
  <c r="HW34" i="1" s="1"/>
  <c r="HT34" i="1"/>
  <c r="HU34" i="1" s="1"/>
  <c r="HR34" i="1"/>
  <c r="HS34" i="1" s="1"/>
  <c r="HP34" i="1"/>
  <c r="HQ34" i="1" s="1"/>
  <c r="HN34" i="1"/>
  <c r="HO34" i="1" s="1"/>
  <c r="HL34" i="1"/>
  <c r="HM34" i="1" s="1"/>
  <c r="HJ34" i="1"/>
  <c r="HK34" i="1" s="1"/>
  <c r="IB33" i="1"/>
  <c r="IC33" i="1" s="1"/>
  <c r="IA33" i="1"/>
  <c r="HX33" i="1"/>
  <c r="HY33" i="1" s="1"/>
  <c r="HV33" i="1"/>
  <c r="HW33" i="1" s="1"/>
  <c r="HT33" i="1"/>
  <c r="HU33" i="1" s="1"/>
  <c r="HR33" i="1"/>
  <c r="HS33" i="1" s="1"/>
  <c r="HP33" i="1"/>
  <c r="HQ33" i="1" s="1"/>
  <c r="HN33" i="1"/>
  <c r="HO33" i="1" s="1"/>
  <c r="HL33" i="1"/>
  <c r="HM33" i="1" s="1"/>
  <c r="HJ33" i="1"/>
  <c r="HK33" i="1" s="1"/>
  <c r="HH33" i="1"/>
  <c r="HI33" i="1" s="1"/>
  <c r="HF33" i="1"/>
  <c r="HG33" i="1" s="1"/>
  <c r="IB32" i="1"/>
  <c r="IC32" i="1" s="1"/>
  <c r="IA32" i="1"/>
  <c r="HX32" i="1"/>
  <c r="HY32" i="1" s="1"/>
  <c r="HV32" i="1"/>
  <c r="HW32" i="1" s="1"/>
  <c r="HT32" i="1"/>
  <c r="HU32" i="1" s="1"/>
  <c r="HR32" i="1"/>
  <c r="HS32" i="1" s="1"/>
  <c r="HP32" i="1"/>
  <c r="HQ32" i="1" s="1"/>
  <c r="HN32" i="1"/>
  <c r="HO32" i="1" s="1"/>
  <c r="HL32" i="1"/>
  <c r="HM32" i="1" s="1"/>
  <c r="HJ32" i="1"/>
  <c r="HK32" i="1" s="1"/>
  <c r="HH32" i="1"/>
  <c r="HI32" i="1" s="1"/>
  <c r="HF32" i="1"/>
  <c r="HG32" i="1" s="1"/>
  <c r="IB30" i="1"/>
  <c r="IC30" i="1" s="1"/>
  <c r="IA30" i="1"/>
  <c r="HX30" i="1"/>
  <c r="HY30" i="1" s="1"/>
  <c r="HV30" i="1"/>
  <c r="HW30" i="1" s="1"/>
  <c r="HT30" i="1"/>
  <c r="HU30" i="1" s="1"/>
  <c r="HR30" i="1"/>
  <c r="HS30" i="1" s="1"/>
  <c r="HP30" i="1"/>
  <c r="HQ30" i="1" s="1"/>
  <c r="HN30" i="1"/>
  <c r="HO30" i="1" s="1"/>
  <c r="HL30" i="1"/>
  <c r="HM30" i="1" s="1"/>
  <c r="HJ30" i="1"/>
  <c r="HK30" i="1" s="1"/>
  <c r="HH30" i="1"/>
  <c r="HI30" i="1" s="1"/>
  <c r="HF30" i="1"/>
  <c r="HG30" i="1" s="1"/>
  <c r="IB29" i="1"/>
  <c r="IC29" i="1" s="1"/>
  <c r="IA29" i="1"/>
  <c r="HX29" i="1"/>
  <c r="HY29" i="1" s="1"/>
  <c r="HV29" i="1"/>
  <c r="HW29" i="1" s="1"/>
  <c r="HT29" i="1"/>
  <c r="HU29" i="1" s="1"/>
  <c r="HR29" i="1"/>
  <c r="HS29" i="1" s="1"/>
  <c r="HP29" i="1"/>
  <c r="HQ29" i="1" s="1"/>
  <c r="HN29" i="1"/>
  <c r="HO29" i="1" s="1"/>
  <c r="HL29" i="1"/>
  <c r="HM29" i="1" s="1"/>
  <c r="HJ29" i="1"/>
  <c r="HK29" i="1" s="1"/>
  <c r="HH29" i="1"/>
  <c r="HI29" i="1" s="1"/>
  <c r="HF29" i="1"/>
  <c r="HG29" i="1" s="1"/>
  <c r="IB28" i="1"/>
  <c r="IC28" i="1" s="1"/>
  <c r="IA28" i="1"/>
  <c r="HX28" i="1"/>
  <c r="HY28" i="1" s="1"/>
  <c r="HV28" i="1"/>
  <c r="HW28" i="1" s="1"/>
  <c r="HT28" i="1"/>
  <c r="HU28" i="1" s="1"/>
  <c r="HR28" i="1"/>
  <c r="HS28" i="1" s="1"/>
  <c r="HP28" i="1"/>
  <c r="HQ28" i="1" s="1"/>
  <c r="HN28" i="1"/>
  <c r="HO28" i="1" s="1"/>
  <c r="HL28" i="1"/>
  <c r="HM28" i="1" s="1"/>
  <c r="HJ28" i="1"/>
  <c r="HK28" i="1" s="1"/>
  <c r="HH28" i="1"/>
  <c r="HI28" i="1" s="1"/>
  <c r="HF28" i="1"/>
  <c r="HG28" i="1" s="1"/>
  <c r="IB27" i="1"/>
  <c r="IC27" i="1" s="1"/>
  <c r="HX27" i="1"/>
  <c r="HY27" i="1" s="1"/>
  <c r="HV27" i="1"/>
  <c r="HW27" i="1" s="1"/>
  <c r="HT27" i="1"/>
  <c r="HR27" i="1"/>
  <c r="HP27" i="1"/>
  <c r="HN27" i="1"/>
  <c r="HL27" i="1"/>
  <c r="HJ27" i="1"/>
  <c r="HH27" i="1"/>
  <c r="HF27" i="1"/>
  <c r="HG27" i="1" s="1"/>
  <c r="IB26" i="1"/>
  <c r="IC26" i="1" s="1"/>
  <c r="IA26" i="1"/>
  <c r="HX26" i="1"/>
  <c r="HY26" i="1" s="1"/>
  <c r="HV26" i="1"/>
  <c r="HW26" i="1" s="1"/>
  <c r="HT26" i="1"/>
  <c r="HU26" i="1" s="1"/>
  <c r="HR26" i="1"/>
  <c r="HS26" i="1" s="1"/>
  <c r="HP26" i="1"/>
  <c r="HQ26" i="1" s="1"/>
  <c r="HN26" i="1"/>
  <c r="HO26" i="1" s="1"/>
  <c r="HL26" i="1"/>
  <c r="HM26" i="1" s="1"/>
  <c r="HJ26" i="1"/>
  <c r="HK26" i="1" s="1"/>
  <c r="HH26" i="1"/>
  <c r="HI26" i="1" s="1"/>
  <c r="HF26" i="1"/>
  <c r="HG26" i="1" s="1"/>
  <c r="IB25" i="1"/>
  <c r="IC25" i="1" s="1"/>
  <c r="IA25" i="1"/>
  <c r="HX25" i="1"/>
  <c r="HY25" i="1" s="1"/>
  <c r="HV25" i="1"/>
  <c r="HW25" i="1" s="1"/>
  <c r="HT25" i="1"/>
  <c r="HU25" i="1" s="1"/>
  <c r="HR25" i="1"/>
  <c r="HS25" i="1" s="1"/>
  <c r="HP25" i="1"/>
  <c r="HQ25" i="1" s="1"/>
  <c r="HN25" i="1"/>
  <c r="HO25" i="1" s="1"/>
  <c r="HL25" i="1"/>
  <c r="HM25" i="1" s="1"/>
  <c r="HJ25" i="1"/>
  <c r="HK25" i="1" s="1"/>
  <c r="HH25" i="1"/>
  <c r="HI25" i="1" s="1"/>
  <c r="HF25" i="1"/>
  <c r="HG25" i="1" s="1"/>
  <c r="IB24" i="1"/>
  <c r="IC24" i="1" s="1"/>
  <c r="IA24" i="1"/>
  <c r="HX24" i="1"/>
  <c r="HY24" i="1" s="1"/>
  <c r="HV24" i="1"/>
  <c r="HW24" i="1" s="1"/>
  <c r="HT24" i="1"/>
  <c r="HU24" i="1" s="1"/>
  <c r="HR24" i="1"/>
  <c r="HS24" i="1" s="1"/>
  <c r="HP24" i="1"/>
  <c r="HQ24" i="1" s="1"/>
  <c r="HN24" i="1"/>
  <c r="HO24" i="1" s="1"/>
  <c r="HL24" i="1"/>
  <c r="HM24" i="1" s="1"/>
  <c r="HJ24" i="1"/>
  <c r="HK24" i="1" s="1"/>
  <c r="HH24" i="1"/>
  <c r="HI24" i="1" s="1"/>
  <c r="HF24" i="1"/>
  <c r="HG24" i="1" s="1"/>
  <c r="IB23" i="1"/>
  <c r="IC23" i="1" s="1"/>
  <c r="IA23" i="1"/>
  <c r="HX23" i="1"/>
  <c r="HY23" i="1" s="1"/>
  <c r="HV23" i="1"/>
  <c r="HW23" i="1" s="1"/>
  <c r="HT23" i="1"/>
  <c r="HU23" i="1" s="1"/>
  <c r="HR23" i="1"/>
  <c r="HS23" i="1" s="1"/>
  <c r="HP23" i="1"/>
  <c r="HQ23" i="1" s="1"/>
  <c r="HN23" i="1"/>
  <c r="HO23" i="1" s="1"/>
  <c r="HL23" i="1"/>
  <c r="HM23" i="1" s="1"/>
  <c r="HJ23" i="1"/>
  <c r="HK23" i="1" s="1"/>
  <c r="HH23" i="1"/>
  <c r="HI23" i="1" s="1"/>
  <c r="HF23" i="1"/>
  <c r="HG23" i="1" s="1"/>
  <c r="IB22" i="1"/>
  <c r="IC22" i="1" s="1"/>
  <c r="IA22" i="1"/>
  <c r="HX22" i="1"/>
  <c r="HY22" i="1" s="1"/>
  <c r="HV22" i="1"/>
  <c r="HW22" i="1" s="1"/>
  <c r="HT22" i="1"/>
  <c r="HU22" i="1" s="1"/>
  <c r="HR22" i="1"/>
  <c r="HS22" i="1" s="1"/>
  <c r="HP22" i="1"/>
  <c r="HQ22" i="1" s="1"/>
  <c r="HN22" i="1"/>
  <c r="HO22" i="1" s="1"/>
  <c r="HL22" i="1"/>
  <c r="HM22" i="1" s="1"/>
  <c r="HJ22" i="1"/>
  <c r="HK22" i="1" s="1"/>
  <c r="IB20" i="1"/>
  <c r="IC20" i="1" s="1"/>
  <c r="IB19" i="1"/>
  <c r="IC19" i="1" s="1"/>
  <c r="IA19" i="1"/>
  <c r="HX19" i="1"/>
  <c r="HY19" i="1" s="1"/>
  <c r="HV19" i="1"/>
  <c r="HW19" i="1" s="1"/>
  <c r="HT19" i="1"/>
  <c r="HU19" i="1" s="1"/>
  <c r="HR19" i="1"/>
  <c r="HS19" i="1" s="1"/>
  <c r="HP19" i="1"/>
  <c r="HQ19" i="1" s="1"/>
  <c r="HN19" i="1"/>
  <c r="HO19" i="1" s="1"/>
  <c r="HL19" i="1"/>
  <c r="HM19" i="1" s="1"/>
  <c r="HJ19" i="1"/>
  <c r="HK19" i="1" s="1"/>
  <c r="IB18" i="1"/>
  <c r="IC18" i="1" s="1"/>
  <c r="IA18" i="1"/>
  <c r="HX18" i="1"/>
  <c r="HY18" i="1" s="1"/>
  <c r="HV18" i="1"/>
  <c r="HW18" i="1" s="1"/>
  <c r="HT18" i="1"/>
  <c r="HU18" i="1" s="1"/>
  <c r="HR18" i="1"/>
  <c r="HS18" i="1" s="1"/>
  <c r="HP18" i="1"/>
  <c r="HQ18" i="1" s="1"/>
  <c r="HN18" i="1"/>
  <c r="HO18" i="1" s="1"/>
  <c r="HL18" i="1"/>
  <c r="HM18" i="1" s="1"/>
  <c r="HJ18" i="1"/>
  <c r="HK18" i="1" s="1"/>
  <c r="IB17" i="1"/>
  <c r="IC17" i="1" s="1"/>
  <c r="IA17" i="1"/>
  <c r="HX17" i="1"/>
  <c r="HY17" i="1" s="1"/>
  <c r="HV17" i="1"/>
  <c r="HW17" i="1" s="1"/>
  <c r="HT17" i="1"/>
  <c r="HU17" i="1" s="1"/>
  <c r="HR17" i="1"/>
  <c r="HS17" i="1" s="1"/>
  <c r="HP17" i="1"/>
  <c r="HQ17" i="1" s="1"/>
  <c r="HN17" i="1"/>
  <c r="HO17" i="1" s="1"/>
  <c r="HL17" i="1"/>
  <c r="HM17" i="1" s="1"/>
  <c r="HJ17" i="1"/>
  <c r="HK17" i="1" s="1"/>
  <c r="HH17" i="1"/>
  <c r="HI17" i="1" s="1"/>
  <c r="HF17" i="1"/>
  <c r="HG17" i="1" s="1"/>
  <c r="IB16" i="1"/>
  <c r="IC16" i="1" s="1"/>
  <c r="IA16" i="1"/>
  <c r="HX16" i="1"/>
  <c r="HY16" i="1" s="1"/>
  <c r="HV16" i="1"/>
  <c r="HW16" i="1" s="1"/>
  <c r="HT16" i="1"/>
  <c r="HU16" i="1" s="1"/>
  <c r="HR16" i="1"/>
  <c r="HS16" i="1" s="1"/>
  <c r="HP16" i="1"/>
  <c r="HQ16" i="1" s="1"/>
  <c r="HN16" i="1"/>
  <c r="HO16" i="1" s="1"/>
  <c r="HL16" i="1"/>
  <c r="HM16" i="1" s="1"/>
  <c r="HJ16" i="1"/>
  <c r="HK16" i="1" s="1"/>
  <c r="HH16" i="1"/>
  <c r="HI16" i="1" s="1"/>
  <c r="HF16" i="1"/>
  <c r="HG16" i="1" s="1"/>
  <c r="IB15" i="1"/>
  <c r="IC15" i="1" s="1"/>
  <c r="IA15" i="1"/>
  <c r="HX15" i="1"/>
  <c r="HY15" i="1" s="1"/>
  <c r="HV15" i="1"/>
  <c r="HW15" i="1" s="1"/>
  <c r="HT15" i="1"/>
  <c r="HU15" i="1" s="1"/>
  <c r="HR15" i="1"/>
  <c r="HS15" i="1" s="1"/>
  <c r="HP15" i="1"/>
  <c r="HQ15" i="1" s="1"/>
  <c r="HN15" i="1"/>
  <c r="HO15" i="1" s="1"/>
  <c r="HL15" i="1"/>
  <c r="HM15" i="1" s="1"/>
  <c r="HJ15" i="1"/>
  <c r="HK15" i="1" s="1"/>
  <c r="HH15" i="1"/>
  <c r="HI15" i="1" s="1"/>
  <c r="HF15" i="1"/>
  <c r="HG15" i="1" s="1"/>
  <c r="IB13" i="1"/>
  <c r="IC13" i="1" s="1"/>
  <c r="IA13" i="1"/>
  <c r="HX13" i="1"/>
  <c r="HY13" i="1" s="1"/>
  <c r="HV13" i="1"/>
  <c r="HW13" i="1" s="1"/>
  <c r="HT13" i="1"/>
  <c r="HU13" i="1" s="1"/>
  <c r="HR13" i="1"/>
  <c r="HS13" i="1" s="1"/>
  <c r="HP13" i="1"/>
  <c r="HQ13" i="1" s="1"/>
  <c r="HN13" i="1"/>
  <c r="HO13" i="1" s="1"/>
  <c r="HL13" i="1"/>
  <c r="HM13" i="1" s="1"/>
  <c r="HJ13" i="1"/>
  <c r="HK13" i="1" s="1"/>
  <c r="HH13" i="1"/>
  <c r="HI13" i="1" s="1"/>
  <c r="HF13" i="1"/>
  <c r="HG13" i="1" s="1"/>
  <c r="HF6" i="1"/>
  <c r="HG6" i="1" s="1"/>
  <c r="HL6" i="1"/>
  <c r="HM6" i="1" s="1"/>
  <c r="HN6" i="1"/>
  <c r="HO6" i="1" s="1"/>
  <c r="HP6" i="1"/>
  <c r="HQ6" i="1" s="1"/>
  <c r="HR6" i="1"/>
  <c r="HS6" i="1" s="1"/>
  <c r="HT6" i="1"/>
  <c r="HU6" i="1" s="1"/>
  <c r="HV6" i="1"/>
  <c r="HW6" i="1" s="1"/>
  <c r="HX6" i="1"/>
  <c r="HY6" i="1" s="1"/>
  <c r="IA6" i="1"/>
  <c r="IB6" i="1"/>
  <c r="IC6" i="1" s="1"/>
  <c r="HF7" i="1"/>
  <c r="HG7" i="1" s="1"/>
  <c r="HL7" i="1"/>
  <c r="HM7" i="1" s="1"/>
  <c r="HN7" i="1"/>
  <c r="HO7" i="1" s="1"/>
  <c r="HP7" i="1"/>
  <c r="HQ7" i="1" s="1"/>
  <c r="HR7" i="1"/>
  <c r="HS7" i="1" s="1"/>
  <c r="HT7" i="1"/>
  <c r="HU7" i="1" s="1"/>
  <c r="HV7" i="1"/>
  <c r="HW7" i="1" s="1"/>
  <c r="HX7" i="1"/>
  <c r="HY7" i="1" s="1"/>
  <c r="IA7" i="1"/>
  <c r="IB7" i="1"/>
  <c r="IC7" i="1" s="1"/>
  <c r="IB5" i="1"/>
  <c r="IC5" i="1" s="1"/>
  <c r="IA5" i="1"/>
  <c r="HX5" i="1"/>
  <c r="HY5" i="1" s="1"/>
  <c r="HV5" i="1"/>
  <c r="HW5" i="1" s="1"/>
  <c r="HT5" i="1"/>
  <c r="HU5" i="1" s="1"/>
  <c r="HR5" i="1"/>
  <c r="HS5" i="1" s="1"/>
  <c r="HP5" i="1"/>
  <c r="HQ5" i="1" s="1"/>
  <c r="HD5" i="1"/>
  <c r="HE5" i="1" s="1"/>
  <c r="HN5" i="1"/>
  <c r="HO5" i="1" s="1"/>
  <c r="HL5" i="1"/>
  <c r="HM5" i="1" s="1"/>
  <c r="HB6" i="1"/>
  <c r="HC6" i="1" s="1"/>
  <c r="HB7" i="1"/>
  <c r="HC7" i="1" s="1"/>
  <c r="HH6" i="1"/>
  <c r="HI6" i="1" s="1"/>
  <c r="HH7" i="1"/>
  <c r="HI7" i="1" s="1"/>
  <c r="N4" i="23" l="1"/>
  <c r="N5" i="23" s="1"/>
  <c r="FB40" i="1"/>
  <c r="FB49" i="1"/>
  <c r="FB35" i="1"/>
  <c r="M4" i="23"/>
  <c r="M5" i="23" s="1"/>
  <c r="FC40" i="1"/>
  <c r="FB20" i="1"/>
  <c r="FB43" i="1"/>
  <c r="FB46" i="1"/>
  <c r="C5" i="23"/>
  <c r="HJ6" i="1"/>
  <c r="HK6" i="1" s="1"/>
  <c r="HJ7" i="1"/>
  <c r="HK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HZ11" i="1" s="1"/>
  <c r="FJ11" i="1"/>
  <c r="FR28" i="1"/>
  <c r="FR27" i="1"/>
  <c r="FR26" i="1"/>
  <c r="FR25" i="1"/>
  <c r="FR24" i="1"/>
  <c r="FR23" i="1"/>
  <c r="FN11" i="1"/>
  <c r="FR7" i="1"/>
  <c r="AP6" i="22" s="1"/>
  <c r="FR6" i="1"/>
  <c r="AP5" i="22" s="1"/>
  <c r="FQ4" i="1"/>
  <c r="FP4" i="1"/>
  <c r="FA37" i="1"/>
  <c r="FA38" i="1"/>
  <c r="AP17" i="22" l="1"/>
  <c r="FO35" i="1"/>
  <c r="HZ35" i="1" s="1"/>
  <c r="FO20" i="1"/>
  <c r="HZ20" i="1" s="1"/>
  <c r="FO43" i="1"/>
  <c r="HZ43" i="1" s="1"/>
  <c r="FN35" i="1"/>
  <c r="FN43" i="1"/>
  <c r="FN20" i="1"/>
  <c r="HX11" i="1"/>
  <c r="HY11" i="1" s="1"/>
  <c r="IA11" i="1"/>
  <c r="L2" i="23"/>
  <c r="L4" i="23" s="1"/>
  <c r="L5" i="23" s="1"/>
  <c r="OE11" i="1"/>
  <c r="K2" i="23"/>
  <c r="K4" i="23" s="1"/>
  <c r="K5" i="23" s="1"/>
  <c r="OA11" i="1"/>
  <c r="FJ35" i="1"/>
  <c r="FJ43" i="1"/>
  <c r="FJ20" i="1"/>
  <c r="G2" i="23"/>
  <c r="G4" i="23" s="1"/>
  <c r="G5" i="23" s="1"/>
  <c r="FG35" i="1"/>
  <c r="FG43" i="1"/>
  <c r="FG20" i="1"/>
  <c r="D2" i="23"/>
  <c r="NW18" i="1"/>
  <c r="HH18" i="1"/>
  <c r="HI18" i="1" s="1"/>
  <c r="HF18" i="1"/>
  <c r="HG18" i="1" s="1"/>
  <c r="NW19" i="1"/>
  <c r="HF19" i="1"/>
  <c r="HG19" i="1" s="1"/>
  <c r="HH19" i="1"/>
  <c r="HI19" i="1" s="1"/>
  <c r="HF50" i="1"/>
  <c r="HG50" i="1" s="1"/>
  <c r="NW50" i="1"/>
  <c r="HH50" i="1"/>
  <c r="HI50" i="1" s="1"/>
  <c r="NW22" i="1"/>
  <c r="HH22" i="1"/>
  <c r="HI22" i="1" s="1"/>
  <c r="HF22" i="1"/>
  <c r="HG22" i="1" s="1"/>
  <c r="FG4" i="1"/>
  <c r="NX11" i="1"/>
  <c r="NW34" i="1"/>
  <c r="HH34" i="1"/>
  <c r="HI34" i="1" s="1"/>
  <c r="HF34" i="1"/>
  <c r="HG34" i="1" s="1"/>
  <c r="NW52" i="1"/>
  <c r="HH52" i="1"/>
  <c r="HI52" i="1" s="1"/>
  <c r="HF52" i="1"/>
  <c r="HG52" i="1" s="1"/>
  <c r="NW37" i="1"/>
  <c r="HH37" i="1"/>
  <c r="HI37" i="1" s="1"/>
  <c r="HF37" i="1"/>
  <c r="HG37" i="1" s="1"/>
  <c r="HF38" i="1"/>
  <c r="HG38" i="1" s="1"/>
  <c r="NW38" i="1"/>
  <c r="HH38" i="1"/>
  <c r="HI38" i="1" s="1"/>
  <c r="FO4" i="1"/>
  <c r="OF11" i="1"/>
  <c r="HF5" i="1"/>
  <c r="HG5" i="1" s="1"/>
  <c r="FJ4" i="1"/>
  <c r="FR245" i="1"/>
  <c r="FR38" i="1"/>
  <c r="FR37" i="1"/>
  <c r="FM11" i="1"/>
  <c r="FR52" i="1"/>
  <c r="FN4" i="1"/>
  <c r="FL11" i="1"/>
  <c r="FK11" i="1"/>
  <c r="FI11" i="1"/>
  <c r="FH11" i="1"/>
  <c r="FR50" i="1"/>
  <c r="FR22" i="1"/>
  <c r="FA5" i="1"/>
  <c r="NT57" i="1"/>
  <c r="NT56" i="1"/>
  <c r="FA52" i="1"/>
  <c r="FA50" i="1"/>
  <c r="FA39" i="1"/>
  <c r="FA34" i="1"/>
  <c r="FA22" i="1"/>
  <c r="FA49" i="1" s="1"/>
  <c r="FA19" i="1"/>
  <c r="FA18" i="1"/>
  <c r="OF43" i="1" l="1"/>
  <c r="IA43" i="1"/>
  <c r="OF20" i="1"/>
  <c r="IA20" i="1"/>
  <c r="OF35" i="1"/>
  <c r="IA35" i="1"/>
  <c r="HX20" i="1"/>
  <c r="HY20" i="1" s="1"/>
  <c r="OE20" i="1"/>
  <c r="OE43" i="1"/>
  <c r="HX43" i="1"/>
  <c r="HY43" i="1" s="1"/>
  <c r="OE35" i="1"/>
  <c r="HX35" i="1"/>
  <c r="HY35" i="1" s="1"/>
  <c r="HX39" i="1"/>
  <c r="HY39" i="1" s="1"/>
  <c r="HV39" i="1"/>
  <c r="HW39" i="1" s="1"/>
  <c r="OE39" i="1"/>
  <c r="HV11" i="1"/>
  <c r="HW11" i="1" s="1"/>
  <c r="FM35" i="1"/>
  <c r="FM20" i="1"/>
  <c r="FM43" i="1"/>
  <c r="I2" i="23"/>
  <c r="I4" i="23" s="1"/>
  <c r="I5" i="23" s="1"/>
  <c r="FL35" i="1"/>
  <c r="FL43" i="1"/>
  <c r="FL20" i="1"/>
  <c r="HP11" i="1"/>
  <c r="HQ11" i="1" s="1"/>
  <c r="OD11" i="1"/>
  <c r="HT11" i="1"/>
  <c r="HU11" i="1" s="1"/>
  <c r="J2" i="23"/>
  <c r="J4" i="23" s="1"/>
  <c r="J5" i="23" s="1"/>
  <c r="OB11" i="1"/>
  <c r="FK35" i="1"/>
  <c r="FK43" i="1"/>
  <c r="FK20" i="1"/>
  <c r="HR11" i="1"/>
  <c r="HS11" i="1" s="1"/>
  <c r="H2" i="23"/>
  <c r="H4" i="23" s="1"/>
  <c r="H5" i="23" s="1"/>
  <c r="OA20" i="1"/>
  <c r="OA43" i="1"/>
  <c r="OA35" i="1"/>
  <c r="NZ11" i="1"/>
  <c r="FI35" i="1"/>
  <c r="FI20" i="1"/>
  <c r="FI43" i="1"/>
  <c r="HN11" i="1"/>
  <c r="HO11" i="1" s="1"/>
  <c r="F2" i="23"/>
  <c r="F4" i="23" s="1"/>
  <c r="F5" i="23" s="1"/>
  <c r="FH43" i="1"/>
  <c r="FH20" i="1"/>
  <c r="FH35" i="1"/>
  <c r="NY11" i="1"/>
  <c r="HL11" i="1"/>
  <c r="HM11" i="1" s="1"/>
  <c r="HJ11" i="1"/>
  <c r="HK11" i="1" s="1"/>
  <c r="E2" i="23"/>
  <c r="E4" i="23" s="1"/>
  <c r="E5" i="23" s="1"/>
  <c r="NX35" i="1"/>
  <c r="D4" i="23"/>
  <c r="D5" i="23" s="1"/>
  <c r="NX20" i="1"/>
  <c r="NX43" i="1"/>
  <c r="FL4" i="1"/>
  <c r="OC11" i="1"/>
  <c r="HB5" i="1"/>
  <c r="HC5" i="1" s="1"/>
  <c r="FR49" i="1"/>
  <c r="HH5" i="1"/>
  <c r="HI5" i="1" s="1"/>
  <c r="HJ5" i="1"/>
  <c r="HK5" i="1" s="1"/>
  <c r="NW39" i="1"/>
  <c r="HF39" i="1"/>
  <c r="HG39" i="1" s="1"/>
  <c r="HH39" i="1"/>
  <c r="HI39" i="1" s="1"/>
  <c r="NW11" i="1"/>
  <c r="NW49" i="1"/>
  <c r="HH49" i="1"/>
  <c r="HI49" i="1" s="1"/>
  <c r="HF49" i="1"/>
  <c r="HG49" i="1" s="1"/>
  <c r="FR5" i="1"/>
  <c r="FF4" i="1"/>
  <c r="FR11" i="1"/>
  <c r="FK4" i="1"/>
  <c r="FM4" i="1"/>
  <c r="FR39" i="1"/>
  <c r="FH4" i="1"/>
  <c r="FI4" i="1"/>
  <c r="FA46" i="1"/>
  <c r="FA40" i="1"/>
  <c r="FA11" i="1"/>
  <c r="EY18" i="1"/>
  <c r="O3" i="23" l="1"/>
  <c r="AP4" i="22"/>
  <c r="O2" i="23"/>
  <c r="OD20" i="1"/>
  <c r="HV20" i="1"/>
  <c r="HW20" i="1" s="1"/>
  <c r="OD35" i="1"/>
  <c r="HV35" i="1"/>
  <c r="HW35" i="1" s="1"/>
  <c r="HV43" i="1"/>
  <c r="HW43" i="1" s="1"/>
  <c r="OD43" i="1"/>
  <c r="HT20" i="1"/>
  <c r="HU20" i="1" s="1"/>
  <c r="OC20" i="1"/>
  <c r="OC43" i="1"/>
  <c r="HT43" i="1"/>
  <c r="HU43" i="1" s="1"/>
  <c r="HT35" i="1"/>
  <c r="HU35" i="1" s="1"/>
  <c r="OC35" i="1"/>
  <c r="HP20" i="1"/>
  <c r="HQ20" i="1" s="1"/>
  <c r="HP43" i="1"/>
  <c r="HQ43" i="1" s="1"/>
  <c r="HP35" i="1"/>
  <c r="HQ35" i="1" s="1"/>
  <c r="HR20" i="1"/>
  <c r="HS20" i="1" s="1"/>
  <c r="OB20" i="1"/>
  <c r="OB43" i="1"/>
  <c r="HR43" i="1"/>
  <c r="HS43" i="1" s="1"/>
  <c r="OB35" i="1"/>
  <c r="HR35" i="1"/>
  <c r="HS35" i="1" s="1"/>
  <c r="HN20" i="1"/>
  <c r="HO20" i="1" s="1"/>
  <c r="NZ20" i="1"/>
  <c r="HN43" i="1"/>
  <c r="HO43" i="1" s="1"/>
  <c r="NZ43" i="1"/>
  <c r="HN35" i="1"/>
  <c r="HO35" i="1" s="1"/>
  <c r="NZ35" i="1"/>
  <c r="HJ43" i="1"/>
  <c r="HK43" i="1" s="1"/>
  <c r="HJ20" i="1"/>
  <c r="HK20" i="1" s="1"/>
  <c r="NY20" i="1"/>
  <c r="HL20" i="1"/>
  <c r="HM20" i="1" s="1"/>
  <c r="HL35" i="1"/>
  <c r="HM35" i="1" s="1"/>
  <c r="NY35" i="1"/>
  <c r="HJ35" i="1"/>
  <c r="HK35" i="1" s="1"/>
  <c r="HL43" i="1"/>
  <c r="HM43" i="1" s="1"/>
  <c r="NY43" i="1"/>
  <c r="HH40" i="1"/>
  <c r="HI40" i="1" s="1"/>
  <c r="NW40" i="1"/>
  <c r="HF40" i="1"/>
  <c r="HG40" i="1" s="1"/>
  <c r="FR46" i="1"/>
  <c r="NW20" i="1"/>
  <c r="HH20" i="1"/>
  <c r="HI20" i="1" s="1"/>
  <c r="HF20" i="1"/>
  <c r="HG20" i="1" s="1"/>
  <c r="NW43" i="1"/>
  <c r="HF43" i="1"/>
  <c r="HG43" i="1" s="1"/>
  <c r="HH43" i="1"/>
  <c r="HI43" i="1" s="1"/>
  <c r="HH46" i="1"/>
  <c r="HI46" i="1" s="1"/>
  <c r="NW46" i="1"/>
  <c r="HF46" i="1"/>
  <c r="HG46" i="1" s="1"/>
  <c r="NW35" i="1"/>
  <c r="HH35" i="1"/>
  <c r="HI35" i="1" s="1"/>
  <c r="HF35" i="1"/>
  <c r="HG35" i="1" s="1"/>
  <c r="FR40" i="1"/>
  <c r="AP38" i="22" s="1"/>
  <c r="FR4" i="1"/>
  <c r="FA43" i="1"/>
  <c r="FA20" i="1"/>
  <c r="FA35" i="1"/>
  <c r="EZ37" i="1"/>
  <c r="EZ38" i="1"/>
  <c r="EZ5" i="1"/>
  <c r="EY247"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NS57" i="1"/>
  <c r="NS56" i="1"/>
  <c r="EZ19" i="1"/>
  <c r="EZ52" i="1"/>
  <c r="GV13" i="1"/>
  <c r="GW13" i="1" s="1"/>
  <c r="GV71" i="1"/>
  <c r="GV70" i="1"/>
  <c r="GV69" i="1"/>
  <c r="GV68" i="1"/>
  <c r="GV67" i="1"/>
  <c r="GV65" i="1"/>
  <c r="GV64" i="1"/>
  <c r="GV63" i="1"/>
  <c r="GV62" i="1"/>
  <c r="GV61" i="1"/>
  <c r="GV60" i="1"/>
  <c r="GV59" i="1"/>
  <c r="GV58" i="1"/>
  <c r="GV57" i="1"/>
  <c r="GV56" i="1"/>
  <c r="GV55" i="1"/>
  <c r="GV54" i="1"/>
  <c r="GV53" i="1"/>
  <c r="GV48" i="1"/>
  <c r="GV45" i="1"/>
  <c r="GV42" i="1"/>
  <c r="GV33" i="1"/>
  <c r="GV32" i="1"/>
  <c r="GV30" i="1"/>
  <c r="GV29" i="1"/>
  <c r="GV28" i="1"/>
  <c r="GV27" i="1"/>
  <c r="GV26" i="1"/>
  <c r="GV25" i="1"/>
  <c r="GV24" i="1"/>
  <c r="GV23" i="1"/>
  <c r="GV17" i="1"/>
  <c r="GV16" i="1"/>
  <c r="GV15" i="1"/>
  <c r="GV7" i="1"/>
  <c r="GV6" i="1"/>
  <c r="EZ11" i="1"/>
  <c r="EZ39" i="1"/>
  <c r="EZ22" i="1"/>
  <c r="EZ18" i="1"/>
  <c r="EY38" i="1"/>
  <c r="EY37" i="1"/>
  <c r="EY5" i="1"/>
  <c r="GG49" i="1" l="1"/>
  <c r="IJ7" i="1"/>
  <c r="IK7" i="1" s="1"/>
  <c r="IJ6" i="1"/>
  <c r="IK6" i="1" s="1"/>
  <c r="IJ5" i="1"/>
  <c r="IK5" i="1" s="1"/>
  <c r="GG245" i="1"/>
  <c r="GG46" i="1"/>
  <c r="EZ50" i="1"/>
  <c r="EZ49" i="1"/>
  <c r="EZ34" i="1"/>
  <c r="EZ20" i="1"/>
  <c r="EZ35" i="1"/>
  <c r="EZ43" i="1"/>
  <c r="EZ46" i="1"/>
  <c r="EZ40" i="1"/>
  <c r="EY11" i="1"/>
  <c r="NR57" i="1" l="1"/>
  <c r="NR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V22" i="1" s="1"/>
  <c r="EY46" i="1" l="1"/>
  <c r="EY40" i="1"/>
  <c r="EX37" i="1"/>
  <c r="GV37" i="1" s="1"/>
  <c r="EX38" i="1"/>
  <c r="GV38" i="1" s="1"/>
  <c r="EX5" i="1"/>
  <c r="GV5" i="1" s="1"/>
  <c r="NQ57" i="1"/>
  <c r="NQ56" i="1"/>
  <c r="EX52" i="1"/>
  <c r="GV52" i="1" s="1"/>
  <c r="EX50" i="1"/>
  <c r="GV50" i="1" s="1"/>
  <c r="EX34" i="1"/>
  <c r="GV34" i="1" s="1"/>
  <c r="EX19" i="1"/>
  <c r="EX18" i="1"/>
  <c r="GV19" i="1" l="1"/>
  <c r="GV18" i="1"/>
  <c r="EX11" i="1"/>
  <c r="EX39" i="1"/>
  <c r="EX49" i="1"/>
  <c r="GV49" i="1" s="1"/>
  <c r="EX46" i="1" l="1"/>
  <c r="GV46" i="1" s="1"/>
  <c r="GV39" i="1"/>
  <c r="EX20" i="1"/>
  <c r="GV20" i="1" s="1"/>
  <c r="GV11" i="1"/>
  <c r="EX35" i="1"/>
  <c r="GV35" i="1" s="1"/>
  <c r="EX43" i="1"/>
  <c r="GV43" i="1" s="1"/>
  <c r="EX40" i="1"/>
  <c r="EW38" i="1"/>
  <c r="EW37" i="1"/>
  <c r="EW5" i="1"/>
  <c r="GV40" i="1" l="1"/>
  <c r="EW11" i="1"/>
  <c r="NP57" i="1"/>
  <c r="NP56" i="1"/>
  <c r="EW52" i="1" l="1"/>
  <c r="EW50" i="1"/>
  <c r="EW43" i="1"/>
  <c r="EW39" i="1"/>
  <c r="EW35" i="1"/>
  <c r="EW22" i="1"/>
  <c r="EW20" i="1"/>
  <c r="EW19" i="1"/>
  <c r="EW18" i="1"/>
  <c r="EW34" i="1" l="1"/>
  <c r="EW49" i="1"/>
  <c r="EW40" i="1"/>
  <c r="EW46" i="1"/>
  <c r="EV38" i="1"/>
  <c r="EV37" i="1"/>
  <c r="EV5" i="1"/>
  <c r="NO57" i="1" l="1"/>
  <c r="NO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s="1"/>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s="1"/>
  <c r="G32" i="22"/>
  <c r="H32" i="22" s="1"/>
  <c r="J32" i="22"/>
  <c r="K32" i="22" s="1"/>
  <c r="P32" i="22"/>
  <c r="Q32" i="22" s="1"/>
  <c r="S32" i="22"/>
  <c r="T32" i="22" s="1"/>
  <c r="U32" i="22" s="1"/>
  <c r="V32" i="22"/>
  <c r="Z32" i="22"/>
  <c r="AD32" i="22"/>
  <c r="AH32" i="22"/>
  <c r="D33" i="22"/>
  <c r="E33" i="22" s="1"/>
  <c r="G33" i="22"/>
  <c r="H33" i="22" s="1"/>
  <c r="J33" i="22"/>
  <c r="K33" i="22" s="1"/>
  <c r="P33" i="22"/>
  <c r="Q33" i="22" s="1"/>
  <c r="S33" i="22"/>
  <c r="T33" i="22" s="1"/>
  <c r="U33" i="22" s="1"/>
  <c r="V33" i="22"/>
  <c r="Z33" i="22"/>
  <c r="AD33" i="22"/>
  <c r="AH33" i="22"/>
  <c r="D34" i="22"/>
  <c r="E34" i="22" s="1"/>
  <c r="G34" i="22"/>
  <c r="H34" i="22" s="1"/>
  <c r="J34" i="22"/>
  <c r="K34" i="22" s="1"/>
  <c r="P34" i="22"/>
  <c r="R34" i="22" s="1"/>
  <c r="S34" i="22"/>
  <c r="T34" i="22" s="1"/>
  <c r="U34" i="22" s="1"/>
  <c r="V34" i="22"/>
  <c r="Z34" i="22"/>
  <c r="AD34" i="22"/>
  <c r="AH34" i="22"/>
  <c r="R33" i="22" l="1"/>
  <c r="Q34" i="22"/>
  <c r="AA34" i="22"/>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NN57" i="1"/>
  <c r="NN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NM57" i="1"/>
  <c r="NM56" i="1"/>
  <c r="ET52" i="1" l="1"/>
  <c r="ET50" i="1"/>
  <c r="ET11" i="1"/>
  <c r="ET34" i="1"/>
  <c r="ET22" i="1"/>
  <c r="ET49" i="1" s="1"/>
  <c r="ET19" i="1"/>
  <c r="ET18" i="1"/>
  <c r="ET35" i="1" l="1"/>
  <c r="ET43" i="1"/>
  <c r="ET20" i="1"/>
  <c r="ET39" i="1"/>
  <c r="GJ13" i="1"/>
  <c r="ET46" i="1" l="1"/>
  <c r="ET40" i="1"/>
  <c r="ES38" i="1"/>
  <c r="ES37" i="1"/>
  <c r="ES5" i="1"/>
  <c r="NL57" i="1" l="1"/>
  <c r="NL56" i="1"/>
  <c r="ES52" i="1" l="1"/>
  <c r="ES50" i="1"/>
  <c r="ES39" i="1"/>
  <c r="ES22" i="1"/>
  <c r="ES49" i="1" s="1"/>
  <c r="ES18" i="1"/>
  <c r="ES11" i="1"/>
  <c r="ES35" i="1" s="1"/>
  <c r="ES19" i="1" l="1"/>
  <c r="ES34" i="1"/>
  <c r="ES46" i="1"/>
  <c r="ES40" i="1"/>
  <c r="ES20" i="1"/>
  <c r="ES43" i="1"/>
  <c r="ER5" i="1"/>
  <c r="ER37" i="1"/>
  <c r="FD37" i="1" s="1"/>
  <c r="ER38" i="1"/>
  <c r="FD38" i="1" s="1"/>
  <c r="NK57" i="1" l="1"/>
  <c r="NK56" i="1"/>
  <c r="D8" i="23" l="1"/>
  <c r="E8" i="23"/>
  <c r="F8" i="23"/>
  <c r="G8" i="23"/>
  <c r="H8" i="23"/>
  <c r="I8" i="23"/>
  <c r="J8" i="23"/>
  <c r="K8" i="23"/>
  <c r="L8" i="23"/>
  <c r="M8" i="23"/>
  <c r="N8" i="23"/>
  <c r="C8" i="23"/>
  <c r="D7" i="23"/>
  <c r="E7" i="23"/>
  <c r="F7" i="23"/>
  <c r="G7" i="23"/>
  <c r="H7" i="23"/>
  <c r="I7" i="23"/>
  <c r="J7" i="23"/>
  <c r="K7" i="23"/>
  <c r="L7" i="23"/>
  <c r="M7" i="23"/>
  <c r="N7" i="23"/>
  <c r="AL69" i="22"/>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Q30" i="22"/>
  <c r="AR30" i="22" s="1"/>
  <c r="AM29" i="22"/>
  <c r="AN29" i="22" s="1"/>
  <c r="AQ29" i="22"/>
  <c r="AR29" i="22" s="1"/>
  <c r="AM31" i="22"/>
  <c r="AO31" i="22" s="1"/>
  <c r="AQ31" i="22"/>
  <c r="AR31" i="22" s="1"/>
  <c r="AM32" i="22"/>
  <c r="AN32" i="22" s="1"/>
  <c r="AQ32" i="22"/>
  <c r="AR32" i="22" s="1"/>
  <c r="AM33" i="22"/>
  <c r="AQ33" i="22"/>
  <c r="AR33" i="22" s="1"/>
  <c r="AM34" i="22"/>
  <c r="AO34" i="22" s="1"/>
  <c r="AQ34" i="22"/>
  <c r="AR34" i="22" s="1"/>
  <c r="AM28" i="22"/>
  <c r="AO28" i="22" s="1"/>
  <c r="AQ28" i="22"/>
  <c r="AR28" i="22" s="1"/>
  <c r="N9" i="23"/>
  <c r="N10" i="23" s="1"/>
  <c r="M9" i="23"/>
  <c r="M10" i="23" s="1"/>
  <c r="L9" i="23"/>
  <c r="L10" i="23" s="1"/>
  <c r="K9" i="23"/>
  <c r="K10" i="23" s="1"/>
  <c r="G9" i="23"/>
  <c r="G10" i="23" s="1"/>
  <c r="J9" i="23"/>
  <c r="J10" i="23" s="1"/>
  <c r="H9" i="23"/>
  <c r="H10" i="23" s="1"/>
  <c r="I9" i="23"/>
  <c r="I10" i="23" s="1"/>
  <c r="F9" i="23"/>
  <c r="F10" i="23" s="1"/>
  <c r="E9" i="23"/>
  <c r="E10" i="23" s="1"/>
  <c r="D9" i="23"/>
  <c r="D10" i="23" s="1"/>
  <c r="AN34" i="22"/>
  <c r="AO30" i="22"/>
  <c r="AN30" i="22"/>
  <c r="AO33" i="22"/>
  <c r="AN33" i="22"/>
  <c r="AO29" i="22"/>
  <c r="AO32" i="22" l="1"/>
  <c r="AN28" i="22"/>
  <c r="AN31" i="22"/>
  <c r="ER52" i="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5" i="1"/>
  <c r="EO11" i="1" l="1"/>
  <c r="P3" i="23"/>
  <c r="P4" i="23"/>
  <c r="P5" i="23"/>
  <c r="P7" i="23"/>
  <c r="P8" i="23"/>
  <c r="P9" i="23"/>
  <c r="C10" i="23"/>
  <c r="P10" i="23" s="1"/>
  <c r="NJ57" i="1"/>
  <c r="NJ56" i="1"/>
  <c r="Q4" i="23" l="1"/>
  <c r="R4" i="23" s="1"/>
  <c r="Q2" i="23"/>
  <c r="R2" i="23" s="1"/>
  <c r="Q5" i="23"/>
  <c r="R5" i="23" s="1"/>
  <c r="Q3" i="23"/>
  <c r="R3" i="23" s="1"/>
  <c r="EO20" i="1"/>
  <c r="EO52" i="1"/>
  <c r="EO50" i="1"/>
  <c r="EO47" i="1"/>
  <c r="EO39" i="1"/>
  <c r="EO34" i="1"/>
  <c r="EO22" i="1"/>
  <c r="EO49" i="1" s="1"/>
  <c r="EO19" i="1"/>
  <c r="EO18" i="1"/>
  <c r="EO46" i="1" l="1"/>
  <c r="EO40" i="1"/>
  <c r="EN38" i="1"/>
  <c r="EN37" i="1"/>
  <c r="EN5" i="1"/>
  <c r="NI57" i="1" l="1"/>
  <c r="NI56" i="1"/>
  <c r="NK11" i="1" l="1"/>
  <c r="NL11" i="1"/>
  <c r="NM11" i="1"/>
  <c r="NN11" i="1"/>
  <c r="NO11" i="1"/>
  <c r="NP11" i="1"/>
  <c r="NQ11" i="1"/>
  <c r="NR11" i="1"/>
  <c r="NS11" i="1"/>
  <c r="NT11" i="1"/>
  <c r="NU11" i="1"/>
  <c r="NV11" i="1"/>
  <c r="NK13" i="1"/>
  <c r="NL13" i="1"/>
  <c r="NM13" i="1"/>
  <c r="NN13" i="1"/>
  <c r="NO13" i="1"/>
  <c r="NP13" i="1"/>
  <c r="NQ13" i="1"/>
  <c r="NR13" i="1"/>
  <c r="NS13" i="1"/>
  <c r="NT13" i="1"/>
  <c r="NU13" i="1"/>
  <c r="NV13" i="1"/>
  <c r="NK15" i="1"/>
  <c r="NL15" i="1"/>
  <c r="NM15" i="1"/>
  <c r="NN15" i="1"/>
  <c r="NO15" i="1"/>
  <c r="NP15" i="1"/>
  <c r="NQ15" i="1"/>
  <c r="NR15" i="1"/>
  <c r="NS15" i="1"/>
  <c r="NT15" i="1"/>
  <c r="NU15" i="1"/>
  <c r="NV15" i="1"/>
  <c r="NK16" i="1"/>
  <c r="NL16" i="1"/>
  <c r="NM16" i="1"/>
  <c r="NN16" i="1"/>
  <c r="NO16" i="1"/>
  <c r="NP16" i="1"/>
  <c r="NQ16" i="1"/>
  <c r="NR16" i="1"/>
  <c r="NS16" i="1"/>
  <c r="NT16" i="1"/>
  <c r="NU16" i="1"/>
  <c r="NV16" i="1"/>
  <c r="NK17" i="1"/>
  <c r="NL17" i="1"/>
  <c r="NM17" i="1"/>
  <c r="NN17" i="1"/>
  <c r="NO17" i="1"/>
  <c r="NP17" i="1"/>
  <c r="NQ17" i="1"/>
  <c r="NR17" i="1"/>
  <c r="NS17" i="1"/>
  <c r="NT17" i="1"/>
  <c r="NU17" i="1"/>
  <c r="NV17" i="1"/>
  <c r="NK18" i="1"/>
  <c r="NL18" i="1"/>
  <c r="NM18" i="1"/>
  <c r="NN18" i="1"/>
  <c r="NO18" i="1"/>
  <c r="NP18" i="1"/>
  <c r="NQ18" i="1"/>
  <c r="NR18" i="1"/>
  <c r="NS18" i="1"/>
  <c r="NT18" i="1"/>
  <c r="NU18" i="1"/>
  <c r="NV18" i="1"/>
  <c r="NK19" i="1"/>
  <c r="NL19" i="1"/>
  <c r="NM19" i="1"/>
  <c r="NN19" i="1"/>
  <c r="NO19" i="1"/>
  <c r="NP19" i="1"/>
  <c r="NQ19" i="1"/>
  <c r="NR19" i="1"/>
  <c r="NS19" i="1"/>
  <c r="NT19" i="1"/>
  <c r="NU19" i="1"/>
  <c r="NV19" i="1"/>
  <c r="NK20" i="1"/>
  <c r="NL20" i="1"/>
  <c r="NM20" i="1"/>
  <c r="NN20" i="1"/>
  <c r="NO20" i="1"/>
  <c r="NP20" i="1"/>
  <c r="NQ20" i="1"/>
  <c r="NR20" i="1"/>
  <c r="NS20" i="1"/>
  <c r="NT20" i="1"/>
  <c r="NU20" i="1"/>
  <c r="NV20" i="1"/>
  <c r="NK22" i="1"/>
  <c r="NL22" i="1"/>
  <c r="NM22" i="1"/>
  <c r="NN22" i="1"/>
  <c r="NO22" i="1"/>
  <c r="NP22" i="1"/>
  <c r="NQ22" i="1"/>
  <c r="NR22" i="1"/>
  <c r="NS22" i="1"/>
  <c r="NT22" i="1"/>
  <c r="NU22" i="1"/>
  <c r="NV22" i="1"/>
  <c r="NK23" i="1"/>
  <c r="NL23" i="1"/>
  <c r="NM23" i="1"/>
  <c r="NN23" i="1"/>
  <c r="NO23" i="1"/>
  <c r="NP23" i="1"/>
  <c r="NQ23" i="1"/>
  <c r="NR23" i="1"/>
  <c r="NS23" i="1"/>
  <c r="NT23" i="1"/>
  <c r="NU23" i="1"/>
  <c r="NV23" i="1"/>
  <c r="NK24" i="1"/>
  <c r="NL24" i="1"/>
  <c r="NM24" i="1"/>
  <c r="NN24" i="1"/>
  <c r="NO24" i="1"/>
  <c r="NP24" i="1"/>
  <c r="NQ24" i="1"/>
  <c r="NR24" i="1"/>
  <c r="NS24" i="1"/>
  <c r="NT24" i="1"/>
  <c r="NU24" i="1"/>
  <c r="NV24" i="1"/>
  <c r="NK25" i="1"/>
  <c r="NL25" i="1"/>
  <c r="NM25" i="1"/>
  <c r="NN25" i="1"/>
  <c r="NO25" i="1"/>
  <c r="NP25" i="1"/>
  <c r="NQ25" i="1"/>
  <c r="NR25" i="1"/>
  <c r="NS25" i="1"/>
  <c r="NT25" i="1"/>
  <c r="NU25" i="1"/>
  <c r="NV25" i="1"/>
  <c r="NK26" i="1"/>
  <c r="NL26" i="1"/>
  <c r="NM26" i="1"/>
  <c r="NN26" i="1"/>
  <c r="NO26" i="1"/>
  <c r="NP26" i="1"/>
  <c r="NQ26" i="1"/>
  <c r="NR26" i="1"/>
  <c r="NS26" i="1"/>
  <c r="NT26" i="1"/>
  <c r="NU26" i="1"/>
  <c r="NV26" i="1"/>
  <c r="NK27" i="1"/>
  <c r="NL27" i="1"/>
  <c r="NM27" i="1"/>
  <c r="NN27" i="1"/>
  <c r="NO27" i="1"/>
  <c r="NP27" i="1"/>
  <c r="NQ27" i="1"/>
  <c r="NR27" i="1"/>
  <c r="NS27" i="1"/>
  <c r="NT27" i="1"/>
  <c r="NU27" i="1"/>
  <c r="NV27" i="1"/>
  <c r="NK28" i="1"/>
  <c r="NL28" i="1"/>
  <c r="NM28" i="1"/>
  <c r="NN28" i="1"/>
  <c r="NO28" i="1"/>
  <c r="NP28" i="1"/>
  <c r="NQ28" i="1"/>
  <c r="NR28" i="1"/>
  <c r="NS28" i="1"/>
  <c r="NT28" i="1"/>
  <c r="NU28" i="1"/>
  <c r="NV28" i="1"/>
  <c r="NK29" i="1"/>
  <c r="NL29" i="1"/>
  <c r="NM29" i="1"/>
  <c r="NN29" i="1"/>
  <c r="NO29" i="1"/>
  <c r="NP29" i="1"/>
  <c r="NQ29" i="1"/>
  <c r="NR29" i="1"/>
  <c r="NS29" i="1"/>
  <c r="NT29" i="1"/>
  <c r="NU29" i="1"/>
  <c r="NV29" i="1"/>
  <c r="NK30" i="1"/>
  <c r="NL30" i="1"/>
  <c r="NM30" i="1"/>
  <c r="NN30" i="1"/>
  <c r="NO30" i="1"/>
  <c r="NP30" i="1"/>
  <c r="NQ30" i="1"/>
  <c r="NR30" i="1"/>
  <c r="NS30" i="1"/>
  <c r="NT30" i="1"/>
  <c r="NU30" i="1"/>
  <c r="NV30" i="1"/>
  <c r="NK32" i="1"/>
  <c r="NL32" i="1"/>
  <c r="NM32" i="1"/>
  <c r="NN32" i="1"/>
  <c r="NO32" i="1"/>
  <c r="NP32" i="1"/>
  <c r="NQ32" i="1"/>
  <c r="NR32" i="1"/>
  <c r="NS32" i="1"/>
  <c r="NT32" i="1"/>
  <c r="NU32" i="1"/>
  <c r="NV32" i="1"/>
  <c r="NK33" i="1"/>
  <c r="NL33" i="1"/>
  <c r="NM33" i="1"/>
  <c r="NN33" i="1"/>
  <c r="NO33" i="1"/>
  <c r="NP33" i="1"/>
  <c r="NQ33" i="1"/>
  <c r="NR33" i="1"/>
  <c r="NS33" i="1"/>
  <c r="NT33" i="1"/>
  <c r="NU33" i="1"/>
  <c r="NV33" i="1"/>
  <c r="NK34" i="1"/>
  <c r="NL34" i="1"/>
  <c r="NM34" i="1"/>
  <c r="NN34" i="1"/>
  <c r="NO34" i="1"/>
  <c r="NP34" i="1"/>
  <c r="NQ34" i="1"/>
  <c r="NR34" i="1"/>
  <c r="NS34" i="1"/>
  <c r="NT34" i="1"/>
  <c r="NU34" i="1"/>
  <c r="NV34" i="1"/>
  <c r="NK35" i="1"/>
  <c r="NL35" i="1"/>
  <c r="NM35" i="1"/>
  <c r="NN35" i="1"/>
  <c r="NO35" i="1"/>
  <c r="NP35" i="1"/>
  <c r="NQ35" i="1"/>
  <c r="NR35" i="1"/>
  <c r="NS35" i="1"/>
  <c r="NT35" i="1"/>
  <c r="NU35" i="1"/>
  <c r="NV35" i="1"/>
  <c r="NK37" i="1"/>
  <c r="NL37" i="1"/>
  <c r="NM37" i="1"/>
  <c r="NN37" i="1"/>
  <c r="NO37" i="1"/>
  <c r="NP37" i="1"/>
  <c r="NQ37" i="1"/>
  <c r="NR37" i="1"/>
  <c r="NS37" i="1"/>
  <c r="NT37" i="1"/>
  <c r="NU37" i="1"/>
  <c r="NV37" i="1"/>
  <c r="NK38" i="1"/>
  <c r="NL38" i="1"/>
  <c r="NM38" i="1"/>
  <c r="NN38" i="1"/>
  <c r="NO38" i="1"/>
  <c r="NP38" i="1"/>
  <c r="NQ38" i="1"/>
  <c r="NR38" i="1"/>
  <c r="NS38" i="1"/>
  <c r="NT38" i="1"/>
  <c r="NU38" i="1"/>
  <c r="NV38" i="1"/>
  <c r="NK39" i="1"/>
  <c r="NL39" i="1"/>
  <c r="NM39" i="1"/>
  <c r="NN39" i="1"/>
  <c r="NP39" i="1"/>
  <c r="NQ39" i="1"/>
  <c r="NR39" i="1"/>
  <c r="NS39" i="1"/>
  <c r="NT39" i="1"/>
  <c r="NU39" i="1"/>
  <c r="NV39" i="1"/>
  <c r="NK40" i="1"/>
  <c r="NL40" i="1"/>
  <c r="NM40" i="1"/>
  <c r="NN40" i="1"/>
  <c r="NO40" i="1"/>
  <c r="NP40" i="1"/>
  <c r="NQ40" i="1"/>
  <c r="NR40" i="1"/>
  <c r="NS40" i="1"/>
  <c r="NT40" i="1"/>
  <c r="NU40" i="1"/>
  <c r="NV40" i="1"/>
  <c r="NK42" i="1"/>
  <c r="NL42" i="1"/>
  <c r="NM42" i="1"/>
  <c r="NN42" i="1"/>
  <c r="NO42" i="1"/>
  <c r="NP42" i="1"/>
  <c r="NQ42" i="1"/>
  <c r="NR42" i="1"/>
  <c r="NS42" i="1"/>
  <c r="NT42" i="1"/>
  <c r="NU42" i="1"/>
  <c r="NV42" i="1"/>
  <c r="NK43" i="1"/>
  <c r="NL43" i="1"/>
  <c r="NM43" i="1"/>
  <c r="NN43" i="1"/>
  <c r="NO43" i="1"/>
  <c r="NP43" i="1"/>
  <c r="NQ43" i="1"/>
  <c r="NR43" i="1"/>
  <c r="NS43" i="1"/>
  <c r="NT43" i="1"/>
  <c r="NU43" i="1"/>
  <c r="NV43" i="1"/>
  <c r="NK45" i="1"/>
  <c r="NL45" i="1"/>
  <c r="NM45" i="1"/>
  <c r="NN45" i="1"/>
  <c r="NO45" i="1"/>
  <c r="NP45" i="1"/>
  <c r="NQ45" i="1"/>
  <c r="NR45" i="1"/>
  <c r="NS45" i="1"/>
  <c r="NT45" i="1"/>
  <c r="NU45" i="1"/>
  <c r="NV45" i="1"/>
  <c r="NK46" i="1"/>
  <c r="NL46" i="1"/>
  <c r="NM46" i="1"/>
  <c r="NN46" i="1"/>
  <c r="NO46" i="1"/>
  <c r="NP46" i="1"/>
  <c r="NQ46" i="1"/>
  <c r="NR46" i="1"/>
  <c r="NS46" i="1"/>
  <c r="NT46" i="1"/>
  <c r="NU46" i="1"/>
  <c r="NV46" i="1"/>
  <c r="NK48" i="1"/>
  <c r="NL48" i="1"/>
  <c r="NM48" i="1"/>
  <c r="NN48" i="1"/>
  <c r="NO48" i="1"/>
  <c r="NP48" i="1"/>
  <c r="NQ48" i="1"/>
  <c r="NR48" i="1"/>
  <c r="NS48" i="1"/>
  <c r="NT48" i="1"/>
  <c r="NU48" i="1"/>
  <c r="NV48" i="1"/>
  <c r="NK49" i="1"/>
  <c r="NL49" i="1"/>
  <c r="NM49" i="1"/>
  <c r="NN49" i="1"/>
  <c r="NO49" i="1"/>
  <c r="NP49" i="1"/>
  <c r="NQ49" i="1"/>
  <c r="NR49" i="1"/>
  <c r="NS49" i="1"/>
  <c r="NT49" i="1"/>
  <c r="NU49" i="1"/>
  <c r="NV49" i="1"/>
  <c r="NK50" i="1"/>
  <c r="NL50" i="1"/>
  <c r="NM50" i="1"/>
  <c r="NN50" i="1"/>
  <c r="NO50" i="1"/>
  <c r="NP50" i="1"/>
  <c r="NQ50" i="1"/>
  <c r="NR50" i="1"/>
  <c r="NS50" i="1"/>
  <c r="NT50" i="1"/>
  <c r="NU50" i="1"/>
  <c r="NV50" i="1"/>
  <c r="NK52" i="1"/>
  <c r="NL52" i="1"/>
  <c r="NM52" i="1"/>
  <c r="NN52" i="1"/>
  <c r="NO52" i="1"/>
  <c r="NP52" i="1"/>
  <c r="NQ52" i="1"/>
  <c r="NR52" i="1"/>
  <c r="NS52" i="1"/>
  <c r="NT52" i="1"/>
  <c r="NU52" i="1"/>
  <c r="NV52" i="1"/>
  <c r="NK53" i="1"/>
  <c r="NL53" i="1"/>
  <c r="NM53" i="1"/>
  <c r="NN53" i="1"/>
  <c r="NO53" i="1"/>
  <c r="NP53" i="1"/>
  <c r="NQ53" i="1"/>
  <c r="NR53" i="1"/>
  <c r="NS53" i="1"/>
  <c r="NT53" i="1"/>
  <c r="NU53" i="1"/>
  <c r="NV53" i="1"/>
  <c r="NK54" i="1"/>
  <c r="NL54" i="1"/>
  <c r="NM54" i="1"/>
  <c r="NN54" i="1"/>
  <c r="NO54" i="1"/>
  <c r="NP54" i="1"/>
  <c r="NQ54" i="1"/>
  <c r="NR54" i="1"/>
  <c r="NS54" i="1"/>
  <c r="NT54" i="1"/>
  <c r="NU54" i="1"/>
  <c r="NV54" i="1"/>
  <c r="NK55" i="1"/>
  <c r="NL55" i="1"/>
  <c r="NM55" i="1"/>
  <c r="NN55" i="1"/>
  <c r="NO55" i="1"/>
  <c r="NP55" i="1"/>
  <c r="NQ55" i="1"/>
  <c r="NR55" i="1"/>
  <c r="NS55" i="1"/>
  <c r="NT55" i="1"/>
  <c r="NU55" i="1"/>
  <c r="NV55" i="1"/>
  <c r="NK58" i="1"/>
  <c r="NL58" i="1"/>
  <c r="NM58" i="1"/>
  <c r="NN58" i="1"/>
  <c r="NO58" i="1"/>
  <c r="NP58" i="1"/>
  <c r="NQ58" i="1"/>
  <c r="NR58" i="1"/>
  <c r="NS58" i="1"/>
  <c r="NT58" i="1"/>
  <c r="NU58" i="1"/>
  <c r="NV58" i="1"/>
  <c r="NK59" i="1"/>
  <c r="NL59" i="1"/>
  <c r="NM59" i="1"/>
  <c r="NN59" i="1"/>
  <c r="NO59" i="1"/>
  <c r="NP59" i="1"/>
  <c r="NQ59" i="1"/>
  <c r="NR59" i="1"/>
  <c r="NS59" i="1"/>
  <c r="NT59" i="1"/>
  <c r="NU59" i="1"/>
  <c r="NV59" i="1"/>
  <c r="NK60" i="1"/>
  <c r="NL60" i="1"/>
  <c r="NM60" i="1"/>
  <c r="NN60" i="1"/>
  <c r="NO60" i="1"/>
  <c r="NP60" i="1"/>
  <c r="NQ60" i="1"/>
  <c r="NR60" i="1"/>
  <c r="NS60" i="1"/>
  <c r="NT60" i="1"/>
  <c r="NU60" i="1"/>
  <c r="NV60" i="1"/>
  <c r="NK61" i="1"/>
  <c r="NL61" i="1"/>
  <c r="NM61" i="1"/>
  <c r="NN61" i="1"/>
  <c r="NO61" i="1"/>
  <c r="NP61" i="1"/>
  <c r="NQ61" i="1"/>
  <c r="NR61" i="1"/>
  <c r="NS61" i="1"/>
  <c r="NT61" i="1"/>
  <c r="NU61" i="1"/>
  <c r="NV61" i="1"/>
  <c r="NK62" i="1"/>
  <c r="NL62" i="1"/>
  <c r="NM62" i="1"/>
  <c r="NN62" i="1"/>
  <c r="NO62" i="1"/>
  <c r="NP62" i="1"/>
  <c r="NQ62" i="1"/>
  <c r="NR62" i="1"/>
  <c r="NS62" i="1"/>
  <c r="NT62" i="1"/>
  <c r="NU62" i="1"/>
  <c r="NV62" i="1"/>
  <c r="NK63" i="1"/>
  <c r="NL63" i="1"/>
  <c r="NM63" i="1"/>
  <c r="NN63" i="1"/>
  <c r="NO63" i="1"/>
  <c r="NP63" i="1"/>
  <c r="NQ63" i="1"/>
  <c r="NR63" i="1"/>
  <c r="NS63" i="1"/>
  <c r="NT63" i="1"/>
  <c r="NU63" i="1"/>
  <c r="NV63" i="1"/>
  <c r="NK64" i="1"/>
  <c r="NL64" i="1"/>
  <c r="NM64" i="1"/>
  <c r="NN64" i="1"/>
  <c r="NO64" i="1"/>
  <c r="NP64" i="1"/>
  <c r="NQ64" i="1"/>
  <c r="NR64" i="1"/>
  <c r="NS64" i="1"/>
  <c r="NT64" i="1"/>
  <c r="NU64" i="1"/>
  <c r="NV64" i="1"/>
  <c r="NK65" i="1"/>
  <c r="NL65" i="1"/>
  <c r="NM65" i="1"/>
  <c r="NN65" i="1"/>
  <c r="NO65" i="1"/>
  <c r="NP65" i="1"/>
  <c r="NQ65" i="1"/>
  <c r="NR65" i="1"/>
  <c r="NS65" i="1"/>
  <c r="NT65" i="1"/>
  <c r="NU65" i="1"/>
  <c r="NV65" i="1"/>
  <c r="NK67" i="1"/>
  <c r="NL67" i="1"/>
  <c r="NM67" i="1"/>
  <c r="NN67" i="1"/>
  <c r="NO67" i="1"/>
  <c r="NP67" i="1"/>
  <c r="NQ67" i="1"/>
  <c r="NR67" i="1"/>
  <c r="NS67" i="1"/>
  <c r="NT67" i="1"/>
  <c r="NU67" i="1"/>
  <c r="NV67" i="1"/>
  <c r="NK68" i="1"/>
  <c r="NL68" i="1"/>
  <c r="NM68" i="1"/>
  <c r="NN68" i="1"/>
  <c r="NO68" i="1"/>
  <c r="NP68" i="1"/>
  <c r="NQ68" i="1"/>
  <c r="NR68" i="1"/>
  <c r="NS68" i="1"/>
  <c r="NT68" i="1"/>
  <c r="NU68" i="1"/>
  <c r="NV68" i="1"/>
  <c r="NK69" i="1"/>
  <c r="NL69" i="1"/>
  <c r="NM69" i="1"/>
  <c r="NN69" i="1"/>
  <c r="NO69" i="1"/>
  <c r="NP69" i="1"/>
  <c r="NQ69" i="1"/>
  <c r="NR69" i="1"/>
  <c r="NS69" i="1"/>
  <c r="NT69" i="1"/>
  <c r="NU69" i="1"/>
  <c r="NV69" i="1"/>
  <c r="NK70" i="1"/>
  <c r="NL70" i="1"/>
  <c r="NM70" i="1"/>
  <c r="NN70" i="1"/>
  <c r="NO70" i="1"/>
  <c r="NP70" i="1"/>
  <c r="NQ70" i="1"/>
  <c r="NR70" i="1"/>
  <c r="NS70" i="1"/>
  <c r="NT70" i="1"/>
  <c r="NU70" i="1"/>
  <c r="NV70" i="1"/>
  <c r="NK71" i="1"/>
  <c r="NL71" i="1"/>
  <c r="NM71" i="1"/>
  <c r="NN71" i="1"/>
  <c r="NO71" i="1"/>
  <c r="NP71" i="1"/>
  <c r="NQ71" i="1"/>
  <c r="NR71" i="1"/>
  <c r="NS71" i="1"/>
  <c r="NT71" i="1"/>
  <c r="NU71" i="1"/>
  <c r="NV71" i="1"/>
  <c r="GL13" i="1" l="1"/>
  <c r="GJ7" i="1"/>
  <c r="GL6" i="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9" i="1"/>
  <c r="HE39" i="1" s="1"/>
  <c r="HD38" i="1"/>
  <c r="HE38" i="1" s="1"/>
  <c r="HD37" i="1"/>
  <c r="HE37" i="1" s="1"/>
  <c r="HD35" i="1"/>
  <c r="HE35" i="1" s="1"/>
  <c r="HD34" i="1"/>
  <c r="HE34" i="1" s="1"/>
  <c r="HD33" i="1"/>
  <c r="HE33" i="1" s="1"/>
  <c r="HD32" i="1"/>
  <c r="HE32" i="1" s="1"/>
  <c r="HD30" i="1"/>
  <c r="HE30" i="1" s="1"/>
  <c r="HD29" i="1"/>
  <c r="HE29" i="1" s="1"/>
  <c r="HD28" i="1"/>
  <c r="HE28" i="1" s="1"/>
  <c r="HD27" i="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6" i="1"/>
  <c r="HE6"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GZ71" i="1"/>
  <c r="HA71" i="1" s="1"/>
  <c r="GZ70" i="1"/>
  <c r="HA70" i="1" s="1"/>
  <c r="GZ69" i="1"/>
  <c r="HA69" i="1" s="1"/>
  <c r="GZ68" i="1"/>
  <c r="HA68" i="1" s="1"/>
  <c r="GZ67" i="1"/>
  <c r="HA67" i="1" s="1"/>
  <c r="GZ65" i="1"/>
  <c r="HA65" i="1" s="1"/>
  <c r="GZ64" i="1"/>
  <c r="HA64" i="1" s="1"/>
  <c r="GZ63" i="1"/>
  <c r="HA63" i="1" s="1"/>
  <c r="GZ62" i="1"/>
  <c r="HA62" i="1" s="1"/>
  <c r="GZ61" i="1"/>
  <c r="HA61" i="1" s="1"/>
  <c r="GZ60" i="1"/>
  <c r="HA60" i="1" s="1"/>
  <c r="GZ59" i="1"/>
  <c r="HA59" i="1" s="1"/>
  <c r="GZ58" i="1"/>
  <c r="HA58" i="1" s="1"/>
  <c r="GZ57" i="1"/>
  <c r="HA57" i="1" s="1"/>
  <c r="GZ56" i="1"/>
  <c r="HA56" i="1" s="1"/>
  <c r="GZ55" i="1"/>
  <c r="HA55" i="1" s="1"/>
  <c r="GZ54" i="1"/>
  <c r="HA54" i="1" s="1"/>
  <c r="GZ53" i="1"/>
  <c r="HA53" i="1" s="1"/>
  <c r="GZ52" i="1"/>
  <c r="HA52" i="1" s="1"/>
  <c r="GZ50" i="1"/>
  <c r="HA50" i="1" s="1"/>
  <c r="GZ49" i="1"/>
  <c r="HA49" i="1" s="1"/>
  <c r="GZ48" i="1"/>
  <c r="HA48" i="1" s="1"/>
  <c r="GZ46" i="1"/>
  <c r="HA46" i="1" s="1"/>
  <c r="GZ45" i="1"/>
  <c r="HA45" i="1" s="1"/>
  <c r="GZ43" i="1"/>
  <c r="HA43" i="1" s="1"/>
  <c r="GZ42" i="1"/>
  <c r="HA42" i="1" s="1"/>
  <c r="GZ40" i="1"/>
  <c r="HA40" i="1" s="1"/>
  <c r="GZ39" i="1"/>
  <c r="HA39" i="1" s="1"/>
  <c r="GZ38" i="1"/>
  <c r="HA38" i="1" s="1"/>
  <c r="GZ37" i="1"/>
  <c r="HA37" i="1" s="1"/>
  <c r="GZ35" i="1"/>
  <c r="HA35" i="1" s="1"/>
  <c r="GZ34" i="1"/>
  <c r="HA34" i="1" s="1"/>
  <c r="GZ33" i="1"/>
  <c r="HA33" i="1" s="1"/>
  <c r="GZ32" i="1"/>
  <c r="HA32" i="1" s="1"/>
  <c r="GZ30" i="1"/>
  <c r="HA30" i="1" s="1"/>
  <c r="GZ29" i="1"/>
  <c r="HA29" i="1" s="1"/>
  <c r="GZ28" i="1"/>
  <c r="HA28" i="1" s="1"/>
  <c r="GZ27" i="1"/>
  <c r="GZ26" i="1"/>
  <c r="HA26" i="1" s="1"/>
  <c r="GZ25" i="1"/>
  <c r="HA25" i="1" s="1"/>
  <c r="GZ24" i="1"/>
  <c r="HA24" i="1" s="1"/>
  <c r="GZ23" i="1"/>
  <c r="HA23" i="1" s="1"/>
  <c r="GZ22" i="1"/>
  <c r="HA22" i="1" s="1"/>
  <c r="GZ20" i="1"/>
  <c r="HA20" i="1" s="1"/>
  <c r="GZ19" i="1"/>
  <c r="HA19" i="1" s="1"/>
  <c r="GZ18" i="1"/>
  <c r="HA18" i="1" s="1"/>
  <c r="GZ17" i="1"/>
  <c r="HA17" i="1" s="1"/>
  <c r="GZ16" i="1"/>
  <c r="HA16" i="1" s="1"/>
  <c r="GZ15" i="1"/>
  <c r="HA15" i="1" s="1"/>
  <c r="GZ13" i="1"/>
  <c r="HA13" i="1" s="1"/>
  <c r="GZ11" i="1"/>
  <c r="HA11" i="1" s="1"/>
  <c r="GZ7" i="1"/>
  <c r="HA7" i="1" s="1"/>
  <c r="GZ6" i="1"/>
  <c r="HA6" i="1" s="1"/>
  <c r="GZ5" i="1"/>
  <c r="HA5" i="1" s="1"/>
  <c r="GX71" i="1"/>
  <c r="GY71" i="1" s="1"/>
  <c r="GX70" i="1"/>
  <c r="GY70" i="1" s="1"/>
  <c r="GX69" i="1"/>
  <c r="GY69" i="1" s="1"/>
  <c r="GX68" i="1"/>
  <c r="GY68" i="1" s="1"/>
  <c r="GX67" i="1"/>
  <c r="GY67" i="1" s="1"/>
  <c r="GX65" i="1"/>
  <c r="GY65" i="1" s="1"/>
  <c r="GX64" i="1"/>
  <c r="GY64" i="1" s="1"/>
  <c r="GX63" i="1"/>
  <c r="GY63" i="1" s="1"/>
  <c r="GX62" i="1"/>
  <c r="GY62" i="1" s="1"/>
  <c r="GX61" i="1"/>
  <c r="GY61" i="1" s="1"/>
  <c r="GX60" i="1"/>
  <c r="GY60" i="1" s="1"/>
  <c r="GX59" i="1"/>
  <c r="GY59" i="1" s="1"/>
  <c r="GX58" i="1"/>
  <c r="GY58" i="1" s="1"/>
  <c r="GX57" i="1"/>
  <c r="GY57" i="1" s="1"/>
  <c r="GX56" i="1"/>
  <c r="GY56" i="1" s="1"/>
  <c r="GX55" i="1"/>
  <c r="GY55" i="1" s="1"/>
  <c r="GX54" i="1"/>
  <c r="GY54" i="1" s="1"/>
  <c r="GX53" i="1"/>
  <c r="GY53" i="1" s="1"/>
  <c r="GX52" i="1"/>
  <c r="GY52" i="1" s="1"/>
  <c r="GX50" i="1"/>
  <c r="GY50" i="1" s="1"/>
  <c r="GX49" i="1"/>
  <c r="GY49" i="1" s="1"/>
  <c r="GX48" i="1"/>
  <c r="GY48" i="1" s="1"/>
  <c r="GX46" i="1"/>
  <c r="GY46" i="1" s="1"/>
  <c r="GX45" i="1"/>
  <c r="GY45" i="1" s="1"/>
  <c r="GX43" i="1"/>
  <c r="GY43" i="1" s="1"/>
  <c r="GX42" i="1"/>
  <c r="GY42" i="1" s="1"/>
  <c r="GX40" i="1"/>
  <c r="GY40" i="1" s="1"/>
  <c r="GX39" i="1"/>
  <c r="GY39" i="1" s="1"/>
  <c r="GX38" i="1"/>
  <c r="GY38" i="1" s="1"/>
  <c r="GX37" i="1"/>
  <c r="GY37" i="1" s="1"/>
  <c r="GX35" i="1"/>
  <c r="GY35" i="1" s="1"/>
  <c r="GX34" i="1"/>
  <c r="GY34" i="1" s="1"/>
  <c r="GX33" i="1"/>
  <c r="GY33" i="1" s="1"/>
  <c r="GX32" i="1"/>
  <c r="GY32" i="1" s="1"/>
  <c r="GX30" i="1"/>
  <c r="GY30" i="1" s="1"/>
  <c r="GX29" i="1"/>
  <c r="GY29" i="1" s="1"/>
  <c r="GX28" i="1"/>
  <c r="GY28" i="1" s="1"/>
  <c r="GX27" i="1"/>
  <c r="GX26" i="1"/>
  <c r="GY26" i="1" s="1"/>
  <c r="GX25" i="1"/>
  <c r="GY25" i="1" s="1"/>
  <c r="GX24" i="1"/>
  <c r="GY24" i="1" s="1"/>
  <c r="GX23" i="1"/>
  <c r="GY23" i="1" s="1"/>
  <c r="GX22" i="1"/>
  <c r="GY22" i="1" s="1"/>
  <c r="GX20" i="1"/>
  <c r="GY20" i="1" s="1"/>
  <c r="GX19" i="1"/>
  <c r="GY19" i="1" s="1"/>
  <c r="GX18" i="1"/>
  <c r="GY18" i="1" s="1"/>
  <c r="GX17" i="1"/>
  <c r="GY17" i="1" s="1"/>
  <c r="GX16" i="1"/>
  <c r="GY16" i="1" s="1"/>
  <c r="GX15" i="1"/>
  <c r="GY15" i="1" s="1"/>
  <c r="GX13" i="1"/>
  <c r="GY13" i="1" s="1"/>
  <c r="GX11" i="1"/>
  <c r="GY11" i="1" s="1"/>
  <c r="GX7" i="1"/>
  <c r="GY7" i="1" s="1"/>
  <c r="GX6" i="1"/>
  <c r="GY6" i="1" s="1"/>
  <c r="GX5" i="1"/>
  <c r="GY5" i="1" s="1"/>
  <c r="GW71" i="1"/>
  <c r="GW70" i="1"/>
  <c r="GW69" i="1"/>
  <c r="GW68" i="1"/>
  <c r="GW67" i="1"/>
  <c r="GW65" i="1"/>
  <c r="GW64" i="1"/>
  <c r="GW63" i="1"/>
  <c r="GW62" i="1"/>
  <c r="GW61" i="1"/>
  <c r="GW60" i="1"/>
  <c r="GW59" i="1"/>
  <c r="GW58" i="1"/>
  <c r="GW57" i="1"/>
  <c r="GW56" i="1"/>
  <c r="GW55" i="1"/>
  <c r="GW54" i="1"/>
  <c r="GW53" i="1"/>
  <c r="GW52" i="1"/>
  <c r="GW50" i="1"/>
  <c r="GW49" i="1"/>
  <c r="GW48" i="1"/>
  <c r="GW46" i="1"/>
  <c r="GW45" i="1"/>
  <c r="GW43" i="1"/>
  <c r="GW42" i="1"/>
  <c r="GW40" i="1"/>
  <c r="GW39" i="1"/>
  <c r="GW38" i="1"/>
  <c r="GW37" i="1"/>
  <c r="GW35" i="1"/>
  <c r="GW34" i="1"/>
  <c r="GW33" i="1"/>
  <c r="GW32" i="1"/>
  <c r="GW30" i="1"/>
  <c r="GW29" i="1"/>
  <c r="GW28" i="1"/>
  <c r="GW26" i="1"/>
  <c r="GW25" i="1"/>
  <c r="GW24" i="1"/>
  <c r="GW23" i="1"/>
  <c r="GW22" i="1"/>
  <c r="GW20" i="1"/>
  <c r="GW19" i="1"/>
  <c r="GW18" i="1"/>
  <c r="GW17" i="1"/>
  <c r="GW16" i="1"/>
  <c r="GW15" i="1"/>
  <c r="GW11" i="1"/>
  <c r="GW7" i="1"/>
  <c r="GW6" i="1"/>
  <c r="GW5" i="1"/>
  <c r="GT71" i="1"/>
  <c r="GU71" i="1" s="1"/>
  <c r="GT70" i="1"/>
  <c r="GU70" i="1" s="1"/>
  <c r="GT69" i="1"/>
  <c r="GU69" i="1" s="1"/>
  <c r="GT68" i="1"/>
  <c r="GU68" i="1" s="1"/>
  <c r="GT67" i="1"/>
  <c r="GU67" i="1" s="1"/>
  <c r="GT65" i="1"/>
  <c r="GU65" i="1" s="1"/>
  <c r="GT64" i="1"/>
  <c r="GU64" i="1" s="1"/>
  <c r="GT63" i="1"/>
  <c r="GU63" i="1" s="1"/>
  <c r="GT62" i="1"/>
  <c r="GU62" i="1" s="1"/>
  <c r="GT61" i="1"/>
  <c r="GU61" i="1" s="1"/>
  <c r="GT60" i="1"/>
  <c r="GU60" i="1" s="1"/>
  <c r="GT59" i="1"/>
  <c r="GU59" i="1" s="1"/>
  <c r="GT58" i="1"/>
  <c r="GU58" i="1" s="1"/>
  <c r="GT57" i="1"/>
  <c r="GU57" i="1" s="1"/>
  <c r="GT56" i="1"/>
  <c r="GU56" i="1" s="1"/>
  <c r="GT55" i="1"/>
  <c r="GU55" i="1" s="1"/>
  <c r="GT54" i="1"/>
  <c r="GU54" i="1" s="1"/>
  <c r="GT53" i="1"/>
  <c r="GU53" i="1" s="1"/>
  <c r="GT52" i="1"/>
  <c r="GU52" i="1" s="1"/>
  <c r="GT50" i="1"/>
  <c r="GU50" i="1" s="1"/>
  <c r="GT49" i="1"/>
  <c r="GU49" i="1" s="1"/>
  <c r="GT48" i="1"/>
  <c r="GU48" i="1" s="1"/>
  <c r="GT46" i="1"/>
  <c r="GU46" i="1" s="1"/>
  <c r="GT45" i="1"/>
  <c r="GU45" i="1" s="1"/>
  <c r="GT43" i="1"/>
  <c r="GU43" i="1" s="1"/>
  <c r="GT42" i="1"/>
  <c r="GU42" i="1" s="1"/>
  <c r="GT40" i="1"/>
  <c r="GU40" i="1" s="1"/>
  <c r="GT39" i="1"/>
  <c r="GU39" i="1" s="1"/>
  <c r="GT38" i="1"/>
  <c r="GU38" i="1" s="1"/>
  <c r="GT37" i="1"/>
  <c r="GU37" i="1" s="1"/>
  <c r="GT35" i="1"/>
  <c r="GU35" i="1" s="1"/>
  <c r="GT34" i="1"/>
  <c r="GU34" i="1" s="1"/>
  <c r="GT33" i="1"/>
  <c r="GU33" i="1" s="1"/>
  <c r="GT32" i="1"/>
  <c r="GU32" i="1" s="1"/>
  <c r="GT30" i="1"/>
  <c r="GU30" i="1" s="1"/>
  <c r="GT29" i="1"/>
  <c r="GU29" i="1" s="1"/>
  <c r="GT28" i="1"/>
  <c r="GU28" i="1" s="1"/>
  <c r="GT27" i="1"/>
  <c r="GU27" i="1" s="1"/>
  <c r="GT26" i="1"/>
  <c r="GU26" i="1" s="1"/>
  <c r="GT25" i="1"/>
  <c r="GU25" i="1" s="1"/>
  <c r="GT24" i="1"/>
  <c r="GU24" i="1" s="1"/>
  <c r="GT23" i="1"/>
  <c r="GU23" i="1" s="1"/>
  <c r="GT22" i="1"/>
  <c r="GU22" i="1" s="1"/>
  <c r="GT20" i="1"/>
  <c r="GU20" i="1" s="1"/>
  <c r="GT19" i="1"/>
  <c r="GU19" i="1" s="1"/>
  <c r="GT18" i="1"/>
  <c r="GU18" i="1" s="1"/>
  <c r="GT17" i="1"/>
  <c r="GU17" i="1" s="1"/>
  <c r="GT16" i="1"/>
  <c r="GU16" i="1" s="1"/>
  <c r="GT15" i="1"/>
  <c r="GU15" i="1" s="1"/>
  <c r="GT13" i="1"/>
  <c r="GU13" i="1" s="1"/>
  <c r="GT11" i="1"/>
  <c r="GU11" i="1" s="1"/>
  <c r="GT7" i="1"/>
  <c r="GU7" i="1" s="1"/>
  <c r="GT6" i="1"/>
  <c r="GU6" i="1" s="1"/>
  <c r="GT5" i="1"/>
  <c r="GU5" i="1" s="1"/>
  <c r="GR71" i="1"/>
  <c r="GS71" i="1" s="1"/>
  <c r="GR70" i="1"/>
  <c r="GS70" i="1" s="1"/>
  <c r="GR69" i="1"/>
  <c r="GS69" i="1" s="1"/>
  <c r="GR68" i="1"/>
  <c r="GS68" i="1" s="1"/>
  <c r="GR67" i="1"/>
  <c r="GS67" i="1" s="1"/>
  <c r="GR65" i="1"/>
  <c r="GS65"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52" i="1"/>
  <c r="GS52" i="1" s="1"/>
  <c r="GR50" i="1"/>
  <c r="GS50" i="1" s="1"/>
  <c r="GR49" i="1"/>
  <c r="GS49" i="1" s="1"/>
  <c r="GR48" i="1"/>
  <c r="GS48" i="1" s="1"/>
  <c r="GR46" i="1"/>
  <c r="GS46" i="1" s="1"/>
  <c r="GR45" i="1"/>
  <c r="GS45" i="1" s="1"/>
  <c r="GR43" i="1"/>
  <c r="GS43" i="1" s="1"/>
  <c r="GR42" i="1"/>
  <c r="GS42" i="1" s="1"/>
  <c r="GR40" i="1"/>
  <c r="GS40" i="1" s="1"/>
  <c r="GR38" i="1"/>
  <c r="GS38" i="1" s="1"/>
  <c r="GR37" i="1"/>
  <c r="GS37" i="1" s="1"/>
  <c r="GR35" i="1"/>
  <c r="GS35" i="1" s="1"/>
  <c r="GR34" i="1"/>
  <c r="GS34" i="1" s="1"/>
  <c r="GR33" i="1"/>
  <c r="GS33" i="1" s="1"/>
  <c r="GR32" i="1"/>
  <c r="GS32" i="1" s="1"/>
  <c r="GR30" i="1"/>
  <c r="GS30" i="1" s="1"/>
  <c r="GR29" i="1"/>
  <c r="GS29" i="1" s="1"/>
  <c r="GR28" i="1"/>
  <c r="GS28" i="1" s="1"/>
  <c r="GR27" i="1"/>
  <c r="GR26" i="1"/>
  <c r="GS26" i="1" s="1"/>
  <c r="GR25" i="1"/>
  <c r="GS25" i="1" s="1"/>
  <c r="GR24" i="1"/>
  <c r="GS24" i="1" s="1"/>
  <c r="GR23" i="1"/>
  <c r="GS23" i="1" s="1"/>
  <c r="GR22" i="1"/>
  <c r="GS22" i="1" s="1"/>
  <c r="GR20" i="1"/>
  <c r="GS20" i="1" s="1"/>
  <c r="GR19" i="1"/>
  <c r="GS19" i="1" s="1"/>
  <c r="GR18" i="1"/>
  <c r="GS18" i="1" s="1"/>
  <c r="GR17" i="1"/>
  <c r="GS17" i="1" s="1"/>
  <c r="GR16" i="1"/>
  <c r="GS16" i="1" s="1"/>
  <c r="GR15" i="1"/>
  <c r="GS15" i="1" s="1"/>
  <c r="GR13" i="1"/>
  <c r="GS13" i="1" s="1"/>
  <c r="GR11" i="1"/>
  <c r="GS11" i="1" s="1"/>
  <c r="GR7" i="1"/>
  <c r="GS7" i="1" s="1"/>
  <c r="GR6" i="1"/>
  <c r="GS6" i="1" s="1"/>
  <c r="GR5" i="1"/>
  <c r="GS5"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8" i="1"/>
  <c r="GQ38" i="1" s="1"/>
  <c r="GP37" i="1"/>
  <c r="GQ37" i="1" s="1"/>
  <c r="GP35" i="1"/>
  <c r="GQ35" i="1" s="1"/>
  <c r="GP34" i="1"/>
  <c r="GQ34"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7" i="1"/>
  <c r="GQ7" i="1" s="1"/>
  <c r="GP6" i="1"/>
  <c r="GQ6" i="1" s="1"/>
  <c r="GP5" i="1"/>
  <c r="GQ5"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N7" i="1"/>
  <c r="GN6" i="1"/>
  <c r="GN5" i="1"/>
  <c r="GL71" i="1"/>
  <c r="GL70" i="1"/>
  <c r="GL69" i="1"/>
  <c r="GL68" i="1"/>
  <c r="GL67" i="1"/>
  <c r="GL65" i="1"/>
  <c r="GL64" i="1"/>
  <c r="GL63" i="1"/>
  <c r="GL62" i="1"/>
  <c r="GL61" i="1"/>
  <c r="GL60" i="1"/>
  <c r="GL59" i="1"/>
  <c r="GL58" i="1"/>
  <c r="GL57" i="1"/>
  <c r="GM57" i="1" s="1"/>
  <c r="GL56" i="1"/>
  <c r="GM56" i="1" s="1"/>
  <c r="GL55" i="1"/>
  <c r="GL54" i="1"/>
  <c r="GL53" i="1"/>
  <c r="GL52" i="1"/>
  <c r="GL50" i="1"/>
  <c r="GL49" i="1"/>
  <c r="GL48" i="1"/>
  <c r="GL46" i="1"/>
  <c r="GL45" i="1"/>
  <c r="GL43" i="1"/>
  <c r="GL42" i="1"/>
  <c r="GL40" i="1"/>
  <c r="GL39" i="1"/>
  <c r="GL38" i="1"/>
  <c r="GL37" i="1"/>
  <c r="GL35" i="1"/>
  <c r="GL34" i="1"/>
  <c r="GL33" i="1"/>
  <c r="GL32" i="1"/>
  <c r="GL30" i="1"/>
  <c r="GL29" i="1"/>
  <c r="GL28" i="1"/>
  <c r="GL27" i="1"/>
  <c r="GL26" i="1"/>
  <c r="GL25" i="1"/>
  <c r="GL24" i="1"/>
  <c r="GL23" i="1"/>
  <c r="GL22" i="1"/>
  <c r="GL20" i="1"/>
  <c r="GL19" i="1"/>
  <c r="GL18" i="1"/>
  <c r="GL17" i="1"/>
  <c r="GL16" i="1"/>
  <c r="GL15" i="1"/>
  <c r="GL11" i="1"/>
  <c r="GL5" i="1"/>
  <c r="HE3" i="1"/>
  <c r="HC3" i="1"/>
  <c r="HA3" i="1"/>
  <c r="GY3" i="1"/>
  <c r="GW3" i="1"/>
  <c r="GU3" i="1"/>
  <c r="GS3" i="1"/>
  <c r="GQ3" i="1"/>
  <c r="GO3" i="1"/>
  <c r="GM3" i="1"/>
  <c r="GJ71" i="1"/>
  <c r="GJ70" i="1"/>
  <c r="GJ69" i="1"/>
  <c r="GJ68" i="1"/>
  <c r="GJ67" i="1"/>
  <c r="GJ65" i="1"/>
  <c r="GJ64" i="1"/>
  <c r="GJ63" i="1"/>
  <c r="GJ62" i="1"/>
  <c r="GJ61" i="1"/>
  <c r="GJ60" i="1"/>
  <c r="GJ59" i="1"/>
  <c r="GJ58" i="1"/>
  <c r="GJ57" i="1"/>
  <c r="GJ56" i="1"/>
  <c r="GJ55" i="1"/>
  <c r="GJ54" i="1"/>
  <c r="GJ53" i="1"/>
  <c r="GJ52" i="1"/>
  <c r="GJ50" i="1"/>
  <c r="GJ49" i="1"/>
  <c r="GJ48" i="1"/>
  <c r="GJ46" i="1"/>
  <c r="GJ45" i="1"/>
  <c r="GJ43" i="1"/>
  <c r="GJ42" i="1"/>
  <c r="GJ40" i="1"/>
  <c r="GJ39" i="1"/>
  <c r="GJ38" i="1"/>
  <c r="GJ37" i="1"/>
  <c r="GJ35" i="1"/>
  <c r="GJ34" i="1"/>
  <c r="GJ33" i="1"/>
  <c r="GJ32" i="1"/>
  <c r="GJ30" i="1"/>
  <c r="GJ29" i="1"/>
  <c r="GJ28" i="1"/>
  <c r="GJ27" i="1"/>
  <c r="GJ26" i="1"/>
  <c r="GJ25" i="1"/>
  <c r="GJ24" i="1"/>
  <c r="GJ23" i="1"/>
  <c r="GJ22" i="1"/>
  <c r="GJ20" i="1"/>
  <c r="GJ19" i="1"/>
  <c r="GJ18" i="1"/>
  <c r="GJ17" i="1"/>
  <c r="GJ16" i="1"/>
  <c r="GJ15" i="1"/>
  <c r="GK13" i="1"/>
  <c r="GJ11" i="1"/>
  <c r="GJ6" i="1"/>
  <c r="GJ5" i="1"/>
  <c r="GO6" i="1" l="1"/>
  <c r="IZ6" i="1"/>
  <c r="JA6" i="1" s="1"/>
  <c r="GO5" i="1"/>
  <c r="IZ5" i="1"/>
  <c r="JA5" i="1" s="1"/>
  <c r="GO7" i="1"/>
  <c r="IZ7" i="1"/>
  <c r="JA7" i="1" s="1"/>
  <c r="GM5" i="1"/>
  <c r="IV5" i="1" s="1"/>
  <c r="IW5" i="1" s="1"/>
  <c r="GM6" i="1"/>
  <c r="IV6" i="1" s="1"/>
  <c r="IW6" i="1" s="1"/>
  <c r="GK5" i="1"/>
  <c r="IR5" i="1" s="1"/>
  <c r="IS5" i="1" s="1"/>
  <c r="GK7" i="1"/>
  <c r="IR7" i="1" s="1"/>
  <c r="IS7" i="1" s="1"/>
  <c r="GK6" i="1"/>
  <c r="IR6" i="1" s="1"/>
  <c r="IS6" i="1" s="1"/>
  <c r="GM26" i="1"/>
  <c r="GK33" i="1"/>
  <c r="GM18" i="1"/>
  <c r="GM48" i="1"/>
  <c r="GK16" i="1"/>
  <c r="GK25" i="1"/>
  <c r="GK34" i="1"/>
  <c r="GK45" i="1"/>
  <c r="GK55" i="1"/>
  <c r="GM19" i="1"/>
  <c r="GM28" i="1"/>
  <c r="GM38" i="1"/>
  <c r="GM49" i="1"/>
  <c r="GM58" i="1"/>
  <c r="GM67" i="1"/>
  <c r="GM46" i="1"/>
  <c r="GK71" i="1"/>
  <c r="GM37" i="1"/>
  <c r="GM65" i="1"/>
  <c r="GK17" i="1"/>
  <c r="GK35" i="1"/>
  <c r="GM20" i="1"/>
  <c r="GM29" i="1"/>
  <c r="GM39" i="1"/>
  <c r="GM50" i="1"/>
  <c r="GM59" i="1"/>
  <c r="GM68" i="1"/>
  <c r="GK23" i="1"/>
  <c r="GK62" i="1"/>
  <c r="GM27" i="1"/>
  <c r="GK46" i="1"/>
  <c r="GK18" i="1"/>
  <c r="GK37" i="1"/>
  <c r="GK65" i="1"/>
  <c r="GM22" i="1"/>
  <c r="GM40" i="1"/>
  <c r="GM52" i="1"/>
  <c r="GM60" i="1"/>
  <c r="GM69" i="1"/>
  <c r="GK20" i="1"/>
  <c r="GK32" i="1"/>
  <c r="GK61" i="1"/>
  <c r="GM17" i="1"/>
  <c r="GM35" i="1"/>
  <c r="GM64" i="1"/>
  <c r="GK15" i="1"/>
  <c r="GK24" i="1"/>
  <c r="GK43" i="1"/>
  <c r="GK26" i="1"/>
  <c r="GK48" i="1"/>
  <c r="GM30" i="1"/>
  <c r="GK19" i="1"/>
  <c r="GK28" i="1"/>
  <c r="GK38" i="1"/>
  <c r="GK49" i="1"/>
  <c r="GK58" i="1"/>
  <c r="GK67" i="1"/>
  <c r="GM11" i="1"/>
  <c r="GM23" i="1"/>
  <c r="GM32" i="1"/>
  <c r="GM42" i="1"/>
  <c r="GM53" i="1"/>
  <c r="GM61" i="1"/>
  <c r="GM70" i="1"/>
  <c r="GK29" i="1"/>
  <c r="GK39" i="1"/>
  <c r="GK59" i="1"/>
  <c r="GM33" i="1"/>
  <c r="GM62" i="1"/>
  <c r="GK50" i="1"/>
  <c r="GM15" i="1"/>
  <c r="GM24" i="1"/>
  <c r="GM43" i="1"/>
  <c r="GM54" i="1"/>
  <c r="GM71" i="1"/>
  <c r="GK11" i="1"/>
  <c r="GK22" i="1"/>
  <c r="GK30" i="1"/>
  <c r="GK40" i="1"/>
  <c r="GK52" i="1"/>
  <c r="GK69" i="1"/>
  <c r="GM16" i="1"/>
  <c r="GM25" i="1"/>
  <c r="GM34" i="1"/>
  <c r="GM45" i="1"/>
  <c r="GM55" i="1"/>
  <c r="GM63" i="1"/>
  <c r="GK42" i="1"/>
  <c r="GM13" i="1"/>
  <c r="GL7" i="1"/>
  <c r="HD7" i="1"/>
  <c r="HE7" i="1" s="1"/>
  <c r="GH71" i="1"/>
  <c r="GH70" i="1"/>
  <c r="GH69" i="1"/>
  <c r="GH68" i="1"/>
  <c r="GH67" i="1"/>
  <c r="GH65" i="1"/>
  <c r="GH64" i="1"/>
  <c r="GH63" i="1"/>
  <c r="GH62" i="1"/>
  <c r="GH61" i="1"/>
  <c r="GH60" i="1"/>
  <c r="GH59" i="1"/>
  <c r="GH58" i="1"/>
  <c r="GH57" i="1"/>
  <c r="GH56" i="1"/>
  <c r="GH55" i="1"/>
  <c r="GH54" i="1"/>
  <c r="GH53" i="1"/>
  <c r="GH52" i="1"/>
  <c r="GH50" i="1"/>
  <c r="GH49" i="1"/>
  <c r="GH48" i="1"/>
  <c r="GH46" i="1"/>
  <c r="GH45" i="1"/>
  <c r="GH42" i="1"/>
  <c r="GH40" i="1"/>
  <c r="GH39" i="1"/>
  <c r="GH38" i="1"/>
  <c r="GH37" i="1"/>
  <c r="GH34" i="1"/>
  <c r="GH33" i="1"/>
  <c r="GH32" i="1"/>
  <c r="GH31" i="1"/>
  <c r="GH30" i="1"/>
  <c r="GH29" i="1"/>
  <c r="GH28" i="1"/>
  <c r="GH27" i="1"/>
  <c r="GH26" i="1"/>
  <c r="GH25" i="1"/>
  <c r="GH24" i="1"/>
  <c r="GH23" i="1"/>
  <c r="GH22" i="1"/>
  <c r="GH21" i="1"/>
  <c r="GH19" i="1"/>
  <c r="GH18" i="1"/>
  <c r="GH17" i="1"/>
  <c r="GH16" i="1"/>
  <c r="GH15" i="1"/>
  <c r="GH13" i="1"/>
  <c r="GH7" i="1"/>
  <c r="GH6" i="1"/>
  <c r="GH5" i="1"/>
  <c r="O42" i="23"/>
  <c r="P42" i="23" s="1"/>
  <c r="FC245" i="1"/>
  <c r="FB245" i="1"/>
  <c r="EZ245" i="1"/>
  <c r="EY245" i="1"/>
  <c r="EX245" i="1"/>
  <c r="EW245" i="1"/>
  <c r="EV245" i="1"/>
  <c r="EU245" i="1"/>
  <c r="ET245" i="1"/>
  <c r="ES245" i="1"/>
  <c r="ER245"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45"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IT5" i="1" l="1"/>
  <c r="IU5" i="1" s="1"/>
  <c r="GI5" i="1"/>
  <c r="IL5" i="1"/>
  <c r="IM5" i="1" s="1"/>
  <c r="GM7" i="1"/>
  <c r="IV7" i="1" s="1"/>
  <c r="IW7" i="1" s="1"/>
  <c r="IT7" i="1"/>
  <c r="IU7" i="1" s="1"/>
  <c r="IT6" i="1"/>
  <c r="IU6" i="1" s="1"/>
  <c r="GI6" i="1"/>
  <c r="IL6" i="1"/>
  <c r="IM6" i="1" s="1"/>
  <c r="GI7" i="1"/>
  <c r="IL7" i="1"/>
  <c r="IM7" i="1" s="1"/>
  <c r="GI39" i="1"/>
  <c r="GI52" i="1"/>
  <c r="GI69" i="1"/>
  <c r="GI38" i="1"/>
  <c r="GI22" i="1"/>
  <c r="GI30" i="1"/>
  <c r="GI40" i="1"/>
  <c r="GI59" i="1"/>
  <c r="GI50" i="1"/>
  <c r="GI13" i="1"/>
  <c r="GI42" i="1"/>
  <c r="GI71" i="1"/>
  <c r="GI15" i="1"/>
  <c r="GI24" i="1"/>
  <c r="GI32" i="1"/>
  <c r="GI45" i="1"/>
  <c r="GI55" i="1"/>
  <c r="GI19" i="1"/>
  <c r="GI33" i="1"/>
  <c r="GI25" i="1"/>
  <c r="GI17" i="1"/>
  <c r="GI26" i="1"/>
  <c r="GI34" i="1"/>
  <c r="GI48" i="1"/>
  <c r="GI28" i="1"/>
  <c r="GI29" i="1"/>
  <c r="GI23" i="1"/>
  <c r="GI16" i="1"/>
  <c r="GI46" i="1"/>
  <c r="GI18" i="1"/>
  <c r="GI37" i="1"/>
  <c r="GI49" i="1"/>
  <c r="GI67" i="1"/>
  <c r="AL17" i="22"/>
  <c r="AQ17" i="22" s="1"/>
  <c r="AR17" i="22" s="1"/>
  <c r="FD245" i="1"/>
  <c r="P4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IN7" i="1" l="1"/>
  <c r="IO7" i="1" s="1"/>
  <c r="IP7" i="1"/>
  <c r="IQ7" i="1" s="1"/>
  <c r="IN6" i="1"/>
  <c r="IO6" i="1" s="1"/>
  <c r="IP6" i="1"/>
  <c r="IQ6" i="1" s="1"/>
  <c r="IN5" i="1"/>
  <c r="IO5" i="1" s="1"/>
  <c r="IP5" i="1"/>
  <c r="IQ5" i="1" s="1"/>
  <c r="NO39" i="1"/>
  <c r="GR39" i="1"/>
  <c r="GS39" i="1" s="1"/>
  <c r="GP39" i="1"/>
  <c r="GQ39" i="1" s="1"/>
  <c r="AL37" i="22"/>
  <c r="AQ37" i="22" s="1"/>
  <c r="AR37" i="22" s="1"/>
  <c r="AL4" i="22"/>
  <c r="AQ4" i="22" s="1"/>
  <c r="AR4" i="22" s="1"/>
  <c r="O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NH56" i="1"/>
  <c r="FS49" i="1" l="1"/>
  <c r="FS245" i="1"/>
  <c r="FS46" i="1"/>
  <c r="FE46" i="1"/>
  <c r="FE49" i="1"/>
  <c r="EM52" i="1"/>
  <c r="EM50" i="1"/>
  <c r="EM39" i="1"/>
  <c r="EM22" i="1"/>
  <c r="EM18" i="1"/>
  <c r="EM49" i="1" l="1"/>
  <c r="EM46" i="1"/>
  <c r="EM19" i="1"/>
  <c r="EM34" i="1"/>
  <c r="EM40" i="1"/>
  <c r="EL37" i="1"/>
  <c r="EL38" i="1"/>
  <c r="EL5" i="1"/>
  <c r="EL39" i="1" l="1"/>
  <c r="NG56" i="1"/>
  <c r="EL34" i="1" l="1"/>
  <c r="EL52" i="1"/>
  <c r="EL50" i="1"/>
  <c r="EL22" i="1"/>
  <c r="EL49" i="1" s="1"/>
  <c r="EL18" i="1"/>
  <c r="EL19" i="1" l="1"/>
  <c r="EL46" i="1"/>
  <c r="EL40" i="1"/>
  <c r="EK5" i="1"/>
  <c r="EK38" i="1"/>
  <c r="EK37" i="1"/>
  <c r="NF57" i="1" l="1"/>
  <c r="NF56" i="1"/>
  <c r="EK52" i="1" l="1"/>
  <c r="EK50" i="1"/>
  <c r="EK39" i="1"/>
  <c r="EK46" i="1" s="1"/>
  <c r="EK34" i="1"/>
  <c r="EK22" i="1"/>
  <c r="EK49" i="1" s="1"/>
  <c r="EK19" i="1"/>
  <c r="EK18" i="1"/>
  <c r="EK40" i="1" l="1"/>
  <c r="EJ5" i="1"/>
  <c r="EJ38" i="1"/>
  <c r="EJ37" i="1"/>
  <c r="NE57" i="1" l="1"/>
  <c r="NE56" i="1"/>
  <c r="EJ34" i="1" l="1"/>
  <c r="EJ52" i="1"/>
  <c r="EJ50" i="1"/>
  <c r="EJ39" i="1"/>
  <c r="EJ22" i="1"/>
  <c r="EJ49" i="1" s="1"/>
  <c r="EJ18" i="1"/>
  <c r="EJ19" i="1" l="1"/>
  <c r="EJ46" i="1"/>
  <c r="EJ40" i="1"/>
  <c r="ND57" i="1" l="1"/>
  <c r="ND56" i="1"/>
  <c r="EI5" i="1" l="1"/>
  <c r="EH37" i="1" l="1"/>
  <c r="EG37" i="1" l="1"/>
  <c r="DY37" i="1"/>
  <c r="DW37" i="1"/>
  <c r="EI22" i="1" l="1"/>
  <c r="EI19" i="1"/>
  <c r="EI18" i="1"/>
  <c r="EI34" i="1"/>
  <c r="EI52" i="1"/>
  <c r="EI50" i="1"/>
  <c r="EI49" i="1" l="1"/>
  <c r="EI38" i="1"/>
  <c r="EI37" i="1"/>
  <c r="EI39" i="1" l="1"/>
  <c r="EI46" i="1" s="1"/>
  <c r="EH38" i="1"/>
  <c r="EI40" i="1" l="1"/>
  <c r="EH52" i="1"/>
  <c r="NC57" i="1" l="1"/>
  <c r="NC56" i="1"/>
  <c r="EH50" i="1" l="1"/>
  <c r="EH39" i="1"/>
  <c r="EH22" i="1"/>
  <c r="EH18" i="1"/>
  <c r="EH40" i="1" l="1"/>
  <c r="EH49" i="1"/>
  <c r="EH19" i="1"/>
  <c r="EH34" i="1"/>
  <c r="EH46" i="1"/>
  <c r="EG38" i="1"/>
  <c r="EG5" i="1"/>
  <c r="NB57" i="1" l="1"/>
  <c r="NB56" i="1"/>
  <c r="EG52" i="1" l="1"/>
  <c r="EG50" i="1"/>
  <c r="EG39" i="1"/>
  <c r="EG34" i="1"/>
  <c r="EG22" i="1"/>
  <c r="EG49" i="1" s="1"/>
  <c r="EG19" i="1"/>
  <c r="EG18" i="1"/>
  <c r="EG46" i="1" l="1"/>
  <c r="EG40" i="1"/>
  <c r="EF45" i="1"/>
  <c r="EF38" i="1"/>
  <c r="EF37" i="1"/>
  <c r="EF5" i="1"/>
  <c r="EF50" i="1" l="1"/>
  <c r="EF52" i="1"/>
  <c r="NA57" i="1" l="1"/>
  <c r="NA56" i="1"/>
  <c r="EF39" i="1" l="1"/>
  <c r="EF34" i="1"/>
  <c r="EF22" i="1"/>
  <c r="EF49" i="1" s="1"/>
  <c r="EF19" i="1"/>
  <c r="EF18" i="1"/>
  <c r="EF40" i="1" l="1"/>
  <c r="EF46" i="1"/>
  <c r="EE5" i="1"/>
  <c r="EE38" i="1"/>
  <c r="EE37" i="1"/>
  <c r="MZ57" i="1" l="1"/>
  <c r="MZ56" i="1"/>
  <c r="EE52" i="1" l="1"/>
  <c r="EE50" i="1"/>
  <c r="EE39" i="1"/>
  <c r="EE34" i="1"/>
  <c r="EE22" i="1"/>
  <c r="EE19" i="1"/>
  <c r="EE18" i="1"/>
  <c r="EE49" i="1" l="1"/>
  <c r="EE46" i="1"/>
  <c r="EE40" i="1"/>
  <c r="ED5" i="1"/>
  <c r="ED38" i="1"/>
  <c r="ED37" i="1"/>
  <c r="ED11" i="1" l="1"/>
  <c r="MY57" i="1" l="1"/>
  <c r="MY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MX57" i="1" l="1"/>
  <c r="MX56" i="1"/>
  <c r="EA5" i="1" l="1"/>
  <c r="EA37" i="1"/>
  <c r="EA38" i="1"/>
  <c r="EA11" i="1" l="1"/>
  <c r="EA52" i="1"/>
  <c r="EA50" i="1"/>
  <c r="EA39" i="1"/>
  <c r="EA34" i="1"/>
  <c r="EA22" i="1"/>
  <c r="EA19" i="1"/>
  <c r="EA18" i="1"/>
  <c r="EA49" i="1" l="1"/>
  <c r="EA46" i="1"/>
  <c r="EA40" i="1"/>
  <c r="EA35" i="1"/>
  <c r="EA20" i="1"/>
  <c r="EA43" i="1"/>
  <c r="DZ38" i="1"/>
  <c r="DZ5" i="1"/>
  <c r="DZ37" i="1" l="1"/>
  <c r="DZ11" i="1" l="1"/>
  <c r="MW57" i="1"/>
  <c r="MW56" i="1"/>
  <c r="EN11" i="1" l="1"/>
  <c r="EM11" i="1"/>
  <c r="EO35" i="1" l="1"/>
  <c r="EO43" i="1"/>
  <c r="N12" i="23"/>
  <c r="N14" i="23" s="1"/>
  <c r="N15" i="23" s="1"/>
  <c r="GH11" i="1"/>
  <c r="M12" i="23"/>
  <c r="M14" i="23" s="1"/>
  <c r="M15" i="23" s="1"/>
  <c r="EN43" i="1"/>
  <c r="EN20" i="1"/>
  <c r="EN35" i="1"/>
  <c r="L12" i="23"/>
  <c r="L14" i="23" s="1"/>
  <c r="L15" i="23" s="1"/>
  <c r="EM35" i="1"/>
  <c r="EM20" i="1"/>
  <c r="EM43" i="1"/>
  <c r="DZ52" i="1"/>
  <c r="DZ50" i="1"/>
  <c r="JD50" i="1" s="1"/>
  <c r="DZ43" i="1"/>
  <c r="DZ35" i="1"/>
  <c r="DZ34" i="1"/>
  <c r="DZ22" i="1"/>
  <c r="DZ20" i="1"/>
  <c r="DZ19" i="1"/>
  <c r="DZ18" i="1"/>
  <c r="GI11" i="1" l="1"/>
  <c r="GH35" i="1"/>
  <c r="GH20" i="1"/>
  <c r="GH43" i="1"/>
  <c r="DZ49" i="1"/>
  <c r="DZ39" i="1"/>
  <c r="DY38" i="1"/>
  <c r="DY39" i="1" s="1"/>
  <c r="DY5" i="1"/>
  <c r="GI20" i="1" l="1"/>
  <c r="GI35" i="1"/>
  <c r="GI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MV57" i="1"/>
  <c r="MV56" i="1"/>
  <c r="DY18" i="1" l="1"/>
  <c r="DY52" i="1"/>
  <c r="DY50" i="1"/>
  <c r="DY34" i="1"/>
  <c r="DY22" i="1"/>
  <c r="DY49" i="1" s="1"/>
  <c r="DY19" i="1"/>
  <c r="DY11" i="1"/>
  <c r="DY35" i="1" s="1"/>
  <c r="DY46" i="1" l="1"/>
  <c r="DY40" i="1"/>
  <c r="DY20" i="1"/>
  <c r="DY43" i="1"/>
  <c r="DX37" i="1"/>
  <c r="DX38" i="1"/>
  <c r="DX5" i="1"/>
  <c r="MU57" i="1" l="1"/>
  <c r="MU56" i="1"/>
  <c r="MZ10" i="1" l="1"/>
  <c r="NA10" i="1"/>
  <c r="NB10" i="1"/>
  <c r="NC10" i="1"/>
  <c r="ND10" i="1"/>
  <c r="NE10" i="1"/>
  <c r="NF10" i="1"/>
  <c r="NG10" i="1"/>
  <c r="NH10" i="1"/>
  <c r="NI10" i="1"/>
  <c r="NJ10" i="1"/>
  <c r="NH11" i="1"/>
  <c r="NI11" i="1"/>
  <c r="NJ11" i="1"/>
  <c r="MZ13" i="1"/>
  <c r="NA13" i="1"/>
  <c r="NB13" i="1"/>
  <c r="NC13" i="1"/>
  <c r="ND13" i="1"/>
  <c r="NE13" i="1"/>
  <c r="NF13" i="1"/>
  <c r="NG13" i="1"/>
  <c r="NH13" i="1"/>
  <c r="NI13" i="1"/>
  <c r="NJ13" i="1"/>
  <c r="MZ15" i="1"/>
  <c r="NA15" i="1"/>
  <c r="NB15" i="1"/>
  <c r="NC15" i="1"/>
  <c r="ND15" i="1"/>
  <c r="NE15" i="1"/>
  <c r="NF15" i="1"/>
  <c r="NG15" i="1"/>
  <c r="NH15" i="1"/>
  <c r="NI15" i="1"/>
  <c r="NJ15" i="1"/>
  <c r="MZ16" i="1"/>
  <c r="NA16" i="1"/>
  <c r="NB16" i="1"/>
  <c r="NC16" i="1"/>
  <c r="ND16" i="1"/>
  <c r="NE16" i="1"/>
  <c r="NF16" i="1"/>
  <c r="NG16" i="1"/>
  <c r="NH16" i="1"/>
  <c r="NI16" i="1"/>
  <c r="NJ16" i="1"/>
  <c r="MZ17" i="1"/>
  <c r="NA17" i="1"/>
  <c r="NB17" i="1"/>
  <c r="NC17" i="1"/>
  <c r="ND17" i="1"/>
  <c r="NE17" i="1"/>
  <c r="NF17" i="1"/>
  <c r="NG17" i="1"/>
  <c r="NH17" i="1"/>
  <c r="NI17" i="1"/>
  <c r="NJ17" i="1"/>
  <c r="NH18" i="1"/>
  <c r="NI18" i="1"/>
  <c r="NJ18" i="1"/>
  <c r="NH19" i="1"/>
  <c r="NI19" i="1"/>
  <c r="NJ19" i="1"/>
  <c r="NH20" i="1"/>
  <c r="NI20" i="1"/>
  <c r="NJ20" i="1"/>
  <c r="NA22" i="1"/>
  <c r="NG22" i="1"/>
  <c r="NH22" i="1"/>
  <c r="NI22" i="1"/>
  <c r="NJ22" i="1"/>
  <c r="MZ23" i="1"/>
  <c r="NA23" i="1"/>
  <c r="NB23" i="1"/>
  <c r="NC23" i="1"/>
  <c r="ND23" i="1"/>
  <c r="NE23" i="1"/>
  <c r="NF23" i="1"/>
  <c r="NG23" i="1"/>
  <c r="NH23" i="1"/>
  <c r="NI23" i="1"/>
  <c r="NJ23" i="1"/>
  <c r="MZ24" i="1"/>
  <c r="NA24" i="1"/>
  <c r="NB24" i="1"/>
  <c r="NC24" i="1"/>
  <c r="ND24" i="1"/>
  <c r="NE24" i="1"/>
  <c r="NF24" i="1"/>
  <c r="NG24" i="1"/>
  <c r="NH24" i="1"/>
  <c r="NI24" i="1"/>
  <c r="NJ24" i="1"/>
  <c r="MZ25" i="1"/>
  <c r="NA25" i="1"/>
  <c r="NB25" i="1"/>
  <c r="NC25" i="1"/>
  <c r="ND25" i="1"/>
  <c r="NE25" i="1"/>
  <c r="NF25" i="1"/>
  <c r="NG25" i="1"/>
  <c r="NH25" i="1"/>
  <c r="NI25" i="1"/>
  <c r="NJ25" i="1"/>
  <c r="MZ26" i="1"/>
  <c r="NA26" i="1"/>
  <c r="NB26" i="1"/>
  <c r="NC26" i="1"/>
  <c r="ND26" i="1"/>
  <c r="NE26" i="1"/>
  <c r="NF26" i="1"/>
  <c r="NG26" i="1"/>
  <c r="NH26" i="1"/>
  <c r="NI26" i="1"/>
  <c r="NJ26" i="1"/>
  <c r="MZ27" i="1"/>
  <c r="NA27" i="1"/>
  <c r="NB27" i="1"/>
  <c r="NC27" i="1"/>
  <c r="ND27" i="1"/>
  <c r="NE27" i="1"/>
  <c r="NF27" i="1"/>
  <c r="NG27" i="1"/>
  <c r="NH27" i="1"/>
  <c r="NI27" i="1"/>
  <c r="NJ27" i="1"/>
  <c r="MZ28" i="1"/>
  <c r="NA28" i="1"/>
  <c r="NB28" i="1"/>
  <c r="NC28" i="1"/>
  <c r="ND28" i="1"/>
  <c r="NE28" i="1"/>
  <c r="NF28" i="1"/>
  <c r="NG28" i="1"/>
  <c r="NH28" i="1"/>
  <c r="NI28" i="1"/>
  <c r="NJ28" i="1"/>
  <c r="MZ29" i="1"/>
  <c r="NA29" i="1"/>
  <c r="NB29" i="1"/>
  <c r="NC29" i="1"/>
  <c r="ND29" i="1"/>
  <c r="NE29" i="1"/>
  <c r="NF29" i="1"/>
  <c r="NG29" i="1"/>
  <c r="NH29" i="1"/>
  <c r="NI29" i="1"/>
  <c r="NJ29" i="1"/>
  <c r="MZ30" i="1"/>
  <c r="NA30" i="1"/>
  <c r="NB30" i="1"/>
  <c r="NC30" i="1"/>
  <c r="ND30" i="1"/>
  <c r="NE30" i="1"/>
  <c r="NF30" i="1"/>
  <c r="NG30" i="1"/>
  <c r="NH30" i="1"/>
  <c r="NI30" i="1"/>
  <c r="NJ30" i="1"/>
  <c r="MZ32" i="1"/>
  <c r="NA32" i="1"/>
  <c r="NB32" i="1"/>
  <c r="NC32" i="1"/>
  <c r="ND32" i="1"/>
  <c r="NE32" i="1"/>
  <c r="NF32" i="1"/>
  <c r="NG32" i="1"/>
  <c r="NH32" i="1"/>
  <c r="NI32" i="1"/>
  <c r="NJ32" i="1"/>
  <c r="MZ33" i="1"/>
  <c r="NA33" i="1"/>
  <c r="NB33" i="1"/>
  <c r="NC33" i="1"/>
  <c r="ND33" i="1"/>
  <c r="NE33" i="1"/>
  <c r="NF33" i="1"/>
  <c r="NG33" i="1"/>
  <c r="NH33" i="1"/>
  <c r="NI33" i="1"/>
  <c r="NJ33" i="1"/>
  <c r="NH34" i="1"/>
  <c r="NI34" i="1"/>
  <c r="NJ34" i="1"/>
  <c r="NH35" i="1"/>
  <c r="NI35" i="1"/>
  <c r="NJ35" i="1"/>
  <c r="MZ37" i="1"/>
  <c r="NB37" i="1"/>
  <c r="NG37" i="1"/>
  <c r="NH37" i="1"/>
  <c r="NI37" i="1"/>
  <c r="NJ37" i="1"/>
  <c r="NG38" i="1"/>
  <c r="NH38" i="1"/>
  <c r="NI38" i="1"/>
  <c r="NJ38" i="1"/>
  <c r="NB39" i="1"/>
  <c r="ND39" i="1"/>
  <c r="NH39" i="1"/>
  <c r="NI39" i="1"/>
  <c r="NJ39" i="1"/>
  <c r="NH40" i="1"/>
  <c r="NI40" i="1"/>
  <c r="NJ40" i="1"/>
  <c r="MZ42" i="1"/>
  <c r="NA42" i="1"/>
  <c r="NB42" i="1"/>
  <c r="NC42" i="1"/>
  <c r="ND42" i="1"/>
  <c r="NE42" i="1"/>
  <c r="NF42" i="1"/>
  <c r="NG42" i="1"/>
  <c r="NH42" i="1"/>
  <c r="NI42" i="1"/>
  <c r="NJ42" i="1"/>
  <c r="NH43" i="1"/>
  <c r="NI43" i="1"/>
  <c r="NJ43" i="1"/>
  <c r="MZ45" i="1"/>
  <c r="NA45" i="1"/>
  <c r="NB45" i="1"/>
  <c r="NC45" i="1"/>
  <c r="ND45" i="1"/>
  <c r="NE45" i="1"/>
  <c r="NF45" i="1"/>
  <c r="NG45" i="1"/>
  <c r="NH45" i="1"/>
  <c r="NI45" i="1"/>
  <c r="NJ45" i="1"/>
  <c r="NH46" i="1"/>
  <c r="NI46" i="1"/>
  <c r="NJ46" i="1"/>
  <c r="NJ47" i="1"/>
  <c r="MZ48" i="1"/>
  <c r="NA48" i="1"/>
  <c r="NB48" i="1"/>
  <c r="NC48" i="1"/>
  <c r="ND48" i="1"/>
  <c r="NE48" i="1"/>
  <c r="NF48" i="1"/>
  <c r="NG48" i="1"/>
  <c r="NH48" i="1"/>
  <c r="NI48" i="1"/>
  <c r="NJ48" i="1"/>
  <c r="NB49" i="1"/>
  <c r="ND49" i="1"/>
  <c r="NH49" i="1"/>
  <c r="NI49" i="1"/>
  <c r="NJ49" i="1"/>
  <c r="NA50" i="1"/>
  <c r="NG50" i="1"/>
  <c r="NH50" i="1"/>
  <c r="NI50" i="1"/>
  <c r="NJ50" i="1"/>
  <c r="ND52" i="1"/>
  <c r="NF52" i="1"/>
  <c r="NH52" i="1"/>
  <c r="NI52" i="1"/>
  <c r="NJ52" i="1"/>
  <c r="MZ53" i="1"/>
  <c r="NA53" i="1"/>
  <c r="NB53" i="1"/>
  <c r="NC53" i="1"/>
  <c r="ND53" i="1"/>
  <c r="NE53" i="1"/>
  <c r="NF53" i="1"/>
  <c r="NG53" i="1"/>
  <c r="NH53" i="1"/>
  <c r="NI53" i="1"/>
  <c r="NJ53" i="1"/>
  <c r="MZ54" i="1"/>
  <c r="NA54" i="1"/>
  <c r="NB54" i="1"/>
  <c r="NC54" i="1"/>
  <c r="ND54" i="1"/>
  <c r="NE54" i="1"/>
  <c r="NF54" i="1"/>
  <c r="NG54" i="1"/>
  <c r="NH54" i="1"/>
  <c r="NI54" i="1"/>
  <c r="NJ54" i="1"/>
  <c r="MZ55" i="1"/>
  <c r="NA55" i="1"/>
  <c r="NB55" i="1"/>
  <c r="NC55" i="1"/>
  <c r="ND55" i="1"/>
  <c r="NE55" i="1"/>
  <c r="NF55" i="1"/>
  <c r="NG55" i="1"/>
  <c r="NH55" i="1"/>
  <c r="NI55" i="1"/>
  <c r="NJ55" i="1"/>
  <c r="MZ58" i="1"/>
  <c r="NA58" i="1"/>
  <c r="NB58" i="1"/>
  <c r="NC58" i="1"/>
  <c r="ND58" i="1"/>
  <c r="NE58" i="1"/>
  <c r="NF58" i="1"/>
  <c r="NG58" i="1"/>
  <c r="NH58" i="1"/>
  <c r="NI58" i="1"/>
  <c r="NJ58" i="1"/>
  <c r="MZ59" i="1"/>
  <c r="NA59" i="1"/>
  <c r="NB59" i="1"/>
  <c r="NC59" i="1"/>
  <c r="ND59" i="1"/>
  <c r="NE59" i="1"/>
  <c r="NF59" i="1"/>
  <c r="NG59" i="1"/>
  <c r="NH59" i="1"/>
  <c r="NI59" i="1"/>
  <c r="NJ59" i="1"/>
  <c r="MZ60" i="1"/>
  <c r="NA60" i="1"/>
  <c r="NB60" i="1"/>
  <c r="NC60" i="1"/>
  <c r="ND60" i="1"/>
  <c r="NE60" i="1"/>
  <c r="NF60" i="1"/>
  <c r="NG60" i="1"/>
  <c r="NH60" i="1"/>
  <c r="NI60" i="1"/>
  <c r="NJ60" i="1"/>
  <c r="MZ61" i="1"/>
  <c r="NA61" i="1"/>
  <c r="NB61" i="1"/>
  <c r="NC61" i="1"/>
  <c r="ND61" i="1"/>
  <c r="NE61" i="1"/>
  <c r="NF61" i="1"/>
  <c r="NG61" i="1"/>
  <c r="NH61" i="1"/>
  <c r="NI61" i="1"/>
  <c r="NJ61" i="1"/>
  <c r="MZ62" i="1"/>
  <c r="NA62" i="1"/>
  <c r="NB62" i="1"/>
  <c r="NC62" i="1"/>
  <c r="ND62" i="1"/>
  <c r="NE62" i="1"/>
  <c r="NF62" i="1"/>
  <c r="NG62" i="1"/>
  <c r="NH62" i="1"/>
  <c r="NI62" i="1"/>
  <c r="NJ62" i="1"/>
  <c r="MZ63" i="1"/>
  <c r="NA63" i="1"/>
  <c r="NB63" i="1"/>
  <c r="NC63" i="1"/>
  <c r="ND63" i="1"/>
  <c r="NE63" i="1"/>
  <c r="NF63" i="1"/>
  <c r="NG63" i="1"/>
  <c r="NH63" i="1"/>
  <c r="NI63" i="1"/>
  <c r="NJ63" i="1"/>
  <c r="MZ64" i="1"/>
  <c r="NA64" i="1"/>
  <c r="NB64" i="1"/>
  <c r="NC64" i="1"/>
  <c r="ND64" i="1"/>
  <c r="NE64" i="1"/>
  <c r="NF64" i="1"/>
  <c r="NG64" i="1"/>
  <c r="NH64" i="1"/>
  <c r="NI64" i="1"/>
  <c r="NJ64" i="1"/>
  <c r="MZ65" i="1"/>
  <c r="NA65" i="1"/>
  <c r="NB65" i="1"/>
  <c r="NC65" i="1"/>
  <c r="ND65" i="1"/>
  <c r="NE65" i="1"/>
  <c r="NF65" i="1"/>
  <c r="NG65" i="1"/>
  <c r="NH65" i="1"/>
  <c r="NI65" i="1"/>
  <c r="NJ65" i="1"/>
  <c r="MZ67" i="1"/>
  <c r="NA67" i="1"/>
  <c r="NB67" i="1"/>
  <c r="NC67" i="1"/>
  <c r="ND67" i="1"/>
  <c r="NE67" i="1"/>
  <c r="NF67" i="1"/>
  <c r="NG67" i="1"/>
  <c r="NH67" i="1"/>
  <c r="NI67" i="1"/>
  <c r="NJ67" i="1"/>
  <c r="MZ68" i="1"/>
  <c r="NA68" i="1"/>
  <c r="NB68" i="1"/>
  <c r="NC68" i="1"/>
  <c r="ND68" i="1"/>
  <c r="NE68" i="1"/>
  <c r="NF68" i="1"/>
  <c r="NG68" i="1"/>
  <c r="NH68" i="1"/>
  <c r="NI68" i="1"/>
  <c r="NJ68" i="1"/>
  <c r="MZ69" i="1"/>
  <c r="NA69" i="1"/>
  <c r="NB69" i="1"/>
  <c r="NC69" i="1"/>
  <c r="ND69" i="1"/>
  <c r="NE69" i="1"/>
  <c r="NF69" i="1"/>
  <c r="NG69" i="1"/>
  <c r="NH69" i="1"/>
  <c r="NI69" i="1"/>
  <c r="NJ69" i="1"/>
  <c r="MZ70" i="1"/>
  <c r="NA70" i="1"/>
  <c r="NB70" i="1"/>
  <c r="NC70" i="1"/>
  <c r="ND70" i="1"/>
  <c r="NE70" i="1"/>
  <c r="NF70" i="1"/>
  <c r="NG70" i="1"/>
  <c r="NH70" i="1"/>
  <c r="NI70" i="1"/>
  <c r="NJ70" i="1"/>
  <c r="MZ71" i="1"/>
  <c r="NA71" i="1"/>
  <c r="NB71" i="1"/>
  <c r="NC71" i="1"/>
  <c r="ND71" i="1"/>
  <c r="NE71" i="1"/>
  <c r="NF71" i="1"/>
  <c r="NG71" i="1"/>
  <c r="NH71" i="1"/>
  <c r="NI71" i="1"/>
  <c r="NJ71" i="1"/>
  <c r="MY71" i="1"/>
  <c r="MY70" i="1"/>
  <c r="MY69" i="1"/>
  <c r="MY68" i="1"/>
  <c r="MY67" i="1"/>
  <c r="MY65" i="1"/>
  <c r="MY64" i="1"/>
  <c r="MY63" i="1"/>
  <c r="MY62" i="1"/>
  <c r="MY61" i="1"/>
  <c r="MY60" i="1"/>
  <c r="MY59" i="1"/>
  <c r="MY58" i="1"/>
  <c r="MY55" i="1"/>
  <c r="MY54" i="1"/>
  <c r="MY53" i="1"/>
  <c r="MY50" i="1"/>
  <c r="MY48" i="1"/>
  <c r="MY45" i="1"/>
  <c r="MY42" i="1"/>
  <c r="MY33" i="1"/>
  <c r="MY32" i="1"/>
  <c r="MY30" i="1"/>
  <c r="MY29" i="1"/>
  <c r="MY28" i="1"/>
  <c r="MY27" i="1"/>
  <c r="MY26" i="1"/>
  <c r="MY25" i="1"/>
  <c r="MY24" i="1"/>
  <c r="MY23" i="1"/>
  <c r="MY22" i="1"/>
  <c r="MY17" i="1"/>
  <c r="MY16" i="1"/>
  <c r="MY15" i="1"/>
  <c r="MY13" i="1"/>
  <c r="MY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NG52" i="1"/>
  <c r="NC52" i="1"/>
  <c r="NB52" i="1"/>
  <c r="NA52" i="1"/>
  <c r="MZ52" i="1"/>
  <c r="NF50" i="1"/>
  <c r="NE50" i="1"/>
  <c r="ND50" i="1"/>
  <c r="NB50" i="1"/>
  <c r="EP45" i="1"/>
  <c r="AH43" i="22" s="1"/>
  <c r="AM43" i="22" s="1"/>
  <c r="NG46" i="1"/>
  <c r="NF38" i="1"/>
  <c r="NC38" i="1"/>
  <c r="NB38" i="1"/>
  <c r="NA38" i="1"/>
  <c r="MZ38" i="1"/>
  <c r="EK11" i="1"/>
  <c r="ND46" i="1"/>
  <c r="NF34" i="1"/>
  <c r="NE34" i="1"/>
  <c r="ND34" i="1"/>
  <c r="NB34" i="1"/>
  <c r="NA34" i="1"/>
  <c r="MY34" i="1"/>
  <c r="EP28" i="1"/>
  <c r="AH27" i="22" s="1"/>
  <c r="AM27" i="22" s="1"/>
  <c r="AN27" i="22" s="1"/>
  <c r="EP27" i="1"/>
  <c r="AH26" i="22" s="1"/>
  <c r="AM26" i="22" s="1"/>
  <c r="AN26" i="22" s="1"/>
  <c r="EP25" i="1"/>
  <c r="AH24" i="22" s="1"/>
  <c r="AM24" i="22" s="1"/>
  <c r="AN24" i="22" s="1"/>
  <c r="EP23" i="1"/>
  <c r="AH22" i="22" s="1"/>
  <c r="AM22" i="22" s="1"/>
  <c r="AN22" i="22" s="1"/>
  <c r="NF49" i="1"/>
  <c r="NE49" i="1"/>
  <c r="MZ49" i="1"/>
  <c r="NC19" i="1"/>
  <c r="NB19" i="1"/>
  <c r="NA19" i="1"/>
  <c r="MZ19" i="1"/>
  <c r="NF18" i="1"/>
  <c r="NE18" i="1"/>
  <c r="NC18" i="1"/>
  <c r="MZ18" i="1"/>
  <c r="MY18" i="1"/>
  <c r="EP13" i="1"/>
  <c r="AH12" i="22" s="1"/>
  <c r="AM12" i="22" s="1"/>
  <c r="AN12" i="22" s="1"/>
  <c r="EL11" i="1"/>
  <c r="EF11" i="1"/>
  <c r="EP6" i="1"/>
  <c r="AH5" i="22" s="1"/>
  <c r="AM5" i="22" s="1"/>
  <c r="EO4" i="1"/>
  <c r="EN4" i="1"/>
  <c r="EM4" i="1"/>
  <c r="AN43" i="22" l="1"/>
  <c r="AO43" i="22"/>
  <c r="AN6" i="22"/>
  <c r="AO6" i="22"/>
  <c r="AT6" i="22" s="1"/>
  <c r="AU6" i="22" s="1"/>
  <c r="AN5" i="22"/>
  <c r="AO5" i="22"/>
  <c r="AT5" i="22" s="1"/>
  <c r="AU5" i="22" s="1"/>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NB18" i="1"/>
  <c r="MY19" i="1"/>
  <c r="NG19" i="1"/>
  <c r="NE19" i="1"/>
  <c r="MY38" i="1"/>
  <c r="NE46" i="1"/>
  <c r="MZ34" i="1"/>
  <c r="MY39" i="1"/>
  <c r="NE52" i="1"/>
  <c r="MZ50" i="1"/>
  <c r="NC49" i="1"/>
  <c r="NC39" i="1"/>
  <c r="NA37" i="1"/>
  <c r="NG34" i="1"/>
  <c r="MZ22" i="1"/>
  <c r="NF19" i="1"/>
  <c r="NA18" i="1"/>
  <c r="MY52" i="1"/>
  <c r="NB46" i="1"/>
  <c r="NA39" i="1"/>
  <c r="ND38" i="1"/>
  <c r="NF22" i="1"/>
  <c r="ND19" i="1"/>
  <c r="NG18" i="1"/>
  <c r="NA11" i="1"/>
  <c r="NE38" i="1"/>
  <c r="NA46" i="1"/>
  <c r="NF37" i="1"/>
  <c r="NE22" i="1"/>
  <c r="EJ11" i="1"/>
  <c r="NG49" i="1"/>
  <c r="NG39" i="1"/>
  <c r="NE37" i="1"/>
  <c r="NC34" i="1"/>
  <c r="ND22" i="1"/>
  <c r="NG11" i="1"/>
  <c r="EH11" i="1"/>
  <c r="NC50" i="1"/>
  <c r="ND37" i="1"/>
  <c r="NC22" i="1"/>
  <c r="ND18" i="1"/>
  <c r="NF11" i="1"/>
  <c r="MY37" i="1"/>
  <c r="NE39" i="1"/>
  <c r="NC37" i="1"/>
  <c r="NB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T17" i="22" s="1"/>
  <c r="AU17" i="22" s="1"/>
  <c r="AN17" i="22"/>
  <c r="AN4" i="22"/>
  <c r="AO4" i="22"/>
  <c r="AT4" i="22" s="1"/>
  <c r="AU4" i="22" s="1"/>
  <c r="AH21" i="22"/>
  <c r="AM21" i="22" s="1"/>
  <c r="AN21" i="22" s="1"/>
  <c r="EP49" i="1"/>
  <c r="AH47" i="22" s="1"/>
  <c r="AM47" i="22" s="1"/>
  <c r="NG35" i="1"/>
  <c r="H12" i="23"/>
  <c r="H14" i="23" s="1"/>
  <c r="H15" i="23" s="1"/>
  <c r="EI43" i="1"/>
  <c r="EI20" i="1"/>
  <c r="EI35" i="1"/>
  <c r="I12" i="23"/>
  <c r="I14" i="23" s="1"/>
  <c r="I15" i="23" s="1"/>
  <c r="EJ35" i="1"/>
  <c r="EJ43" i="1"/>
  <c r="EJ20" i="1"/>
  <c r="G12" i="23"/>
  <c r="G14" i="23" s="1"/>
  <c r="G15" i="23" s="1"/>
  <c r="EH35" i="1"/>
  <c r="EH20" i="1"/>
  <c r="NC20" i="1" s="1"/>
  <c r="EH43" i="1"/>
  <c r="NA20" i="1"/>
  <c r="EH4" i="1"/>
  <c r="EG35" i="1"/>
  <c r="EG43" i="1"/>
  <c r="EG20" i="1"/>
  <c r="F12" i="23"/>
  <c r="F14" i="23" s="1"/>
  <c r="F15" i="23" s="1"/>
  <c r="EE35" i="1"/>
  <c r="EE43" i="1"/>
  <c r="EE20" i="1"/>
  <c r="D12" i="23"/>
  <c r="ED35" i="1"/>
  <c r="MY35" i="1" s="1"/>
  <c r="ED20" i="1"/>
  <c r="ED43" i="1"/>
  <c r="MY40" i="1"/>
  <c r="ND11" i="1"/>
  <c r="NF20" i="1"/>
  <c r="NC46" i="1"/>
  <c r="NA40" i="1"/>
  <c r="MZ11" i="1"/>
  <c r="NG40" i="1"/>
  <c r="NF35" i="1"/>
  <c r="DX46" i="1"/>
  <c r="NA43" i="1"/>
  <c r="NF43" i="1"/>
  <c r="NB11" i="1"/>
  <c r="NC40" i="1"/>
  <c r="NA49" i="1"/>
  <c r="NE40" i="1"/>
  <c r="EI4" i="1"/>
  <c r="NB40" i="1"/>
  <c r="NE11" i="1"/>
  <c r="EJ4" i="1"/>
  <c r="NG43" i="1"/>
  <c r="ND40" i="1"/>
  <c r="NG20" i="1"/>
  <c r="NA35" i="1"/>
  <c r="MY46" i="1"/>
  <c r="NF39" i="1"/>
  <c r="MY49" i="1"/>
  <c r="NC11" i="1"/>
  <c r="ED4" i="1"/>
  <c r="MY11" i="1"/>
  <c r="EP11" i="1"/>
  <c r="AH10" i="22" s="1"/>
  <c r="AM10" i="22" s="1"/>
  <c r="AN10" i="22" s="1"/>
  <c r="EE4" i="1"/>
  <c r="EG4" i="1"/>
  <c r="DX34" i="1"/>
  <c r="DX19" i="1"/>
  <c r="DX35" i="1"/>
  <c r="DX40" i="1"/>
  <c r="DX20" i="1"/>
  <c r="AN47" i="22" l="1"/>
  <c r="AO47" i="22"/>
  <c r="NE43" i="1"/>
  <c r="NC43" i="1"/>
  <c r="NC35" i="1"/>
  <c r="D14" i="23"/>
  <c r="O12" i="23"/>
  <c r="MZ39" i="1"/>
  <c r="EP4" i="1"/>
  <c r="EQ43" i="1" s="1"/>
  <c r="EP39" i="1"/>
  <c r="MY43" i="1"/>
  <c r="MZ40" i="1"/>
  <c r="ND35" i="1"/>
  <c r="NB20" i="1"/>
  <c r="NE35" i="1"/>
  <c r="NE20" i="1"/>
  <c r="NF46" i="1"/>
  <c r="ND43" i="1"/>
  <c r="MZ35" i="1"/>
  <c r="NB43" i="1"/>
  <c r="ND20" i="1"/>
  <c r="NB35" i="1"/>
  <c r="NF40" i="1"/>
  <c r="MZ46" i="1"/>
  <c r="MZ43" i="1"/>
  <c r="MY20" i="1"/>
  <c r="MZ20" i="1"/>
  <c r="MT57" i="1"/>
  <c r="MT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AT38" i="22" s="1"/>
  <c r="AU38" i="22" s="1"/>
  <c r="FE245" i="1"/>
  <c r="DW52" i="1"/>
  <c r="DW50" i="1"/>
  <c r="DW39" i="1"/>
  <c r="DW34" i="1"/>
  <c r="DW22" i="1"/>
  <c r="DW49" i="1" s="1"/>
  <c r="DW19" i="1"/>
  <c r="DW18" i="1"/>
  <c r="DW11" i="1"/>
  <c r="DW43" i="1" l="1"/>
  <c r="DW46" i="1"/>
  <c r="DW40" i="1"/>
  <c r="DW35" i="1"/>
  <c r="DW20" i="1"/>
  <c r="DV38" i="1" l="1"/>
  <c r="DV37" i="1"/>
  <c r="DV5" i="1"/>
  <c r="DV11" i="1" l="1"/>
  <c r="MS57" i="1"/>
  <c r="MS56" i="1"/>
  <c r="DU5" i="1" l="1"/>
  <c r="DV52" i="1"/>
  <c r="DV50" i="1"/>
  <c r="DV43" i="1"/>
  <c r="DV39" i="1"/>
  <c r="DV35" i="1"/>
  <c r="DV34" i="1"/>
  <c r="DV22" i="1"/>
  <c r="DV20" i="1"/>
  <c r="DV19" i="1"/>
  <c r="DV18" i="1"/>
  <c r="DV49" i="1" l="1"/>
  <c r="DV46" i="1"/>
  <c r="DV40" i="1"/>
  <c r="DU38" i="1"/>
  <c r="DU37" i="1"/>
  <c r="DT18" i="1" l="1"/>
  <c r="MR57" i="1" l="1"/>
  <c r="MR56" i="1"/>
  <c r="DU22" i="1" l="1"/>
  <c r="DU49" i="1" s="1"/>
  <c r="DU34" i="1"/>
  <c r="DU52" i="1"/>
  <c r="DU50" i="1"/>
  <c r="DU39" i="1"/>
  <c r="DU46" i="1" s="1"/>
  <c r="DU19" i="1"/>
  <c r="DU18" i="1"/>
  <c r="DU11" i="1"/>
  <c r="DU20" i="1" l="1"/>
  <c r="DU35" i="1"/>
  <c r="DU43" i="1"/>
  <c r="DU40" i="1"/>
  <c r="DT37" i="1"/>
  <c r="DS37" i="1"/>
  <c r="DT38" i="1" l="1"/>
  <c r="DT11" i="1" s="1"/>
  <c r="DT5" i="1" l="1"/>
  <c r="MQ57" i="1" l="1"/>
  <c r="MQ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ML57" i="1"/>
  <c r="ML56" i="1"/>
  <c r="DM11" i="1" l="1"/>
  <c r="DM20" i="1" l="1"/>
  <c r="DM52" i="1"/>
  <c r="DM50" i="1"/>
  <c r="DM43" i="1"/>
  <c r="DM39" i="1"/>
  <c r="DM46" i="1" s="1"/>
  <c r="DM34" i="1"/>
  <c r="DM22" i="1"/>
  <c r="DM49" i="1" s="1"/>
  <c r="DM19" i="1"/>
  <c r="DM18" i="1"/>
  <c r="DM35" i="1" l="1"/>
  <c r="DM40" i="1"/>
  <c r="MK57" i="1" l="1"/>
  <c r="MK56" i="1"/>
  <c r="P55" i="22"/>
  <c r="T55" i="22"/>
  <c r="D55" i="22"/>
  <c r="G55" i="22"/>
  <c r="J55" i="22"/>
  <c r="A55" i="22"/>
  <c r="DN57" i="1"/>
  <c r="Z55" i="22" s="1"/>
  <c r="EB57" i="1"/>
  <c r="AD55" i="22" s="1"/>
  <c r="AI55" i="22" s="1"/>
  <c r="AJ55" i="22" s="1"/>
  <c r="JD57" i="1"/>
  <c r="JE57" i="1" s="1"/>
  <c r="JG57" i="1"/>
  <c r="KV57" i="1"/>
  <c r="KW57" i="1"/>
  <c r="KX57" i="1"/>
  <c r="KY57" i="1"/>
  <c r="LA57" i="1"/>
  <c r="LC57" i="1"/>
  <c r="LD57" i="1"/>
  <c r="LE57" i="1"/>
  <c r="LF57" i="1"/>
  <c r="LG57" i="1"/>
  <c r="LH57" i="1"/>
  <c r="LI57" i="1"/>
  <c r="LM57" i="1"/>
  <c r="LO57" i="1"/>
  <c r="LP57" i="1"/>
  <c r="LQ57" i="1"/>
  <c r="LR57" i="1"/>
  <c r="LS57" i="1"/>
  <c r="LU57" i="1"/>
  <c r="LV57" i="1"/>
  <c r="LW57" i="1"/>
  <c r="LX57" i="1"/>
  <c r="LY57" i="1"/>
  <c r="LZ57" i="1"/>
  <c r="MA57" i="1"/>
  <c r="MB57" i="1"/>
  <c r="MC57" i="1"/>
  <c r="MD57" i="1"/>
  <c r="ME57" i="1"/>
  <c r="MF57" i="1"/>
  <c r="MG57" i="1"/>
  <c r="MH57" i="1"/>
  <c r="MI57" i="1"/>
  <c r="MJ57" i="1"/>
  <c r="MM57" i="1"/>
  <c r="MN57" i="1"/>
  <c r="MO57" i="1"/>
  <c r="MP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MJ56" i="1" l="1"/>
  <c r="DK19" i="1" l="1"/>
  <c r="DK52" i="1"/>
  <c r="DK50" i="1"/>
  <c r="DK39" i="1"/>
  <c r="DK22" i="1"/>
  <c r="DK49" i="1" s="1"/>
  <c r="DK18" i="1"/>
  <c r="DK11" i="1"/>
  <c r="DK35" i="1" s="1"/>
  <c r="DK34" i="1" l="1"/>
  <c r="DK40" i="1"/>
  <c r="DK46" i="1"/>
  <c r="DK20" i="1"/>
  <c r="DK43" i="1"/>
  <c r="DJ38" i="1"/>
  <c r="DJ37" i="1"/>
  <c r="DJ5" i="1"/>
  <c r="DJ11" i="1" l="1"/>
  <c r="MI56" i="1"/>
  <c r="DJ52" i="1"/>
  <c r="DJ50" i="1"/>
  <c r="DJ39" i="1"/>
  <c r="DJ34" i="1"/>
  <c r="DJ22" i="1"/>
  <c r="DJ19" i="1"/>
  <c r="DJ18" i="1"/>
  <c r="JD30" i="1"/>
  <c r="JE30" i="1" s="1"/>
  <c r="JD26" i="1"/>
  <c r="JE26" i="1" s="1"/>
  <c r="JD17" i="1"/>
  <c r="JE17" i="1" s="1"/>
  <c r="JD16" i="1"/>
  <c r="JE16" i="1" s="1"/>
  <c r="DI38" i="1"/>
  <c r="DI37" i="1"/>
  <c r="MH37" i="1" s="1"/>
  <c r="DI5" i="1"/>
  <c r="MH56" i="1"/>
  <c r="DI52" i="1"/>
  <c r="DI50" i="1"/>
  <c r="DI34" i="1"/>
  <c r="DI22" i="1"/>
  <c r="DI19" i="1"/>
  <c r="DI18" i="1"/>
  <c r="DH37" i="1"/>
  <c r="DH38" i="1"/>
  <c r="DH5" i="1"/>
  <c r="DH18" i="1"/>
  <c r="MG56" i="1"/>
  <c r="A21" i="22"/>
  <c r="JG22" i="1"/>
  <c r="DH19" i="1"/>
  <c r="DH52" i="1"/>
  <c r="DH50" i="1"/>
  <c r="DH22" i="1"/>
  <c r="DH34" i="1"/>
  <c r="DG38" i="1"/>
  <c r="DG37" i="1"/>
  <c r="MF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MW10" i="1"/>
  <c r="MX10" i="1"/>
  <c r="MW11" i="1"/>
  <c r="MX11" i="1"/>
  <c r="MW13" i="1"/>
  <c r="MX13" i="1"/>
  <c r="MW15" i="1"/>
  <c r="MX15" i="1"/>
  <c r="MW16" i="1"/>
  <c r="MX16" i="1"/>
  <c r="MW17" i="1"/>
  <c r="MX17" i="1"/>
  <c r="MW18" i="1"/>
  <c r="MX18" i="1"/>
  <c r="MW19" i="1"/>
  <c r="MX19" i="1"/>
  <c r="MW20" i="1"/>
  <c r="MX20" i="1"/>
  <c r="MW22" i="1"/>
  <c r="MX22" i="1"/>
  <c r="MW23" i="1"/>
  <c r="MX23" i="1"/>
  <c r="MW24" i="1"/>
  <c r="MX24" i="1"/>
  <c r="MW25" i="1"/>
  <c r="MX25" i="1"/>
  <c r="MW26" i="1"/>
  <c r="MX26" i="1"/>
  <c r="MW27" i="1"/>
  <c r="MX27" i="1"/>
  <c r="MW28" i="1"/>
  <c r="MX28" i="1"/>
  <c r="MW29" i="1"/>
  <c r="MX29" i="1"/>
  <c r="MW30" i="1"/>
  <c r="MX30" i="1"/>
  <c r="MW32" i="1"/>
  <c r="MX32" i="1"/>
  <c r="MW33" i="1"/>
  <c r="MX33" i="1"/>
  <c r="MW34" i="1"/>
  <c r="MX34" i="1"/>
  <c r="MW35" i="1"/>
  <c r="MX35" i="1"/>
  <c r="MW37" i="1"/>
  <c r="MX37" i="1"/>
  <c r="MW38" i="1"/>
  <c r="MX38" i="1"/>
  <c r="MW39" i="1"/>
  <c r="MX39" i="1"/>
  <c r="MW40" i="1"/>
  <c r="MX40" i="1"/>
  <c r="MW42" i="1"/>
  <c r="MX42" i="1"/>
  <c r="MW43" i="1"/>
  <c r="MX43" i="1"/>
  <c r="MW45" i="1"/>
  <c r="MX45" i="1"/>
  <c r="MW46" i="1"/>
  <c r="MX46" i="1"/>
  <c r="MW48" i="1"/>
  <c r="MX48" i="1"/>
  <c r="MW49" i="1"/>
  <c r="MX49" i="1"/>
  <c r="MW50" i="1"/>
  <c r="MX50" i="1"/>
  <c r="MW52" i="1"/>
  <c r="MX52" i="1"/>
  <c r="MW53" i="1"/>
  <c r="MX53" i="1"/>
  <c r="MW54" i="1"/>
  <c r="MX54" i="1"/>
  <c r="MW55" i="1"/>
  <c r="MX55" i="1"/>
  <c r="MW58" i="1"/>
  <c r="MX58" i="1"/>
  <c r="MW59" i="1"/>
  <c r="MX59" i="1"/>
  <c r="MW60" i="1"/>
  <c r="MX60" i="1"/>
  <c r="MW61" i="1"/>
  <c r="MX61" i="1"/>
  <c r="MW62" i="1"/>
  <c r="MX62" i="1"/>
  <c r="MW63" i="1"/>
  <c r="MX63" i="1"/>
  <c r="MW64" i="1"/>
  <c r="MX64" i="1"/>
  <c r="MW65" i="1"/>
  <c r="MX65" i="1"/>
  <c r="MW67" i="1"/>
  <c r="MX67" i="1"/>
  <c r="MW68" i="1"/>
  <c r="MX68" i="1"/>
  <c r="MW69" i="1"/>
  <c r="MX69" i="1"/>
  <c r="MW70" i="1"/>
  <c r="MX70" i="1"/>
  <c r="MW71" i="1"/>
  <c r="MX71" i="1"/>
  <c r="MV71" i="1"/>
  <c r="MU71" i="1"/>
  <c r="MT71" i="1"/>
  <c r="MS71" i="1"/>
  <c r="MR71" i="1"/>
  <c r="MQ71" i="1"/>
  <c r="MP71" i="1"/>
  <c r="MO71" i="1"/>
  <c r="MN71" i="1"/>
  <c r="MM71" i="1"/>
  <c r="MV70" i="1"/>
  <c r="MU70" i="1"/>
  <c r="MT70" i="1"/>
  <c r="MS70" i="1"/>
  <c r="MR70" i="1"/>
  <c r="MQ70" i="1"/>
  <c r="MP70" i="1"/>
  <c r="MO70" i="1"/>
  <c r="MN70" i="1"/>
  <c r="MM70" i="1"/>
  <c r="MV69" i="1"/>
  <c r="MU69" i="1"/>
  <c r="MT69" i="1"/>
  <c r="MS69" i="1"/>
  <c r="MR69" i="1"/>
  <c r="MQ69" i="1"/>
  <c r="MP69" i="1"/>
  <c r="MO69" i="1"/>
  <c r="MN69" i="1"/>
  <c r="MM69" i="1"/>
  <c r="MV68" i="1"/>
  <c r="MU68" i="1"/>
  <c r="MT68" i="1"/>
  <c r="MS68" i="1"/>
  <c r="MR68" i="1"/>
  <c r="MQ68" i="1"/>
  <c r="MP68" i="1"/>
  <c r="MO68" i="1"/>
  <c r="MN68" i="1"/>
  <c r="MM68" i="1"/>
  <c r="MV67" i="1"/>
  <c r="MU67" i="1"/>
  <c r="MT67" i="1"/>
  <c r="MS67" i="1"/>
  <c r="MR67" i="1"/>
  <c r="MQ67" i="1"/>
  <c r="MP67" i="1"/>
  <c r="MO67" i="1"/>
  <c r="MN67" i="1"/>
  <c r="MM67" i="1"/>
  <c r="MV65" i="1"/>
  <c r="MU65" i="1"/>
  <c r="MT65" i="1"/>
  <c r="MS65" i="1"/>
  <c r="MR65" i="1"/>
  <c r="MQ65" i="1"/>
  <c r="MP65" i="1"/>
  <c r="MO65" i="1"/>
  <c r="MN65" i="1"/>
  <c r="MM65" i="1"/>
  <c r="MV64" i="1"/>
  <c r="MU64" i="1"/>
  <c r="MT64" i="1"/>
  <c r="MS64" i="1"/>
  <c r="MR64" i="1"/>
  <c r="MQ64" i="1"/>
  <c r="MP64" i="1"/>
  <c r="MO64" i="1"/>
  <c r="MN64" i="1"/>
  <c r="MM64" i="1"/>
  <c r="MV63" i="1"/>
  <c r="MU63" i="1"/>
  <c r="MT63" i="1"/>
  <c r="MS63" i="1"/>
  <c r="MR63" i="1"/>
  <c r="MQ63" i="1"/>
  <c r="MP63" i="1"/>
  <c r="MO63" i="1"/>
  <c r="MN63" i="1"/>
  <c r="MM63" i="1"/>
  <c r="MV62" i="1"/>
  <c r="MU62" i="1"/>
  <c r="MT62" i="1"/>
  <c r="MS62" i="1"/>
  <c r="MR62" i="1"/>
  <c r="MQ62" i="1"/>
  <c r="MP62" i="1"/>
  <c r="MO62" i="1"/>
  <c r="MN62" i="1"/>
  <c r="MM62" i="1"/>
  <c r="MV61" i="1"/>
  <c r="MU61" i="1"/>
  <c r="MT61" i="1"/>
  <c r="MS61" i="1"/>
  <c r="MR61" i="1"/>
  <c r="MQ61" i="1"/>
  <c r="MP61" i="1"/>
  <c r="MO61" i="1"/>
  <c r="MN61" i="1"/>
  <c r="MM61" i="1"/>
  <c r="MV60" i="1"/>
  <c r="MU60" i="1"/>
  <c r="MT60" i="1"/>
  <c r="MS60" i="1"/>
  <c r="MR60" i="1"/>
  <c r="MQ60" i="1"/>
  <c r="MP60" i="1"/>
  <c r="MO60" i="1"/>
  <c r="MN60" i="1"/>
  <c r="MM60" i="1"/>
  <c r="MV59" i="1"/>
  <c r="MU59" i="1"/>
  <c r="MT59" i="1"/>
  <c r="MS59" i="1"/>
  <c r="MR59" i="1"/>
  <c r="MQ59" i="1"/>
  <c r="MP59" i="1"/>
  <c r="MO59" i="1"/>
  <c r="MN59" i="1"/>
  <c r="MM59" i="1"/>
  <c r="MV58" i="1"/>
  <c r="MU58" i="1"/>
  <c r="MT58" i="1"/>
  <c r="MS58" i="1"/>
  <c r="MR58" i="1"/>
  <c r="MQ58" i="1"/>
  <c r="MP58" i="1"/>
  <c r="MO58" i="1"/>
  <c r="MN58" i="1"/>
  <c r="MM58" i="1"/>
  <c r="MP56" i="1"/>
  <c r="MO56" i="1"/>
  <c r="MN56" i="1"/>
  <c r="MM56" i="1"/>
  <c r="MV55" i="1"/>
  <c r="MU55" i="1"/>
  <c r="MT55" i="1"/>
  <c r="MS55" i="1"/>
  <c r="MR55" i="1"/>
  <c r="MQ55" i="1"/>
  <c r="MP55" i="1"/>
  <c r="MO55" i="1"/>
  <c r="MN55" i="1"/>
  <c r="MM55" i="1"/>
  <c r="MV54" i="1"/>
  <c r="MU54" i="1"/>
  <c r="MT54" i="1"/>
  <c r="MS54" i="1"/>
  <c r="MR54" i="1"/>
  <c r="MQ54" i="1"/>
  <c r="MP54" i="1"/>
  <c r="MO54" i="1"/>
  <c r="MN54" i="1"/>
  <c r="MM54" i="1"/>
  <c r="MV53" i="1"/>
  <c r="MU53" i="1"/>
  <c r="MT53" i="1"/>
  <c r="MS53" i="1"/>
  <c r="MR53" i="1"/>
  <c r="MQ53" i="1"/>
  <c r="MP53" i="1"/>
  <c r="MO53" i="1"/>
  <c r="MN53" i="1"/>
  <c r="MM53" i="1"/>
  <c r="MV52" i="1"/>
  <c r="MU52" i="1"/>
  <c r="MT52" i="1"/>
  <c r="MS52" i="1"/>
  <c r="MR52" i="1"/>
  <c r="MQ52" i="1"/>
  <c r="MP52" i="1"/>
  <c r="MO52" i="1"/>
  <c r="MN52" i="1"/>
  <c r="MM52" i="1"/>
  <c r="MV50" i="1"/>
  <c r="MU50" i="1"/>
  <c r="MT50" i="1"/>
  <c r="MS50" i="1"/>
  <c r="MR50" i="1"/>
  <c r="MQ50" i="1"/>
  <c r="MP50" i="1"/>
  <c r="MO50" i="1"/>
  <c r="MN50" i="1"/>
  <c r="MM50" i="1"/>
  <c r="MV49" i="1"/>
  <c r="MU49" i="1"/>
  <c r="MT49" i="1"/>
  <c r="MS49" i="1"/>
  <c r="MR49" i="1"/>
  <c r="MQ49" i="1"/>
  <c r="MP49" i="1"/>
  <c r="MO49" i="1"/>
  <c r="MN49" i="1"/>
  <c r="MM49" i="1"/>
  <c r="MV48" i="1"/>
  <c r="MU48" i="1"/>
  <c r="MT48" i="1"/>
  <c r="MS48" i="1"/>
  <c r="MR48" i="1"/>
  <c r="MQ48" i="1"/>
  <c r="MP48" i="1"/>
  <c r="MO48" i="1"/>
  <c r="MN48" i="1"/>
  <c r="MM48" i="1"/>
  <c r="MV46" i="1"/>
  <c r="MU46" i="1"/>
  <c r="MT46" i="1"/>
  <c r="MS46" i="1"/>
  <c r="MR46" i="1"/>
  <c r="MQ46" i="1"/>
  <c r="MP46" i="1"/>
  <c r="MO46" i="1"/>
  <c r="MN46" i="1"/>
  <c r="MM46" i="1"/>
  <c r="MV45" i="1"/>
  <c r="MU45" i="1"/>
  <c r="MT45" i="1"/>
  <c r="MS45" i="1"/>
  <c r="MR45" i="1"/>
  <c r="MQ45" i="1"/>
  <c r="MP45" i="1"/>
  <c r="MO45" i="1"/>
  <c r="MN45" i="1"/>
  <c r="MM45" i="1"/>
  <c r="MV43" i="1"/>
  <c r="MU43" i="1"/>
  <c r="MT43" i="1"/>
  <c r="MS43" i="1"/>
  <c r="MR43" i="1"/>
  <c r="MQ43" i="1"/>
  <c r="MP43" i="1"/>
  <c r="MO43" i="1"/>
  <c r="MN43" i="1"/>
  <c r="MM43" i="1"/>
  <c r="MV42" i="1"/>
  <c r="MU42" i="1"/>
  <c r="MT42" i="1"/>
  <c r="MS42" i="1"/>
  <c r="MR42" i="1"/>
  <c r="MQ42" i="1"/>
  <c r="MP42" i="1"/>
  <c r="MO42" i="1"/>
  <c r="MN42" i="1"/>
  <c r="MM42" i="1"/>
  <c r="MV40" i="1"/>
  <c r="MU40" i="1"/>
  <c r="MT40" i="1"/>
  <c r="MS40" i="1"/>
  <c r="MR40" i="1"/>
  <c r="MQ40" i="1"/>
  <c r="MP40" i="1"/>
  <c r="MO40" i="1"/>
  <c r="MN40" i="1"/>
  <c r="MM40" i="1"/>
  <c r="MV39" i="1"/>
  <c r="MU39" i="1"/>
  <c r="MT39" i="1"/>
  <c r="MS39" i="1"/>
  <c r="MR39" i="1"/>
  <c r="MQ39" i="1"/>
  <c r="MP39" i="1"/>
  <c r="MO39" i="1"/>
  <c r="MN39" i="1"/>
  <c r="MM39" i="1"/>
  <c r="MV38" i="1"/>
  <c r="MU38" i="1"/>
  <c r="MT38" i="1"/>
  <c r="MS38" i="1"/>
  <c r="MR38" i="1"/>
  <c r="MQ38" i="1"/>
  <c r="MP38" i="1"/>
  <c r="MO38" i="1"/>
  <c r="MN38" i="1"/>
  <c r="MM38" i="1"/>
  <c r="MV37" i="1"/>
  <c r="MU37" i="1"/>
  <c r="MT37" i="1"/>
  <c r="MS37" i="1"/>
  <c r="MR37" i="1"/>
  <c r="MQ37" i="1"/>
  <c r="MP37" i="1"/>
  <c r="MO37" i="1"/>
  <c r="MN37" i="1"/>
  <c r="MM37" i="1"/>
  <c r="MV35" i="1"/>
  <c r="MU35" i="1"/>
  <c r="MT35" i="1"/>
  <c r="MS35" i="1"/>
  <c r="MR35" i="1"/>
  <c r="MQ35" i="1"/>
  <c r="MP35" i="1"/>
  <c r="MO35" i="1"/>
  <c r="MN35" i="1"/>
  <c r="MM35" i="1"/>
  <c r="MV34" i="1"/>
  <c r="MU34" i="1"/>
  <c r="MT34" i="1"/>
  <c r="MS34" i="1"/>
  <c r="MR34" i="1"/>
  <c r="MQ34" i="1"/>
  <c r="MP34" i="1"/>
  <c r="MO34" i="1"/>
  <c r="MN34" i="1"/>
  <c r="MM34" i="1"/>
  <c r="MV33" i="1"/>
  <c r="MU33" i="1"/>
  <c r="MT33" i="1"/>
  <c r="MS33" i="1"/>
  <c r="MR33" i="1"/>
  <c r="MQ33" i="1"/>
  <c r="MP33" i="1"/>
  <c r="MO33" i="1"/>
  <c r="MN33" i="1"/>
  <c r="MM33" i="1"/>
  <c r="MV32" i="1"/>
  <c r="MU32" i="1"/>
  <c r="MT32" i="1"/>
  <c r="MS32" i="1"/>
  <c r="MR32" i="1"/>
  <c r="MQ32" i="1"/>
  <c r="MP32" i="1"/>
  <c r="MO32" i="1"/>
  <c r="MN32" i="1"/>
  <c r="MM32" i="1"/>
  <c r="MV30" i="1"/>
  <c r="MU30" i="1"/>
  <c r="MT30" i="1"/>
  <c r="MS30" i="1"/>
  <c r="MR30" i="1"/>
  <c r="MQ30" i="1"/>
  <c r="MP30" i="1"/>
  <c r="MO30" i="1"/>
  <c r="MN30" i="1"/>
  <c r="MM30" i="1"/>
  <c r="MV29" i="1"/>
  <c r="MU29" i="1"/>
  <c r="MT29" i="1"/>
  <c r="MS29" i="1"/>
  <c r="MR29" i="1"/>
  <c r="MQ29" i="1"/>
  <c r="MP29" i="1"/>
  <c r="MO29" i="1"/>
  <c r="MN29" i="1"/>
  <c r="MM29" i="1"/>
  <c r="MV28" i="1"/>
  <c r="MU28" i="1"/>
  <c r="MT28" i="1"/>
  <c r="MS28" i="1"/>
  <c r="MR28" i="1"/>
  <c r="MQ28" i="1"/>
  <c r="MP28" i="1"/>
  <c r="MO28" i="1"/>
  <c r="MN28" i="1"/>
  <c r="MM28" i="1"/>
  <c r="MV27" i="1"/>
  <c r="MU27" i="1"/>
  <c r="MT27" i="1"/>
  <c r="MS27" i="1"/>
  <c r="MR27" i="1"/>
  <c r="MQ27" i="1"/>
  <c r="MP27" i="1"/>
  <c r="MO27" i="1"/>
  <c r="MN27" i="1"/>
  <c r="MM27" i="1"/>
  <c r="MV26" i="1"/>
  <c r="MU26" i="1"/>
  <c r="MT26" i="1"/>
  <c r="MS26" i="1"/>
  <c r="MR26" i="1"/>
  <c r="MQ26" i="1"/>
  <c r="MP26" i="1"/>
  <c r="MO26" i="1"/>
  <c r="MN26" i="1"/>
  <c r="MM26" i="1"/>
  <c r="MV25" i="1"/>
  <c r="MU25" i="1"/>
  <c r="MT25" i="1"/>
  <c r="MS25" i="1"/>
  <c r="MR25" i="1"/>
  <c r="MQ25" i="1"/>
  <c r="MP25" i="1"/>
  <c r="MO25" i="1"/>
  <c r="MN25" i="1"/>
  <c r="MM25" i="1"/>
  <c r="MV24" i="1"/>
  <c r="MU24" i="1"/>
  <c r="MT24" i="1"/>
  <c r="MS24" i="1"/>
  <c r="MR24" i="1"/>
  <c r="MQ24" i="1"/>
  <c r="MP24" i="1"/>
  <c r="MO24" i="1"/>
  <c r="MN24" i="1"/>
  <c r="MM24" i="1"/>
  <c r="MV23" i="1"/>
  <c r="MU23" i="1"/>
  <c r="MT23" i="1"/>
  <c r="MS23" i="1"/>
  <c r="MR23" i="1"/>
  <c r="MQ23" i="1"/>
  <c r="MP23" i="1"/>
  <c r="MO23" i="1"/>
  <c r="MN23" i="1"/>
  <c r="MM23" i="1"/>
  <c r="MV22" i="1"/>
  <c r="MU22" i="1"/>
  <c r="MT22" i="1"/>
  <c r="MS22" i="1"/>
  <c r="MR22" i="1"/>
  <c r="MQ22" i="1"/>
  <c r="MP22" i="1"/>
  <c r="MO22" i="1"/>
  <c r="MN22" i="1"/>
  <c r="MM22" i="1"/>
  <c r="MV20" i="1"/>
  <c r="MU20" i="1"/>
  <c r="MT20" i="1"/>
  <c r="MS20" i="1"/>
  <c r="MR20" i="1"/>
  <c r="MQ20" i="1"/>
  <c r="MP20" i="1"/>
  <c r="MO20" i="1"/>
  <c r="MN20" i="1"/>
  <c r="MM20" i="1"/>
  <c r="MV19" i="1"/>
  <c r="MU19" i="1"/>
  <c r="MT19" i="1"/>
  <c r="MS19" i="1"/>
  <c r="MR19" i="1"/>
  <c r="MQ19" i="1"/>
  <c r="MP19" i="1"/>
  <c r="MO19" i="1"/>
  <c r="MN19" i="1"/>
  <c r="MM19" i="1"/>
  <c r="MV18" i="1"/>
  <c r="MU18" i="1"/>
  <c r="MT18" i="1"/>
  <c r="MS18" i="1"/>
  <c r="MR18" i="1"/>
  <c r="MQ18" i="1"/>
  <c r="MP18" i="1"/>
  <c r="MO18" i="1"/>
  <c r="MN18" i="1"/>
  <c r="MM18" i="1"/>
  <c r="MV17" i="1"/>
  <c r="MU17" i="1"/>
  <c r="MT17" i="1"/>
  <c r="MS17" i="1"/>
  <c r="MR17" i="1"/>
  <c r="MQ17" i="1"/>
  <c r="MP17" i="1"/>
  <c r="MO17" i="1"/>
  <c r="MN17" i="1"/>
  <c r="MM17" i="1"/>
  <c r="MV16" i="1"/>
  <c r="MU16" i="1"/>
  <c r="MT16" i="1"/>
  <c r="MS16" i="1"/>
  <c r="MR16" i="1"/>
  <c r="MQ16" i="1"/>
  <c r="MP16" i="1"/>
  <c r="MO16" i="1"/>
  <c r="MN16" i="1"/>
  <c r="MM16" i="1"/>
  <c r="MV15" i="1"/>
  <c r="MU15" i="1"/>
  <c r="MT15" i="1"/>
  <c r="MS15" i="1"/>
  <c r="MR15" i="1"/>
  <c r="MQ15" i="1"/>
  <c r="MP15" i="1"/>
  <c r="MO15" i="1"/>
  <c r="MN15" i="1"/>
  <c r="MM15" i="1"/>
  <c r="MV13" i="1"/>
  <c r="MU13" i="1"/>
  <c r="MT13" i="1"/>
  <c r="MS13" i="1"/>
  <c r="MR13" i="1"/>
  <c r="MQ13" i="1"/>
  <c r="MP13" i="1"/>
  <c r="MO13" i="1"/>
  <c r="MN13" i="1"/>
  <c r="MM13" i="1"/>
  <c r="MU11" i="1"/>
  <c r="MT11" i="1"/>
  <c r="MS11" i="1"/>
  <c r="MR11" i="1"/>
  <c r="MQ11" i="1"/>
  <c r="MP11" i="1"/>
  <c r="MO11" i="1"/>
  <c r="MN11" i="1"/>
  <c r="MM11" i="1"/>
  <c r="MV10" i="1"/>
  <c r="MU10" i="1"/>
  <c r="MT10" i="1"/>
  <c r="MS10" i="1"/>
  <c r="MR10" i="1"/>
  <c r="MQ10" i="1"/>
  <c r="MP10" i="1"/>
  <c r="MO10" i="1"/>
  <c r="MN10" i="1"/>
  <c r="MM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MF52" i="1" s="1"/>
  <c r="DG50" i="1"/>
  <c r="DG34" i="1"/>
  <c r="DG22" i="1"/>
  <c r="DG19" i="1"/>
  <c r="DG18" i="1"/>
  <c r="DF38" i="1"/>
  <c r="ME38" i="1" s="1"/>
  <c r="DF37" i="1"/>
  <c r="DF5" i="1"/>
  <c r="DF52" i="1"/>
  <c r="DF50" i="1"/>
  <c r="ME50" i="1" s="1"/>
  <c r="DF34" i="1"/>
  <c r="DF22" i="1"/>
  <c r="DF19" i="1"/>
  <c r="DF18" i="1"/>
  <c r="DE38" i="1"/>
  <c r="MD38" i="1" s="1"/>
  <c r="DE37" i="1"/>
  <c r="DE5" i="1"/>
  <c r="MD56" i="1"/>
  <c r="DE34" i="1"/>
  <c r="DE52" i="1"/>
  <c r="MD52" i="1" s="1"/>
  <c r="DE50" i="1"/>
  <c r="DE22" i="1"/>
  <c r="DE19" i="1"/>
  <c r="DE18" i="1"/>
  <c r="DD38" i="1"/>
  <c r="MC38" i="1" s="1"/>
  <c r="DD37" i="1"/>
  <c r="DD5" i="1"/>
  <c r="DD52" i="1"/>
  <c r="MC52" i="1" s="1"/>
  <c r="DD50" i="1"/>
  <c r="MC50" i="1" s="1"/>
  <c r="DD34" i="1"/>
  <c r="MC34" i="1" s="1"/>
  <c r="DD22" i="1"/>
  <c r="DD49" i="1" s="1"/>
  <c r="DD19" i="1"/>
  <c r="DD18" i="1"/>
  <c r="DC38" i="1"/>
  <c r="DC37" i="1"/>
  <c r="MB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MA50" i="1" s="1"/>
  <c r="DB34" i="1"/>
  <c r="DB22" i="1"/>
  <c r="DB19" i="1"/>
  <c r="DB18" i="1"/>
  <c r="CY5" i="1"/>
  <c r="CY38" i="1"/>
  <c r="CY37" i="1"/>
  <c r="LZ37" i="1" s="1"/>
  <c r="LZ56" i="1"/>
  <c r="CY52" i="1"/>
  <c r="LZ52" i="1" s="1"/>
  <c r="CY50" i="1"/>
  <c r="LZ50" i="1" s="1"/>
  <c r="CY34" i="1"/>
  <c r="LZ34" i="1" s="1"/>
  <c r="CY22" i="1"/>
  <c r="CY19" i="1"/>
  <c r="CY18" i="1"/>
  <c r="CX38" i="1"/>
  <c r="CX37" i="1"/>
  <c r="CX5" i="1"/>
  <c r="LY56" i="1"/>
  <c r="CX52" i="1"/>
  <c r="CX50" i="1"/>
  <c r="CX34" i="1"/>
  <c r="CX22" i="1"/>
  <c r="LY22" i="1" s="1"/>
  <c r="CX19" i="1"/>
  <c r="CX18" i="1"/>
  <c r="CW5" i="1"/>
  <c r="CW38" i="1"/>
  <c r="LX38" i="1" s="1"/>
  <c r="CW37" i="1"/>
  <c r="LX56" i="1"/>
  <c r="CW22" i="1"/>
  <c r="CW49" i="1" s="1"/>
  <c r="CW19" i="1"/>
  <c r="CW52" i="1"/>
  <c r="CW50" i="1"/>
  <c r="LX50" i="1" s="1"/>
  <c r="CW34" i="1"/>
  <c r="CW18" i="1"/>
  <c r="JD13" i="1"/>
  <c r="JE13" i="1" s="1"/>
  <c r="JD71" i="1"/>
  <c r="JE71" i="1" s="1"/>
  <c r="JD70" i="1"/>
  <c r="JE70" i="1" s="1"/>
  <c r="JD69" i="1"/>
  <c r="JE69" i="1" s="1"/>
  <c r="JD68" i="1"/>
  <c r="JE68" i="1" s="1"/>
  <c r="JD67" i="1"/>
  <c r="JE67" i="1" s="1"/>
  <c r="JD65" i="1"/>
  <c r="JE65" i="1" s="1"/>
  <c r="JD64" i="1"/>
  <c r="JE64" i="1" s="1"/>
  <c r="JD63" i="1"/>
  <c r="JE63" i="1" s="1"/>
  <c r="JD62" i="1"/>
  <c r="JE62" i="1" s="1"/>
  <c r="JD61" i="1"/>
  <c r="JE61" i="1" s="1"/>
  <c r="JD60" i="1"/>
  <c r="JE60" i="1" s="1"/>
  <c r="JD59" i="1"/>
  <c r="JE59" i="1" s="1"/>
  <c r="JD58" i="1"/>
  <c r="JE58" i="1" s="1"/>
  <c r="JD56" i="1"/>
  <c r="JE56" i="1" s="1"/>
  <c r="JD55" i="1"/>
  <c r="JE55" i="1" s="1"/>
  <c r="JD54" i="1"/>
  <c r="JE54" i="1" s="1"/>
  <c r="JD53" i="1"/>
  <c r="JE53" i="1" s="1"/>
  <c r="JD48" i="1"/>
  <c r="JE48" i="1" s="1"/>
  <c r="JD45" i="1"/>
  <c r="JE45" i="1" s="1"/>
  <c r="JD42" i="1"/>
  <c r="JE42" i="1" s="1"/>
  <c r="JD33" i="1"/>
  <c r="JE33" i="1" s="1"/>
  <c r="JD32" i="1"/>
  <c r="JE32" i="1" s="1"/>
  <c r="JD29" i="1"/>
  <c r="JE29" i="1" s="1"/>
  <c r="JD28" i="1"/>
  <c r="JE28" i="1" s="1"/>
  <c r="JD27" i="1"/>
  <c r="JE27" i="1" s="1"/>
  <c r="JD25" i="1"/>
  <c r="JE25" i="1" s="1"/>
  <c r="JD24" i="1"/>
  <c r="JE24" i="1" s="1"/>
  <c r="JD23" i="1"/>
  <c r="JE23" i="1" s="1"/>
  <c r="JD15" i="1"/>
  <c r="JE15" i="1" s="1"/>
  <c r="CV5" i="1"/>
  <c r="CV38" i="1"/>
  <c r="LW38" i="1" s="1"/>
  <c r="CV37" i="1"/>
  <c r="CU5" i="1"/>
  <c r="LW56" i="1"/>
  <c r="MK10" i="1"/>
  <c r="ML10" i="1"/>
  <c r="MK11" i="1"/>
  <c r="MK13" i="1"/>
  <c r="ML13" i="1"/>
  <c r="MK15" i="1"/>
  <c r="ML15" i="1"/>
  <c r="MK16" i="1"/>
  <c r="ML16" i="1"/>
  <c r="MK17" i="1"/>
  <c r="ML17" i="1"/>
  <c r="MK18" i="1"/>
  <c r="ML18" i="1"/>
  <c r="MK19" i="1"/>
  <c r="ML19" i="1"/>
  <c r="MK20" i="1"/>
  <c r="ML20" i="1"/>
  <c r="MK22" i="1"/>
  <c r="ML22" i="1"/>
  <c r="MK23" i="1"/>
  <c r="ML23" i="1"/>
  <c r="MK24" i="1"/>
  <c r="ML24" i="1"/>
  <c r="MK25" i="1"/>
  <c r="ML25" i="1"/>
  <c r="MK26" i="1"/>
  <c r="ML26" i="1"/>
  <c r="MK27" i="1"/>
  <c r="ML27" i="1"/>
  <c r="MK28" i="1"/>
  <c r="ML28" i="1"/>
  <c r="MK29" i="1"/>
  <c r="ML29" i="1"/>
  <c r="MK30" i="1"/>
  <c r="ML30" i="1"/>
  <c r="MK32" i="1"/>
  <c r="ML32" i="1"/>
  <c r="MK33" i="1"/>
  <c r="ML33" i="1"/>
  <c r="MK34" i="1"/>
  <c r="ML34" i="1"/>
  <c r="MK35" i="1"/>
  <c r="ML35" i="1"/>
  <c r="MK37" i="1"/>
  <c r="ML37" i="1"/>
  <c r="MK38" i="1"/>
  <c r="ML38" i="1"/>
  <c r="MK39" i="1"/>
  <c r="ML39" i="1"/>
  <c r="MK40" i="1"/>
  <c r="ML40" i="1"/>
  <c r="MK42" i="1"/>
  <c r="ML42" i="1"/>
  <c r="MK43" i="1"/>
  <c r="ML43" i="1"/>
  <c r="MK45" i="1"/>
  <c r="ML45" i="1"/>
  <c r="MK46" i="1"/>
  <c r="ML46" i="1"/>
  <c r="MK48" i="1"/>
  <c r="ML48" i="1"/>
  <c r="MK49" i="1"/>
  <c r="ML49" i="1"/>
  <c r="MK50" i="1"/>
  <c r="ML50" i="1"/>
  <c r="MK52" i="1"/>
  <c r="ML52" i="1"/>
  <c r="MK53" i="1"/>
  <c r="ML53" i="1"/>
  <c r="MK54" i="1"/>
  <c r="ML54" i="1"/>
  <c r="MK55" i="1"/>
  <c r="ML55" i="1"/>
  <c r="MK58" i="1"/>
  <c r="ML58" i="1"/>
  <c r="MK59" i="1"/>
  <c r="ML59" i="1"/>
  <c r="MK60" i="1"/>
  <c r="ML60" i="1"/>
  <c r="MK61" i="1"/>
  <c r="ML61" i="1"/>
  <c r="MK62" i="1"/>
  <c r="ML62" i="1"/>
  <c r="MK63" i="1"/>
  <c r="ML63" i="1"/>
  <c r="MK64" i="1"/>
  <c r="ML64" i="1"/>
  <c r="MK65" i="1"/>
  <c r="ML65" i="1"/>
  <c r="MK67" i="1"/>
  <c r="ML67" i="1"/>
  <c r="MK68" i="1"/>
  <c r="ML68" i="1"/>
  <c r="MK69" i="1"/>
  <c r="ML69" i="1"/>
  <c r="MK70" i="1"/>
  <c r="ML70" i="1"/>
  <c r="MK71" i="1"/>
  <c r="ML71" i="1"/>
  <c r="MJ71" i="1"/>
  <c r="MI71" i="1"/>
  <c r="MH71" i="1"/>
  <c r="MG71" i="1"/>
  <c r="MF71" i="1"/>
  <c r="ME71" i="1"/>
  <c r="MD71" i="1"/>
  <c r="MC71" i="1"/>
  <c r="MB71" i="1"/>
  <c r="MA71" i="1"/>
  <c r="MJ70" i="1"/>
  <c r="MI70" i="1"/>
  <c r="MH70" i="1"/>
  <c r="MG70" i="1"/>
  <c r="MF70" i="1"/>
  <c r="ME70" i="1"/>
  <c r="MD70" i="1"/>
  <c r="MC70" i="1"/>
  <c r="MB70" i="1"/>
  <c r="MA70" i="1"/>
  <c r="MJ69" i="1"/>
  <c r="MI69" i="1"/>
  <c r="MH69" i="1"/>
  <c r="MG69" i="1"/>
  <c r="MF69" i="1"/>
  <c r="ME69" i="1"/>
  <c r="MD69" i="1"/>
  <c r="MC69" i="1"/>
  <c r="MB69" i="1"/>
  <c r="MA69" i="1"/>
  <c r="MJ68" i="1"/>
  <c r="MI68" i="1"/>
  <c r="MH68" i="1"/>
  <c r="MG68" i="1"/>
  <c r="MF68" i="1"/>
  <c r="ME68" i="1"/>
  <c r="MD68" i="1"/>
  <c r="MC68" i="1"/>
  <c r="MB68" i="1"/>
  <c r="MA68" i="1"/>
  <c r="MJ67" i="1"/>
  <c r="MI67" i="1"/>
  <c r="MH67" i="1"/>
  <c r="MG67" i="1"/>
  <c r="MF67" i="1"/>
  <c r="ME67" i="1"/>
  <c r="MD67" i="1"/>
  <c r="MC67" i="1"/>
  <c r="MB67" i="1"/>
  <c r="MA67" i="1"/>
  <c r="MJ65" i="1"/>
  <c r="MI65" i="1"/>
  <c r="MH65" i="1"/>
  <c r="MG65" i="1"/>
  <c r="MF65" i="1"/>
  <c r="ME65" i="1"/>
  <c r="MD65" i="1"/>
  <c r="MC65" i="1"/>
  <c r="MB65" i="1"/>
  <c r="MA65" i="1"/>
  <c r="MJ64" i="1"/>
  <c r="MI64" i="1"/>
  <c r="MH64" i="1"/>
  <c r="MG64" i="1"/>
  <c r="MF64" i="1"/>
  <c r="ME64" i="1"/>
  <c r="MD64" i="1"/>
  <c r="MC64" i="1"/>
  <c r="MB64" i="1"/>
  <c r="MA64" i="1"/>
  <c r="MJ63" i="1"/>
  <c r="MI63" i="1"/>
  <c r="MH63" i="1"/>
  <c r="MG63" i="1"/>
  <c r="MF63" i="1"/>
  <c r="ME63" i="1"/>
  <c r="MD63" i="1"/>
  <c r="MC63" i="1"/>
  <c r="MB63" i="1"/>
  <c r="MA63" i="1"/>
  <c r="MJ62" i="1"/>
  <c r="MI62" i="1"/>
  <c r="MH62" i="1"/>
  <c r="MG62" i="1"/>
  <c r="MF62" i="1"/>
  <c r="ME62" i="1"/>
  <c r="MD62" i="1"/>
  <c r="MC62" i="1"/>
  <c r="MB62" i="1"/>
  <c r="MA62" i="1"/>
  <c r="MJ61" i="1"/>
  <c r="MI61" i="1"/>
  <c r="MH61" i="1"/>
  <c r="MG61" i="1"/>
  <c r="MF61" i="1"/>
  <c r="ME61" i="1"/>
  <c r="MD61" i="1"/>
  <c r="MC61" i="1"/>
  <c r="MB61" i="1"/>
  <c r="MA61" i="1"/>
  <c r="MJ60" i="1"/>
  <c r="MI60" i="1"/>
  <c r="MH60" i="1"/>
  <c r="MG60" i="1"/>
  <c r="MF60" i="1"/>
  <c r="ME60" i="1"/>
  <c r="MD60" i="1"/>
  <c r="MC60" i="1"/>
  <c r="MB60" i="1"/>
  <c r="MA60" i="1"/>
  <c r="MJ59" i="1"/>
  <c r="MI59" i="1"/>
  <c r="MH59" i="1"/>
  <c r="MG59" i="1"/>
  <c r="MF59" i="1"/>
  <c r="ME59" i="1"/>
  <c r="MD59" i="1"/>
  <c r="MC59" i="1"/>
  <c r="MB59" i="1"/>
  <c r="MA59" i="1"/>
  <c r="MJ58" i="1"/>
  <c r="MI58" i="1"/>
  <c r="MH58" i="1"/>
  <c r="MG58" i="1"/>
  <c r="MF58" i="1"/>
  <c r="ME58" i="1"/>
  <c r="MD58" i="1"/>
  <c r="MC58" i="1"/>
  <c r="MB58" i="1"/>
  <c r="MA58" i="1"/>
  <c r="MF56" i="1"/>
  <c r="ME56" i="1"/>
  <c r="MC56" i="1"/>
  <c r="MB56" i="1"/>
  <c r="MA56" i="1"/>
  <c r="MJ55" i="1"/>
  <c r="MI55" i="1"/>
  <c r="MH55" i="1"/>
  <c r="MG55" i="1"/>
  <c r="MF55" i="1"/>
  <c r="ME55" i="1"/>
  <c r="MD55" i="1"/>
  <c r="MC55" i="1"/>
  <c r="MB55" i="1"/>
  <c r="MA55" i="1"/>
  <c r="MJ54" i="1"/>
  <c r="MI54" i="1"/>
  <c r="MH54" i="1"/>
  <c r="MG54" i="1"/>
  <c r="MF54" i="1"/>
  <c r="ME54" i="1"/>
  <c r="MD54" i="1"/>
  <c r="MC54" i="1"/>
  <c r="MB54" i="1"/>
  <c r="MA54" i="1"/>
  <c r="MJ53" i="1"/>
  <c r="MI53" i="1"/>
  <c r="MH53" i="1"/>
  <c r="MG53" i="1"/>
  <c r="MF53" i="1"/>
  <c r="ME53" i="1"/>
  <c r="MD53" i="1"/>
  <c r="MC53" i="1"/>
  <c r="MB53" i="1"/>
  <c r="MA53" i="1"/>
  <c r="MJ52" i="1"/>
  <c r="MJ50" i="1"/>
  <c r="MJ49" i="1"/>
  <c r="MJ48" i="1"/>
  <c r="MI48" i="1"/>
  <c r="MH48" i="1"/>
  <c r="MG48" i="1"/>
  <c r="MF48" i="1"/>
  <c r="ME48" i="1"/>
  <c r="MD48" i="1"/>
  <c r="MC48" i="1"/>
  <c r="MB48" i="1"/>
  <c r="MA48" i="1"/>
  <c r="MJ46" i="1"/>
  <c r="MJ45" i="1"/>
  <c r="MI45" i="1"/>
  <c r="MH45" i="1"/>
  <c r="MG45" i="1"/>
  <c r="MF45" i="1"/>
  <c r="ME45" i="1"/>
  <c r="MD45" i="1"/>
  <c r="MC45" i="1"/>
  <c r="MB45" i="1"/>
  <c r="MA45" i="1"/>
  <c r="MJ43" i="1"/>
  <c r="MJ42" i="1"/>
  <c r="MI42" i="1"/>
  <c r="MH42" i="1"/>
  <c r="MG42" i="1"/>
  <c r="MF42" i="1"/>
  <c r="ME42" i="1"/>
  <c r="MD42" i="1"/>
  <c r="MC42" i="1"/>
  <c r="MB42" i="1"/>
  <c r="MA42" i="1"/>
  <c r="MJ40" i="1"/>
  <c r="MJ39" i="1"/>
  <c r="MJ38" i="1"/>
  <c r="MI38" i="1"/>
  <c r="MJ37" i="1"/>
  <c r="MI37" i="1"/>
  <c r="MJ35" i="1"/>
  <c r="MJ34" i="1"/>
  <c r="MJ33" i="1"/>
  <c r="MI33" i="1"/>
  <c r="MH33" i="1"/>
  <c r="MG33" i="1"/>
  <c r="MF33" i="1"/>
  <c r="ME33" i="1"/>
  <c r="MD33" i="1"/>
  <c r="MC33" i="1"/>
  <c r="MB33" i="1"/>
  <c r="MA33" i="1"/>
  <c r="MJ32" i="1"/>
  <c r="MI32" i="1"/>
  <c r="MH32" i="1"/>
  <c r="MG32" i="1"/>
  <c r="MF32" i="1"/>
  <c r="ME32" i="1"/>
  <c r="MD32" i="1"/>
  <c r="MC32" i="1"/>
  <c r="MB32" i="1"/>
  <c r="MA32" i="1"/>
  <c r="MJ30" i="1"/>
  <c r="MI30" i="1"/>
  <c r="MH30" i="1"/>
  <c r="MG30" i="1"/>
  <c r="MF30" i="1"/>
  <c r="ME30" i="1"/>
  <c r="MD30" i="1"/>
  <c r="MC30" i="1"/>
  <c r="MB30" i="1"/>
  <c r="MA30" i="1"/>
  <c r="MJ29" i="1"/>
  <c r="MI29" i="1"/>
  <c r="MH29" i="1"/>
  <c r="MG29" i="1"/>
  <c r="MF29" i="1"/>
  <c r="ME29" i="1"/>
  <c r="MD29" i="1"/>
  <c r="MC29" i="1"/>
  <c r="MB29" i="1"/>
  <c r="MA29" i="1"/>
  <c r="MJ28" i="1"/>
  <c r="MI28" i="1"/>
  <c r="MH28" i="1"/>
  <c r="MG28" i="1"/>
  <c r="MF28" i="1"/>
  <c r="ME28" i="1"/>
  <c r="MD28" i="1"/>
  <c r="MC28" i="1"/>
  <c r="MB28" i="1"/>
  <c r="MA28" i="1"/>
  <c r="MJ27" i="1"/>
  <c r="MI27" i="1"/>
  <c r="MH27" i="1"/>
  <c r="MG27" i="1"/>
  <c r="MF27" i="1"/>
  <c r="ME27" i="1"/>
  <c r="MD27" i="1"/>
  <c r="MC27" i="1"/>
  <c r="MB27" i="1"/>
  <c r="MA27" i="1"/>
  <c r="MJ26" i="1"/>
  <c r="MI26" i="1"/>
  <c r="MH26" i="1"/>
  <c r="MG26" i="1"/>
  <c r="MF26" i="1"/>
  <c r="ME26" i="1"/>
  <c r="MD26" i="1"/>
  <c r="MC26" i="1"/>
  <c r="MB26" i="1"/>
  <c r="MA26" i="1"/>
  <c r="MJ25" i="1"/>
  <c r="MI25" i="1"/>
  <c r="MH25" i="1"/>
  <c r="MG25" i="1"/>
  <c r="MF25" i="1"/>
  <c r="ME25" i="1"/>
  <c r="MD25" i="1"/>
  <c r="MC25" i="1"/>
  <c r="MB25" i="1"/>
  <c r="MA25" i="1"/>
  <c r="MJ24" i="1"/>
  <c r="MI24" i="1"/>
  <c r="MH24" i="1"/>
  <c r="MG24" i="1"/>
  <c r="MF24" i="1"/>
  <c r="ME24" i="1"/>
  <c r="MD24" i="1"/>
  <c r="MC24" i="1"/>
  <c r="MB24" i="1"/>
  <c r="MA24" i="1"/>
  <c r="MJ23" i="1"/>
  <c r="MI23" i="1"/>
  <c r="MH23" i="1"/>
  <c r="MG23" i="1"/>
  <c r="MF23" i="1"/>
  <c r="ME23" i="1"/>
  <c r="MD23" i="1"/>
  <c r="MC23" i="1"/>
  <c r="MB23" i="1"/>
  <c r="MA23" i="1"/>
  <c r="MJ22" i="1"/>
  <c r="MJ20" i="1"/>
  <c r="MJ19" i="1"/>
  <c r="MJ18" i="1"/>
  <c r="MJ17" i="1"/>
  <c r="MI17" i="1"/>
  <c r="MH17" i="1"/>
  <c r="MG17" i="1"/>
  <c r="MF17" i="1"/>
  <c r="ME17" i="1"/>
  <c r="MD17" i="1"/>
  <c r="MC17" i="1"/>
  <c r="MB17" i="1"/>
  <c r="MA17" i="1"/>
  <c r="MJ16" i="1"/>
  <c r="MI16" i="1"/>
  <c r="MH16" i="1"/>
  <c r="MG16" i="1"/>
  <c r="MF16" i="1"/>
  <c r="ME16" i="1"/>
  <c r="MD16" i="1"/>
  <c r="MC16" i="1"/>
  <c r="MB16" i="1"/>
  <c r="MA16" i="1"/>
  <c r="MJ15" i="1"/>
  <c r="MI15" i="1"/>
  <c r="MH15" i="1"/>
  <c r="MG15" i="1"/>
  <c r="MF15" i="1"/>
  <c r="ME15" i="1"/>
  <c r="MD15" i="1"/>
  <c r="MC15" i="1"/>
  <c r="MB15" i="1"/>
  <c r="MA15" i="1"/>
  <c r="MJ13" i="1"/>
  <c r="MI13" i="1"/>
  <c r="MH13" i="1"/>
  <c r="MG13" i="1"/>
  <c r="MF13" i="1"/>
  <c r="ME13" i="1"/>
  <c r="MD13" i="1"/>
  <c r="MC13" i="1"/>
  <c r="MB13" i="1"/>
  <c r="MA13" i="1"/>
  <c r="MJ11" i="1"/>
  <c r="MI11" i="1"/>
  <c r="MJ10" i="1"/>
  <c r="MI10" i="1"/>
  <c r="MH10" i="1"/>
  <c r="MG10" i="1"/>
  <c r="MF10" i="1"/>
  <c r="ME10" i="1"/>
  <c r="MD10" i="1"/>
  <c r="MC10" i="1"/>
  <c r="MB10" i="1"/>
  <c r="MA10" i="1"/>
  <c r="JG13" i="1"/>
  <c r="JG14" i="1"/>
  <c r="JG15" i="1"/>
  <c r="JG16" i="1"/>
  <c r="JG17" i="1"/>
  <c r="JG18" i="1"/>
  <c r="JG19" i="1"/>
  <c r="JG20" i="1"/>
  <c r="JG23" i="1"/>
  <c r="JG24" i="1"/>
  <c r="JG25" i="1"/>
  <c r="JG26" i="1"/>
  <c r="JG27" i="1"/>
  <c r="JG28" i="1"/>
  <c r="JG29" i="1"/>
  <c r="JG30" i="1"/>
  <c r="JG32" i="1"/>
  <c r="JG33" i="1"/>
  <c r="JG34" i="1"/>
  <c r="JG35" i="1"/>
  <c r="JG37" i="1"/>
  <c r="JG38" i="1"/>
  <c r="JG39" i="1"/>
  <c r="JG40" i="1"/>
  <c r="JG42" i="1"/>
  <c r="JG43" i="1"/>
  <c r="JG45" i="1"/>
  <c r="JG46" i="1"/>
  <c r="JG47" i="1"/>
  <c r="JG48" i="1"/>
  <c r="JG49" i="1"/>
  <c r="JG50" i="1"/>
  <c r="JG52" i="1"/>
  <c r="JG53" i="1"/>
  <c r="JG54" i="1"/>
  <c r="JG55" i="1"/>
  <c r="JG56" i="1"/>
  <c r="JG58" i="1"/>
  <c r="JG59" i="1"/>
  <c r="JG60" i="1"/>
  <c r="JG61" i="1"/>
  <c r="JG62" i="1"/>
  <c r="JG63" i="1"/>
  <c r="JG64" i="1"/>
  <c r="JG65" i="1"/>
  <c r="JG67" i="1"/>
  <c r="JG68" i="1"/>
  <c r="JG69" i="1"/>
  <c r="JG70" i="1"/>
  <c r="JG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ML11" i="1"/>
  <c r="CV52" i="1"/>
  <c r="LW52" i="1" s="1"/>
  <c r="CV50" i="1"/>
  <c r="CV34" i="1"/>
  <c r="LW34" i="1" s="1"/>
  <c r="CV22" i="1"/>
  <c r="CV19" i="1"/>
  <c r="CV18" i="1"/>
  <c r="LW18" i="1" s="1"/>
  <c r="CU38" i="1"/>
  <c r="CU37" i="1"/>
  <c r="LV37" i="1" s="1"/>
  <c r="LV56" i="1"/>
  <c r="CU52" i="1"/>
  <c r="LV52" i="1" s="1"/>
  <c r="CU50" i="1"/>
  <c r="LV50" i="1" s="1"/>
  <c r="CU34" i="1"/>
  <c r="CU22" i="1"/>
  <c r="LV22" i="1" s="1"/>
  <c r="CU19" i="1"/>
  <c r="CU18" i="1"/>
  <c r="CT5" i="1"/>
  <c r="CT38" i="1"/>
  <c r="LU38" i="1" s="1"/>
  <c r="CT37" i="1"/>
  <c r="LU56" i="1"/>
  <c r="CT52" i="1"/>
  <c r="LU52" i="1" s="1"/>
  <c r="CT50" i="1"/>
  <c r="LU50" i="1" s="1"/>
  <c r="CT34" i="1"/>
  <c r="CT22" i="1"/>
  <c r="CT49" i="1" s="1"/>
  <c r="LU49" i="1" s="1"/>
  <c r="CT19" i="1"/>
  <c r="LU19" i="1" s="1"/>
  <c r="CT18" i="1"/>
  <c r="CS38" i="1"/>
  <c r="CS37" i="1"/>
  <c r="LT37" i="1" s="1"/>
  <c r="CS5" i="1"/>
  <c r="CS52" i="1"/>
  <c r="LT52" i="1" s="1"/>
  <c r="CS50" i="1"/>
  <c r="CS34" i="1"/>
  <c r="LT34" i="1" s="1"/>
  <c r="CS22" i="1"/>
  <c r="LT22" i="1" s="1"/>
  <c r="CS19" i="1"/>
  <c r="CS18" i="1"/>
  <c r="LT18" i="1" s="1"/>
  <c r="CR5" i="1"/>
  <c r="CR38" i="1"/>
  <c r="CR37" i="1"/>
  <c r="LS37" i="1" s="1"/>
  <c r="LS56" i="1"/>
  <c r="CR52" i="1"/>
  <c r="LS52" i="1" s="1"/>
  <c r="CR50" i="1"/>
  <c r="CR34" i="1"/>
  <c r="LS34" i="1" s="1"/>
  <c r="CR22" i="1"/>
  <c r="CR49" i="1" s="1"/>
  <c r="LS49" i="1" s="1"/>
  <c r="CR19" i="1"/>
  <c r="LS19" i="1" s="1"/>
  <c r="CR18" i="1"/>
  <c r="LS18" i="1" s="1"/>
  <c r="LR56" i="1"/>
  <c r="CQ38" i="1"/>
  <c r="LR38" i="1" s="1"/>
  <c r="CQ37" i="1"/>
  <c r="CQ5" i="1"/>
  <c r="CQ52" i="1"/>
  <c r="LR52" i="1" s="1"/>
  <c r="CQ50" i="1"/>
  <c r="LR50" i="1" s="1"/>
  <c r="CQ34" i="1"/>
  <c r="LR34" i="1" s="1"/>
  <c r="CQ22" i="1"/>
  <c r="CQ49" i="1" s="1"/>
  <c r="CQ19" i="1"/>
  <c r="CQ18" i="1"/>
  <c r="LQ56" i="1"/>
  <c r="CP38" i="1"/>
  <c r="CP37" i="1"/>
  <c r="CP5" i="1"/>
  <c r="CP52" i="1"/>
  <c r="LQ52" i="1" s="1"/>
  <c r="CP50" i="1"/>
  <c r="LQ50" i="1" s="1"/>
  <c r="CP34" i="1"/>
  <c r="CP22" i="1"/>
  <c r="LQ22" i="1" s="1"/>
  <c r="CP19" i="1"/>
  <c r="LQ19" i="1" s="1"/>
  <c r="CP18" i="1"/>
  <c r="CO37" i="1"/>
  <c r="LP37" i="1" s="1"/>
  <c r="CO38" i="1"/>
  <c r="CO5" i="1"/>
  <c r="LP56" i="1"/>
  <c r="CO52" i="1"/>
  <c r="LP52" i="1" s="1"/>
  <c r="CO50" i="1"/>
  <c r="LP50" i="1" s="1"/>
  <c r="CO22" i="1"/>
  <c r="CO49" i="1" s="1"/>
  <c r="CO19" i="1"/>
  <c r="CO18" i="1"/>
  <c r="LP18" i="1" s="1"/>
  <c r="CO34" i="1"/>
  <c r="LP34" i="1" s="1"/>
  <c r="LO56" i="1"/>
  <c r="CZ24" i="1"/>
  <c r="V23" i="22" s="1"/>
  <c r="CZ25" i="1"/>
  <c r="V24" i="22" s="1"/>
  <c r="CZ26" i="1"/>
  <c r="V25" i="22" s="1"/>
  <c r="CN5" i="1"/>
  <c r="CN38" i="1"/>
  <c r="LO38" i="1" s="1"/>
  <c r="CN37" i="1"/>
  <c r="LO37" i="1" s="1"/>
  <c r="CN52" i="1"/>
  <c r="CN50" i="1"/>
  <c r="LO50" i="1" s="1"/>
  <c r="CN34" i="1"/>
  <c r="CN22" i="1"/>
  <c r="CN19" i="1"/>
  <c r="LO19" i="1" s="1"/>
  <c r="CN18" i="1"/>
  <c r="LO18" i="1" s="1"/>
  <c r="V69" i="22"/>
  <c r="V68" i="22"/>
  <c r="V67" i="22"/>
  <c r="V66" i="22"/>
  <c r="V65" i="22"/>
  <c r="V64" i="22"/>
  <c r="V49" i="22"/>
  <c r="V42" i="22"/>
  <c r="V41" i="22"/>
  <c r="V40" i="22"/>
  <c r="V39" i="22"/>
  <c r="V20" i="22"/>
  <c r="V19" i="22"/>
  <c r="V18" i="22"/>
  <c r="V16" i="22"/>
  <c r="V15" i="22"/>
  <c r="V14" i="22"/>
  <c r="V13" i="22"/>
  <c r="V11" i="22"/>
  <c r="V9" i="22"/>
  <c r="V8" i="22"/>
  <c r="CK5" i="1"/>
  <c r="CK37" i="1"/>
  <c r="LN37" i="1" s="1"/>
  <c r="CK38" i="1"/>
  <c r="LN38" i="1" s="1"/>
  <c r="CK52" i="1"/>
  <c r="LN52" i="1" s="1"/>
  <c r="CK50" i="1"/>
  <c r="CK34" i="1"/>
  <c r="CK22" i="1"/>
  <c r="CK49" i="1" s="1"/>
  <c r="LN49" i="1" s="1"/>
  <c r="CK19" i="1"/>
  <c r="LN19" i="1" s="1"/>
  <c r="CK18" i="1"/>
  <c r="LN18" i="1" s="1"/>
  <c r="LZ13" i="1"/>
  <c r="LQ10" i="1"/>
  <c r="LR10" i="1"/>
  <c r="LS10" i="1"/>
  <c r="LT10" i="1"/>
  <c r="LU10" i="1"/>
  <c r="LV10" i="1"/>
  <c r="LW10" i="1"/>
  <c r="LX10" i="1"/>
  <c r="LY10" i="1"/>
  <c r="LZ10" i="1"/>
  <c r="LQ13" i="1"/>
  <c r="LR13" i="1"/>
  <c r="LS13" i="1"/>
  <c r="LT13" i="1"/>
  <c r="LU13" i="1"/>
  <c r="LV13" i="1"/>
  <c r="LW13" i="1"/>
  <c r="LX13" i="1"/>
  <c r="LY13" i="1"/>
  <c r="LQ15" i="1"/>
  <c r="LR15" i="1"/>
  <c r="LS15" i="1"/>
  <c r="LT15" i="1"/>
  <c r="LU15" i="1"/>
  <c r="LV15" i="1"/>
  <c r="LW15" i="1"/>
  <c r="LX15" i="1"/>
  <c r="LY15" i="1"/>
  <c r="LZ15" i="1"/>
  <c r="LQ16" i="1"/>
  <c r="LR16" i="1"/>
  <c r="LS16" i="1"/>
  <c r="LT16" i="1"/>
  <c r="LU16" i="1"/>
  <c r="LV16" i="1"/>
  <c r="LW16" i="1"/>
  <c r="LX16" i="1"/>
  <c r="LY16" i="1"/>
  <c r="LZ16" i="1"/>
  <c r="LQ17" i="1"/>
  <c r="LR17" i="1"/>
  <c r="LS17" i="1"/>
  <c r="LT17" i="1"/>
  <c r="LU17" i="1"/>
  <c r="LV17" i="1"/>
  <c r="LW17" i="1"/>
  <c r="LX17" i="1"/>
  <c r="LY17" i="1"/>
  <c r="LZ17" i="1"/>
  <c r="LQ23" i="1"/>
  <c r="LR23" i="1"/>
  <c r="LS23" i="1"/>
  <c r="LT23" i="1"/>
  <c r="LU23" i="1"/>
  <c r="LV23" i="1"/>
  <c r="LW23" i="1"/>
  <c r="LX23" i="1"/>
  <c r="LY23" i="1"/>
  <c r="LZ23" i="1"/>
  <c r="LQ24" i="1"/>
  <c r="LR24" i="1"/>
  <c r="LS24" i="1"/>
  <c r="LT24" i="1"/>
  <c r="LU24" i="1"/>
  <c r="LV24" i="1"/>
  <c r="LW24" i="1"/>
  <c r="LX24" i="1"/>
  <c r="LY24" i="1"/>
  <c r="LZ24" i="1"/>
  <c r="LQ25" i="1"/>
  <c r="LR25" i="1"/>
  <c r="LS25" i="1"/>
  <c r="LT25" i="1"/>
  <c r="LU25" i="1"/>
  <c r="LV25" i="1"/>
  <c r="LW25" i="1"/>
  <c r="LX25" i="1"/>
  <c r="LY25" i="1"/>
  <c r="LZ25" i="1"/>
  <c r="LQ26" i="1"/>
  <c r="LR26" i="1"/>
  <c r="LS26" i="1"/>
  <c r="LT26" i="1"/>
  <c r="LU26" i="1"/>
  <c r="LV26" i="1"/>
  <c r="LW26" i="1"/>
  <c r="LX26" i="1"/>
  <c r="LY26" i="1"/>
  <c r="LZ26" i="1"/>
  <c r="LQ27" i="1"/>
  <c r="LR27" i="1"/>
  <c r="LS27" i="1"/>
  <c r="LT27" i="1"/>
  <c r="LU27" i="1"/>
  <c r="LV27" i="1"/>
  <c r="LW27" i="1"/>
  <c r="LX27" i="1"/>
  <c r="LY27" i="1"/>
  <c r="LZ27" i="1"/>
  <c r="LQ28" i="1"/>
  <c r="LR28" i="1"/>
  <c r="LS28" i="1"/>
  <c r="LT28" i="1"/>
  <c r="LU28" i="1"/>
  <c r="LV28" i="1"/>
  <c r="LW28" i="1"/>
  <c r="LX28" i="1"/>
  <c r="LY28" i="1"/>
  <c r="LZ28" i="1"/>
  <c r="LQ29" i="1"/>
  <c r="LR29" i="1"/>
  <c r="LS29" i="1"/>
  <c r="LT29" i="1"/>
  <c r="LU29" i="1"/>
  <c r="LV29" i="1"/>
  <c r="LW29" i="1"/>
  <c r="LX29" i="1"/>
  <c r="LY29" i="1"/>
  <c r="LZ29" i="1"/>
  <c r="LQ30" i="1"/>
  <c r="LR30" i="1"/>
  <c r="LS30" i="1"/>
  <c r="LT30" i="1"/>
  <c r="LU30" i="1"/>
  <c r="LV30" i="1"/>
  <c r="LW30" i="1"/>
  <c r="LX30" i="1"/>
  <c r="LY30" i="1"/>
  <c r="LZ30" i="1"/>
  <c r="LQ32" i="1"/>
  <c r="LR32" i="1"/>
  <c r="LS32" i="1"/>
  <c r="LT32" i="1"/>
  <c r="LU32" i="1"/>
  <c r="LV32" i="1"/>
  <c r="LW32" i="1"/>
  <c r="LX32" i="1"/>
  <c r="LY32" i="1"/>
  <c r="LZ32" i="1"/>
  <c r="LQ33" i="1"/>
  <c r="LR33" i="1"/>
  <c r="LS33" i="1"/>
  <c r="LT33" i="1"/>
  <c r="LU33" i="1"/>
  <c r="LV33" i="1"/>
  <c r="LW33" i="1"/>
  <c r="LX33" i="1"/>
  <c r="LY33" i="1"/>
  <c r="LZ33" i="1"/>
  <c r="LQ42" i="1"/>
  <c r="LR42" i="1"/>
  <c r="LS42" i="1"/>
  <c r="LT42" i="1"/>
  <c r="LU42" i="1"/>
  <c r="LV42" i="1"/>
  <c r="LW42" i="1"/>
  <c r="LX42" i="1"/>
  <c r="LY42" i="1"/>
  <c r="LZ42" i="1"/>
  <c r="LQ45" i="1"/>
  <c r="LR45" i="1"/>
  <c r="LS45" i="1"/>
  <c r="LT45" i="1"/>
  <c r="LU45" i="1"/>
  <c r="LV45" i="1"/>
  <c r="LW45" i="1"/>
  <c r="LX45" i="1"/>
  <c r="LY45" i="1"/>
  <c r="LZ45" i="1"/>
  <c r="LQ48" i="1"/>
  <c r="LR48" i="1"/>
  <c r="LS48" i="1"/>
  <c r="LT48" i="1"/>
  <c r="LU48" i="1"/>
  <c r="LV48" i="1"/>
  <c r="LW48" i="1"/>
  <c r="LX48" i="1"/>
  <c r="LY48" i="1"/>
  <c r="LZ48" i="1"/>
  <c r="LQ53" i="1"/>
  <c r="LR53" i="1"/>
  <c r="LS53" i="1"/>
  <c r="LT53" i="1"/>
  <c r="LU53" i="1"/>
  <c r="LV53" i="1"/>
  <c r="LW53" i="1"/>
  <c r="LX53" i="1"/>
  <c r="LY53" i="1"/>
  <c r="LZ53" i="1"/>
  <c r="LQ54" i="1"/>
  <c r="LR54" i="1"/>
  <c r="LS54" i="1"/>
  <c r="LT54" i="1"/>
  <c r="LU54" i="1"/>
  <c r="LV54" i="1"/>
  <c r="LW54" i="1"/>
  <c r="LX54" i="1"/>
  <c r="LY54" i="1"/>
  <c r="LZ54" i="1"/>
  <c r="LQ55" i="1"/>
  <c r="LR55" i="1"/>
  <c r="LS55" i="1"/>
  <c r="LT55" i="1"/>
  <c r="LU55" i="1"/>
  <c r="LV55" i="1"/>
  <c r="LW55" i="1"/>
  <c r="LX55" i="1"/>
  <c r="LY55" i="1"/>
  <c r="LZ55" i="1"/>
  <c r="LQ58" i="1"/>
  <c r="LR58" i="1"/>
  <c r="LS58" i="1"/>
  <c r="LT58" i="1"/>
  <c r="LU58" i="1"/>
  <c r="LV58" i="1"/>
  <c r="LW58" i="1"/>
  <c r="LX58" i="1"/>
  <c r="LY58" i="1"/>
  <c r="LZ58" i="1"/>
  <c r="LQ59" i="1"/>
  <c r="LR59" i="1"/>
  <c r="LS59" i="1"/>
  <c r="LT59" i="1"/>
  <c r="LU59" i="1"/>
  <c r="LV59" i="1"/>
  <c r="LW59" i="1"/>
  <c r="LX59" i="1"/>
  <c r="LY59" i="1"/>
  <c r="LZ59" i="1"/>
  <c r="LQ60" i="1"/>
  <c r="LR60" i="1"/>
  <c r="LS60" i="1"/>
  <c r="LT60" i="1"/>
  <c r="LU60" i="1"/>
  <c r="LV60" i="1"/>
  <c r="LW60" i="1"/>
  <c r="LX60" i="1"/>
  <c r="LY60" i="1"/>
  <c r="LZ60" i="1"/>
  <c r="LQ61" i="1"/>
  <c r="LR61" i="1"/>
  <c r="LS61" i="1"/>
  <c r="LT61" i="1"/>
  <c r="LU61" i="1"/>
  <c r="LV61" i="1"/>
  <c r="LW61" i="1"/>
  <c r="LX61" i="1"/>
  <c r="LY61" i="1"/>
  <c r="LZ61" i="1"/>
  <c r="LQ62" i="1"/>
  <c r="LR62" i="1"/>
  <c r="LS62" i="1"/>
  <c r="LT62" i="1"/>
  <c r="LU62" i="1"/>
  <c r="LV62" i="1"/>
  <c r="LW62" i="1"/>
  <c r="LX62" i="1"/>
  <c r="LY62" i="1"/>
  <c r="LZ62" i="1"/>
  <c r="LQ63" i="1"/>
  <c r="LR63" i="1"/>
  <c r="LS63" i="1"/>
  <c r="LT63" i="1"/>
  <c r="LU63" i="1"/>
  <c r="LV63" i="1"/>
  <c r="LW63" i="1"/>
  <c r="LX63" i="1"/>
  <c r="LY63" i="1"/>
  <c r="LZ63" i="1"/>
  <c r="LQ64" i="1"/>
  <c r="LR64" i="1"/>
  <c r="LS64" i="1"/>
  <c r="LT64" i="1"/>
  <c r="LU64" i="1"/>
  <c r="LV64" i="1"/>
  <c r="LW64" i="1"/>
  <c r="LX64" i="1"/>
  <c r="LY64" i="1"/>
  <c r="LZ64" i="1"/>
  <c r="LQ65" i="1"/>
  <c r="LR65" i="1"/>
  <c r="LS65" i="1"/>
  <c r="LT65" i="1"/>
  <c r="LU65" i="1"/>
  <c r="LV65" i="1"/>
  <c r="LW65" i="1"/>
  <c r="LX65" i="1"/>
  <c r="LY65" i="1"/>
  <c r="LZ65" i="1"/>
  <c r="LQ67" i="1"/>
  <c r="LR67" i="1"/>
  <c r="LS67" i="1"/>
  <c r="LT67" i="1"/>
  <c r="LU67" i="1"/>
  <c r="LV67" i="1"/>
  <c r="LW67" i="1"/>
  <c r="LX67" i="1"/>
  <c r="LY67" i="1"/>
  <c r="LZ67" i="1"/>
  <c r="LQ68" i="1"/>
  <c r="LR68" i="1"/>
  <c r="LS68" i="1"/>
  <c r="LT68" i="1"/>
  <c r="LU68" i="1"/>
  <c r="LV68" i="1"/>
  <c r="LW68" i="1"/>
  <c r="LX68" i="1"/>
  <c r="LY68" i="1"/>
  <c r="LZ68" i="1"/>
  <c r="LQ69" i="1"/>
  <c r="LR69" i="1"/>
  <c r="LS69" i="1"/>
  <c r="LT69" i="1"/>
  <c r="LU69" i="1"/>
  <c r="LV69" i="1"/>
  <c r="LW69" i="1"/>
  <c r="LX69" i="1"/>
  <c r="LY69" i="1"/>
  <c r="LZ69" i="1"/>
  <c r="LQ70" i="1"/>
  <c r="LR70" i="1"/>
  <c r="LS70" i="1"/>
  <c r="LT70" i="1"/>
  <c r="LU70" i="1"/>
  <c r="LV70" i="1"/>
  <c r="LW70" i="1"/>
  <c r="LX70" i="1"/>
  <c r="LY70" i="1"/>
  <c r="LZ70" i="1"/>
  <c r="LQ71" i="1"/>
  <c r="LR71" i="1"/>
  <c r="LS71" i="1"/>
  <c r="LT71" i="1"/>
  <c r="LU71" i="1"/>
  <c r="LV71" i="1"/>
  <c r="LW71" i="1"/>
  <c r="LX71" i="1"/>
  <c r="LY71" i="1"/>
  <c r="LZ71" i="1"/>
  <c r="LO10" i="1"/>
  <c r="LP10" i="1"/>
  <c r="LO13" i="1"/>
  <c r="LP13" i="1"/>
  <c r="LO15" i="1"/>
  <c r="LP15" i="1"/>
  <c r="LO16" i="1"/>
  <c r="LP16" i="1"/>
  <c r="LO17" i="1"/>
  <c r="LP17" i="1"/>
  <c r="LO23" i="1"/>
  <c r="LP23" i="1"/>
  <c r="LO24" i="1"/>
  <c r="LP24" i="1"/>
  <c r="LO25" i="1"/>
  <c r="LP25" i="1"/>
  <c r="LO26" i="1"/>
  <c r="LP26" i="1"/>
  <c r="LO27" i="1"/>
  <c r="LP27" i="1"/>
  <c r="LO28" i="1"/>
  <c r="LP28" i="1"/>
  <c r="LO29" i="1"/>
  <c r="LP29" i="1"/>
  <c r="LO30" i="1"/>
  <c r="LP30" i="1"/>
  <c r="LO32" i="1"/>
  <c r="LP32" i="1"/>
  <c r="LO33" i="1"/>
  <c r="LP33" i="1"/>
  <c r="LO42" i="1"/>
  <c r="LP42" i="1"/>
  <c r="LO45" i="1"/>
  <c r="LP45" i="1"/>
  <c r="LO48" i="1"/>
  <c r="LP48" i="1"/>
  <c r="LO53" i="1"/>
  <c r="LP53" i="1"/>
  <c r="LO54" i="1"/>
  <c r="LP54" i="1"/>
  <c r="LO55" i="1"/>
  <c r="LP55" i="1"/>
  <c r="LO58" i="1"/>
  <c r="LP58" i="1"/>
  <c r="LO59" i="1"/>
  <c r="LP59" i="1"/>
  <c r="LO60" i="1"/>
  <c r="LP60" i="1"/>
  <c r="LO61" i="1"/>
  <c r="LP61" i="1"/>
  <c r="LO62" i="1"/>
  <c r="LP62" i="1"/>
  <c r="LO63" i="1"/>
  <c r="LP64" i="1"/>
  <c r="LO65" i="1"/>
  <c r="LP65" i="1"/>
  <c r="LO67" i="1"/>
  <c r="LP67" i="1"/>
  <c r="LO68" i="1"/>
  <c r="LP68" i="1"/>
  <c r="LO69" i="1"/>
  <c r="LP69" i="1"/>
  <c r="LO70" i="1"/>
  <c r="LP70" i="1"/>
  <c r="LO71" i="1"/>
  <c r="LP71" i="1"/>
  <c r="CY245" i="1"/>
  <c r="CX245" i="1"/>
  <c r="CW245" i="1"/>
  <c r="CV245" i="1"/>
  <c r="CU245" i="1"/>
  <c r="CT245" i="1"/>
  <c r="CS245" i="1"/>
  <c r="CR245" i="1"/>
  <c r="CQ245" i="1"/>
  <c r="CP245" i="1"/>
  <c r="CO245" i="1"/>
  <c r="CN245" i="1"/>
  <c r="CZ65" i="1"/>
  <c r="V63" i="22" s="1"/>
  <c r="LP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LO64" i="1"/>
  <c r="LW37" i="1"/>
  <c r="CZ13" i="1"/>
  <c r="V12" i="22" s="1"/>
  <c r="CZ63" i="1"/>
  <c r="V61" i="22" s="1"/>
  <c r="LM56" i="1"/>
  <c r="CJ38" i="1"/>
  <c r="CJ37" i="1"/>
  <c r="CJ18" i="1"/>
  <c r="CJ52" i="1"/>
  <c r="CJ50" i="1"/>
  <c r="CJ34" i="1"/>
  <c r="CJ22" i="1"/>
  <c r="CJ19" i="1"/>
  <c r="LM19" i="1" s="1"/>
  <c r="CI5" i="1"/>
  <c r="CI38" i="1"/>
  <c r="LL38" i="1" s="1"/>
  <c r="CI37" i="1"/>
  <c r="LL37" i="1" s="1"/>
  <c r="CI34" i="1"/>
  <c r="LL34" i="1" s="1"/>
  <c r="CI52" i="1"/>
  <c r="CI50" i="1"/>
  <c r="LL50" i="1" s="1"/>
  <c r="CI22" i="1"/>
  <c r="CI19" i="1"/>
  <c r="CI18" i="1"/>
  <c r="LL18" i="1" s="1"/>
  <c r="CH38" i="1"/>
  <c r="CH37" i="1"/>
  <c r="CH5" i="1"/>
  <c r="CH52" i="1"/>
  <c r="LK52" i="1" s="1"/>
  <c r="CH50" i="1"/>
  <c r="LK50" i="1" s="1"/>
  <c r="CH34" i="1"/>
  <c r="CH22" i="1"/>
  <c r="LK22" i="1" s="1"/>
  <c r="CH19" i="1"/>
  <c r="LK19" i="1" s="1"/>
  <c r="CH18" i="1"/>
  <c r="CG37" i="1"/>
  <c r="CG38" i="1"/>
  <c r="LJ38" i="1" s="1"/>
  <c r="CG5" i="1"/>
  <c r="CF5" i="1"/>
  <c r="CG52" i="1"/>
  <c r="CG50" i="1"/>
  <c r="CG34" i="1"/>
  <c r="CG22" i="1"/>
  <c r="CG49" i="1" s="1"/>
  <c r="CG19" i="1"/>
  <c r="LJ19" i="1" s="1"/>
  <c r="CG18" i="1"/>
  <c r="LJ18" i="1" s="1"/>
  <c r="CF38" i="1"/>
  <c r="CF37" i="1"/>
  <c r="LI56" i="1"/>
  <c r="CF52" i="1"/>
  <c r="CF50" i="1"/>
  <c r="CF34" i="1"/>
  <c r="CF22" i="1"/>
  <c r="CF49" i="1" s="1"/>
  <c r="LI49" i="1" s="1"/>
  <c r="CF19" i="1"/>
  <c r="CF18" i="1"/>
  <c r="LH56" i="1"/>
  <c r="CE38" i="1"/>
  <c r="CE37" i="1"/>
  <c r="LH37" i="1" s="1"/>
  <c r="CE5" i="1"/>
  <c r="CE52" i="1"/>
  <c r="LH52" i="1" s="1"/>
  <c r="CE50" i="1"/>
  <c r="LH50" i="1" s="1"/>
  <c r="CE34" i="1"/>
  <c r="CE22" i="1"/>
  <c r="CE19" i="1"/>
  <c r="CE18" i="1"/>
  <c r="LH18" i="1" s="1"/>
  <c r="CD5" i="1"/>
  <c r="CD38" i="1"/>
  <c r="CD37" i="1"/>
  <c r="LG37" i="1" s="1"/>
  <c r="LG56" i="1"/>
  <c r="CD19" i="1"/>
  <c r="LG19" i="1" s="1"/>
  <c r="CD52" i="1"/>
  <c r="CD50" i="1"/>
  <c r="CD34" i="1"/>
  <c r="CD22" i="1"/>
  <c r="CD49" i="1" s="1"/>
  <c r="CD18" i="1"/>
  <c r="LG18" i="1" s="1"/>
  <c r="CC37" i="1"/>
  <c r="LF37" i="1" s="1"/>
  <c r="CC38" i="1"/>
  <c r="LF38" i="1" s="1"/>
  <c r="CC5" i="1"/>
  <c r="LF56" i="1"/>
  <c r="CC52" i="1"/>
  <c r="LF52" i="1" s="1"/>
  <c r="CC50" i="1"/>
  <c r="CC34" i="1"/>
  <c r="LF34" i="1" s="1"/>
  <c r="CC22" i="1"/>
  <c r="LF22" i="1" s="1"/>
  <c r="CC19" i="1"/>
  <c r="LF19" i="1" s="1"/>
  <c r="CC18" i="1"/>
  <c r="LF18" i="1" s="1"/>
  <c r="LE56" i="1"/>
  <c r="CB5" i="1"/>
  <c r="CB38" i="1"/>
  <c r="LE38" i="1" s="1"/>
  <c r="CB37" i="1"/>
  <c r="CB52" i="1"/>
  <c r="LE52" i="1" s="1"/>
  <c r="CB50" i="1"/>
  <c r="LE50" i="1" s="1"/>
  <c r="CB34" i="1"/>
  <c r="LE34" i="1" s="1"/>
  <c r="CB22" i="1"/>
  <c r="CB19" i="1"/>
  <c r="LE19" i="1" s="1"/>
  <c r="CB18" i="1"/>
  <c r="CA5" i="1"/>
  <c r="CA38" i="1"/>
  <c r="CA37" i="1"/>
  <c r="LD37" i="1" s="1"/>
  <c r="CA63" i="1"/>
  <c r="LD63" i="1" s="1"/>
  <c r="LD56" i="1"/>
  <c r="CA19" i="1"/>
  <c r="CA50" i="1"/>
  <c r="LD50" i="1" s="1"/>
  <c r="CA34" i="1"/>
  <c r="LD34" i="1" s="1"/>
  <c r="CA22" i="1"/>
  <c r="CA49" i="1" s="1"/>
  <c r="CA18" i="1"/>
  <c r="LD18" i="1" s="1"/>
  <c r="BZ64" i="1"/>
  <c r="LC56" i="1"/>
  <c r="BZ38" i="1"/>
  <c r="BZ37" i="1"/>
  <c r="BZ5" i="1"/>
  <c r="BZ52" i="1"/>
  <c r="LC52" i="1" s="1"/>
  <c r="BZ50" i="1"/>
  <c r="BZ34" i="1"/>
  <c r="BZ22" i="1"/>
  <c r="BZ49" i="1" s="1"/>
  <c r="LC49" i="1" s="1"/>
  <c r="BZ19" i="1"/>
  <c r="BZ18" i="1"/>
  <c r="LC18" i="1" s="1"/>
  <c r="BW38" i="1"/>
  <c r="BW37" i="1"/>
  <c r="LB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LB52" i="1" s="1"/>
  <c r="BW50" i="1"/>
  <c r="BW34" i="1"/>
  <c r="LB34" i="1" s="1"/>
  <c r="BW22" i="1"/>
  <c r="BW49" i="1" s="1"/>
  <c r="BW19" i="1"/>
  <c r="LB19" i="1" s="1"/>
  <c r="BW18" i="1"/>
  <c r="LB18" i="1" s="1"/>
  <c r="BV5" i="1"/>
  <c r="BV38" i="1"/>
  <c r="LA38" i="1" s="1"/>
  <c r="BV37" i="1"/>
  <c r="LA37" i="1" s="1"/>
  <c r="LA56" i="1"/>
  <c r="BV52" i="1"/>
  <c r="BV50" i="1"/>
  <c r="BV34" i="1"/>
  <c r="LA34" i="1" s="1"/>
  <c r="BV22" i="1"/>
  <c r="BV19" i="1"/>
  <c r="BV18" i="1"/>
  <c r="BT38" i="1"/>
  <c r="BU5" i="1"/>
  <c r="BT37" i="1"/>
  <c r="KY37" i="1" s="1"/>
  <c r="BU38" i="1"/>
  <c r="KZ38" i="1" s="1"/>
  <c r="BU37" i="1"/>
  <c r="LN71" i="1"/>
  <c r="LM71" i="1"/>
  <c r="LL71" i="1"/>
  <c r="LK71" i="1"/>
  <c r="LJ71" i="1"/>
  <c r="LI71" i="1"/>
  <c r="LH71" i="1"/>
  <c r="LG71" i="1"/>
  <c r="LF71" i="1"/>
  <c r="LE71" i="1"/>
  <c r="LD71" i="1"/>
  <c r="LN70" i="1"/>
  <c r="LM70" i="1"/>
  <c r="LL70" i="1"/>
  <c r="LK70" i="1"/>
  <c r="LJ70" i="1"/>
  <c r="LI70" i="1"/>
  <c r="LH70" i="1"/>
  <c r="LG70" i="1"/>
  <c r="LF70" i="1"/>
  <c r="LE70" i="1"/>
  <c r="LD70" i="1"/>
  <c r="LN69" i="1"/>
  <c r="LM69" i="1"/>
  <c r="LL69" i="1"/>
  <c r="LK69" i="1"/>
  <c r="LJ69" i="1"/>
  <c r="LI69" i="1"/>
  <c r="LH69" i="1"/>
  <c r="LG69" i="1"/>
  <c r="LF69" i="1"/>
  <c r="LE69" i="1"/>
  <c r="LD69" i="1"/>
  <c r="LN68" i="1"/>
  <c r="LM68" i="1"/>
  <c r="LL68" i="1"/>
  <c r="LK68" i="1"/>
  <c r="LJ68" i="1"/>
  <c r="LI68" i="1"/>
  <c r="LH68" i="1"/>
  <c r="LG68" i="1"/>
  <c r="LF68" i="1"/>
  <c r="LE68" i="1"/>
  <c r="LD68" i="1"/>
  <c r="LN67" i="1"/>
  <c r="LM67" i="1"/>
  <c r="LL67" i="1"/>
  <c r="LK67" i="1"/>
  <c r="LJ67" i="1"/>
  <c r="LI67" i="1"/>
  <c r="LH67" i="1"/>
  <c r="LG67" i="1"/>
  <c r="LF67" i="1"/>
  <c r="LE67" i="1"/>
  <c r="LD67" i="1"/>
  <c r="LN65" i="1"/>
  <c r="LM65" i="1"/>
  <c r="LL65" i="1"/>
  <c r="LK65" i="1"/>
  <c r="LJ65" i="1"/>
  <c r="LI65" i="1"/>
  <c r="LH65" i="1"/>
  <c r="LG65" i="1"/>
  <c r="LF65" i="1"/>
  <c r="LE65" i="1"/>
  <c r="LD65" i="1"/>
  <c r="LN64" i="1"/>
  <c r="LM64" i="1"/>
  <c r="LL64" i="1"/>
  <c r="LK64" i="1"/>
  <c r="LJ64" i="1"/>
  <c r="LI64" i="1"/>
  <c r="LH64" i="1"/>
  <c r="LG64" i="1"/>
  <c r="LF64" i="1"/>
  <c r="LE64" i="1"/>
  <c r="LD64" i="1"/>
  <c r="LN63" i="1"/>
  <c r="LM63" i="1"/>
  <c r="LL63" i="1"/>
  <c r="LK63" i="1"/>
  <c r="LJ63" i="1"/>
  <c r="LI63" i="1"/>
  <c r="LH63" i="1"/>
  <c r="LG63" i="1"/>
  <c r="LF63" i="1"/>
  <c r="LE63" i="1"/>
  <c r="LN62" i="1"/>
  <c r="LM62" i="1"/>
  <c r="LL62" i="1"/>
  <c r="LK62" i="1"/>
  <c r="LJ62" i="1"/>
  <c r="LI62" i="1"/>
  <c r="LH62" i="1"/>
  <c r="LG62" i="1"/>
  <c r="LF62" i="1"/>
  <c r="LE62" i="1"/>
  <c r="LD62" i="1"/>
  <c r="LN61" i="1"/>
  <c r="LM61" i="1"/>
  <c r="LL61" i="1"/>
  <c r="LK61" i="1"/>
  <c r="LJ61" i="1"/>
  <c r="LI61" i="1"/>
  <c r="LH61" i="1"/>
  <c r="LG61" i="1"/>
  <c r="LF61" i="1"/>
  <c r="LE61" i="1"/>
  <c r="LD61" i="1"/>
  <c r="LN60" i="1"/>
  <c r="LM60" i="1"/>
  <c r="LL60" i="1"/>
  <c r="LK60" i="1"/>
  <c r="LJ60" i="1"/>
  <c r="LI60" i="1"/>
  <c r="LH60" i="1"/>
  <c r="LG60" i="1"/>
  <c r="LF60" i="1"/>
  <c r="LE60" i="1"/>
  <c r="LD60" i="1"/>
  <c r="LN59" i="1"/>
  <c r="LM59" i="1"/>
  <c r="LL59" i="1"/>
  <c r="LK59" i="1"/>
  <c r="LJ59" i="1"/>
  <c r="LI59" i="1"/>
  <c r="LH59" i="1"/>
  <c r="LG59" i="1"/>
  <c r="LF59" i="1"/>
  <c r="LE59" i="1"/>
  <c r="LD59" i="1"/>
  <c r="LN58" i="1"/>
  <c r="LM58" i="1"/>
  <c r="LL58" i="1"/>
  <c r="LK58" i="1"/>
  <c r="LJ58" i="1"/>
  <c r="LI58" i="1"/>
  <c r="LH58" i="1"/>
  <c r="LG58" i="1"/>
  <c r="LF58" i="1"/>
  <c r="LE58" i="1"/>
  <c r="LD58" i="1"/>
  <c r="LN55" i="1"/>
  <c r="LM55" i="1"/>
  <c r="LL55" i="1"/>
  <c r="LK55" i="1"/>
  <c r="LJ55" i="1"/>
  <c r="LI55" i="1"/>
  <c r="LH55" i="1"/>
  <c r="LG55" i="1"/>
  <c r="LF55" i="1"/>
  <c r="LE55" i="1"/>
  <c r="LD55" i="1"/>
  <c r="LN54" i="1"/>
  <c r="LM54" i="1"/>
  <c r="LL54" i="1"/>
  <c r="LK54" i="1"/>
  <c r="LJ54" i="1"/>
  <c r="LI54" i="1"/>
  <c r="LH54" i="1"/>
  <c r="LG54" i="1"/>
  <c r="LF54" i="1"/>
  <c r="LE54" i="1"/>
  <c r="LD54" i="1"/>
  <c r="LN53" i="1"/>
  <c r="LM53" i="1"/>
  <c r="LL53" i="1"/>
  <c r="LK53" i="1"/>
  <c r="LJ53" i="1"/>
  <c r="LI53" i="1"/>
  <c r="LH53" i="1"/>
  <c r="LG53" i="1"/>
  <c r="LF53" i="1"/>
  <c r="LE53" i="1"/>
  <c r="LD53" i="1"/>
  <c r="LN48" i="1"/>
  <c r="LM48" i="1"/>
  <c r="LL48" i="1"/>
  <c r="LK48" i="1"/>
  <c r="LJ48" i="1"/>
  <c r="LI48" i="1"/>
  <c r="LH48" i="1"/>
  <c r="LG48" i="1"/>
  <c r="LF48" i="1"/>
  <c r="LE48" i="1"/>
  <c r="LD48" i="1"/>
  <c r="LN45" i="1"/>
  <c r="LM45" i="1"/>
  <c r="LL45" i="1"/>
  <c r="LK45" i="1"/>
  <c r="LJ45" i="1"/>
  <c r="LI45" i="1"/>
  <c r="LH45" i="1"/>
  <c r="LG45" i="1"/>
  <c r="LF45" i="1"/>
  <c r="LE45" i="1"/>
  <c r="LD45" i="1"/>
  <c r="LN42" i="1"/>
  <c r="LM42" i="1"/>
  <c r="LL42" i="1"/>
  <c r="LK42" i="1"/>
  <c r="LJ42" i="1"/>
  <c r="LI42" i="1"/>
  <c r="LH42" i="1"/>
  <c r="LG42" i="1"/>
  <c r="LF42" i="1"/>
  <c r="LE42" i="1"/>
  <c r="LD42" i="1"/>
  <c r="LN33" i="1"/>
  <c r="LM33" i="1"/>
  <c r="LL33" i="1"/>
  <c r="LK33" i="1"/>
  <c r="LJ33" i="1"/>
  <c r="LI33" i="1"/>
  <c r="LH33" i="1"/>
  <c r="LG33" i="1"/>
  <c r="LF33" i="1"/>
  <c r="LE33" i="1"/>
  <c r="LD33" i="1"/>
  <c r="LN32" i="1"/>
  <c r="LM32" i="1"/>
  <c r="LL32" i="1"/>
  <c r="LK32" i="1"/>
  <c r="LJ32" i="1"/>
  <c r="LI32" i="1"/>
  <c r="LH32" i="1"/>
  <c r="LG32" i="1"/>
  <c r="LF32" i="1"/>
  <c r="LE32" i="1"/>
  <c r="LD32" i="1"/>
  <c r="LN30" i="1"/>
  <c r="LM30" i="1"/>
  <c r="LL30" i="1"/>
  <c r="LK30" i="1"/>
  <c r="LJ30" i="1"/>
  <c r="LI30" i="1"/>
  <c r="LH30" i="1"/>
  <c r="LG30" i="1"/>
  <c r="LF30" i="1"/>
  <c r="LE30" i="1"/>
  <c r="LD30" i="1"/>
  <c r="LN29" i="1"/>
  <c r="LM29" i="1"/>
  <c r="LL29" i="1"/>
  <c r="LK29" i="1"/>
  <c r="LJ29" i="1"/>
  <c r="LI29" i="1"/>
  <c r="LH29" i="1"/>
  <c r="LG29" i="1"/>
  <c r="LF29" i="1"/>
  <c r="LE29" i="1"/>
  <c r="LD29" i="1"/>
  <c r="LN28" i="1"/>
  <c r="LM28" i="1"/>
  <c r="LL28" i="1"/>
  <c r="LK28" i="1"/>
  <c r="LJ28" i="1"/>
  <c r="LI28" i="1"/>
  <c r="LH28" i="1"/>
  <c r="LG28" i="1"/>
  <c r="LF28" i="1"/>
  <c r="LE28" i="1"/>
  <c r="LD28" i="1"/>
  <c r="LN27" i="1"/>
  <c r="LM27" i="1"/>
  <c r="LL27" i="1"/>
  <c r="LK27" i="1"/>
  <c r="LJ27" i="1"/>
  <c r="LI27" i="1"/>
  <c r="LH27" i="1"/>
  <c r="LG27" i="1"/>
  <c r="LF27" i="1"/>
  <c r="LE27" i="1"/>
  <c r="LD27" i="1"/>
  <c r="LN26" i="1"/>
  <c r="LM26" i="1"/>
  <c r="LL26" i="1"/>
  <c r="LK26" i="1"/>
  <c r="LJ26" i="1"/>
  <c r="LI26" i="1"/>
  <c r="LH26" i="1"/>
  <c r="LG26" i="1"/>
  <c r="LF26" i="1"/>
  <c r="LE26" i="1"/>
  <c r="LD26" i="1"/>
  <c r="LN25" i="1"/>
  <c r="LM25" i="1"/>
  <c r="LL25" i="1"/>
  <c r="LK25" i="1"/>
  <c r="LJ25" i="1"/>
  <c r="LI25" i="1"/>
  <c r="LH25" i="1"/>
  <c r="LG25" i="1"/>
  <c r="LF25" i="1"/>
  <c r="LE25" i="1"/>
  <c r="LD25" i="1"/>
  <c r="LN24" i="1"/>
  <c r="LM24" i="1"/>
  <c r="LL24" i="1"/>
  <c r="LK24" i="1"/>
  <c r="LJ24" i="1"/>
  <c r="LI24" i="1"/>
  <c r="LH24" i="1"/>
  <c r="LG24" i="1"/>
  <c r="LF24" i="1"/>
  <c r="LE24" i="1"/>
  <c r="LD24" i="1"/>
  <c r="LN23" i="1"/>
  <c r="LM23" i="1"/>
  <c r="LL23" i="1"/>
  <c r="LK23" i="1"/>
  <c r="LJ23" i="1"/>
  <c r="LI23" i="1"/>
  <c r="LH23" i="1"/>
  <c r="LG23" i="1"/>
  <c r="LF23" i="1"/>
  <c r="LE23" i="1"/>
  <c r="LD23" i="1"/>
  <c r="LN17" i="1"/>
  <c r="LM17" i="1"/>
  <c r="LL17" i="1"/>
  <c r="LK17" i="1"/>
  <c r="LJ17" i="1"/>
  <c r="LI17" i="1"/>
  <c r="LH17" i="1"/>
  <c r="LG17" i="1"/>
  <c r="LF17" i="1"/>
  <c r="LE17" i="1"/>
  <c r="LD17" i="1"/>
  <c r="LN16" i="1"/>
  <c r="LM16" i="1"/>
  <c r="LL16" i="1"/>
  <c r="LK16" i="1"/>
  <c r="LJ16" i="1"/>
  <c r="LI16" i="1"/>
  <c r="LH16" i="1"/>
  <c r="LG16" i="1"/>
  <c r="LF16" i="1"/>
  <c r="LE16" i="1"/>
  <c r="LD16" i="1"/>
  <c r="LN15" i="1"/>
  <c r="LM15" i="1"/>
  <c r="LL15" i="1"/>
  <c r="LK15" i="1"/>
  <c r="LJ15" i="1"/>
  <c r="LI15" i="1"/>
  <c r="LH15" i="1"/>
  <c r="LG15" i="1"/>
  <c r="LF15" i="1"/>
  <c r="LE15" i="1"/>
  <c r="LD15" i="1"/>
  <c r="LN13" i="1"/>
  <c r="LM13" i="1"/>
  <c r="LL13" i="1"/>
  <c r="LK13" i="1"/>
  <c r="LJ13" i="1"/>
  <c r="LI13" i="1"/>
  <c r="LH13" i="1"/>
  <c r="LG13" i="1"/>
  <c r="LF13" i="1"/>
  <c r="LE13" i="1"/>
  <c r="LD13" i="1"/>
  <c r="LN10" i="1"/>
  <c r="LM10" i="1"/>
  <c r="LL10" i="1"/>
  <c r="LK10" i="1"/>
  <c r="LJ10" i="1"/>
  <c r="LI10" i="1"/>
  <c r="LH10" i="1"/>
  <c r="LG10" i="1"/>
  <c r="LF10" i="1"/>
  <c r="LE10" i="1"/>
  <c r="LD10" i="1"/>
  <c r="LC71" i="1"/>
  <c r="LC70" i="1"/>
  <c r="LC69" i="1"/>
  <c r="LC68" i="1"/>
  <c r="LC67" i="1"/>
  <c r="LC65" i="1"/>
  <c r="LC63" i="1"/>
  <c r="LC62" i="1"/>
  <c r="LC61" i="1"/>
  <c r="LC60" i="1"/>
  <c r="LC59" i="1"/>
  <c r="LC58" i="1"/>
  <c r="LC55" i="1"/>
  <c r="LC54" i="1"/>
  <c r="LC53" i="1"/>
  <c r="LC48" i="1"/>
  <c r="LC45" i="1"/>
  <c r="LC42" i="1"/>
  <c r="LC33" i="1"/>
  <c r="LC32" i="1"/>
  <c r="LC30" i="1"/>
  <c r="LC29" i="1"/>
  <c r="LC28" i="1"/>
  <c r="LC27" i="1"/>
  <c r="LC26" i="1"/>
  <c r="LC25" i="1"/>
  <c r="LC24" i="1"/>
  <c r="LC23" i="1"/>
  <c r="LC17" i="1"/>
  <c r="LC16" i="1"/>
  <c r="LC15" i="1"/>
  <c r="LC13" i="1"/>
  <c r="LC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KZ50" i="1" s="1"/>
  <c r="BU34" i="1"/>
  <c r="KZ34" i="1" s="1"/>
  <c r="BU18" i="1"/>
  <c r="KZ18" i="1" s="1"/>
  <c r="BU19" i="1"/>
  <c r="KZ19" i="1" s="1"/>
  <c r="KY56" i="1"/>
  <c r="BT52" i="1"/>
  <c r="BT50" i="1"/>
  <c r="KY50" i="1" s="1"/>
  <c r="BT34" i="1"/>
  <c r="KY34" i="1" s="1"/>
  <c r="BT22" i="1"/>
  <c r="BT49" i="1" s="1"/>
  <c r="BT19" i="1"/>
  <c r="KY19" i="1" s="1"/>
  <c r="BT18" i="1"/>
  <c r="BS5" i="1"/>
  <c r="BS38" i="1"/>
  <c r="BS37" i="1"/>
  <c r="KX56" i="1"/>
  <c r="BS52" i="1"/>
  <c r="KX52" i="1" s="1"/>
  <c r="BS50" i="1"/>
  <c r="BS34" i="1"/>
  <c r="KX34" i="1" s="1"/>
  <c r="BS22" i="1"/>
  <c r="BS19" i="1"/>
  <c r="BS18" i="1"/>
  <c r="KX18" i="1" s="1"/>
  <c r="BX55" i="1"/>
  <c r="P53" i="22"/>
  <c r="BR5" i="1"/>
  <c r="BR37" i="1"/>
  <c r="BR38" i="1"/>
  <c r="KW38" i="1" s="1"/>
  <c r="KW56" i="1"/>
  <c r="BR34" i="1"/>
  <c r="KW34" i="1" s="1"/>
  <c r="BR52" i="1"/>
  <c r="BR50" i="1"/>
  <c r="KW50" i="1" s="1"/>
  <c r="BR22" i="1"/>
  <c r="BR18" i="1"/>
  <c r="BR19" i="1"/>
  <c r="KW19" i="1" s="1"/>
  <c r="BQ5" i="1"/>
  <c r="BQ37" i="1"/>
  <c r="BQ38" i="1"/>
  <c r="KV56"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BQ34" i="1"/>
  <c r="BQ52" i="1"/>
  <c r="KV52" i="1" s="1"/>
  <c r="BQ50" i="1"/>
  <c r="BQ22" i="1"/>
  <c r="BQ19" i="1"/>
  <c r="KV19" i="1" s="1"/>
  <c r="BQ18" i="1"/>
  <c r="KV18" i="1" s="1"/>
  <c r="BP5" i="1"/>
  <c r="BP38" i="1"/>
  <c r="KU38" i="1" s="1"/>
  <c r="BP37" i="1"/>
  <c r="BP50" i="1"/>
  <c r="BX56" i="1"/>
  <c r="P54" i="22"/>
  <c r="BP34" i="1"/>
  <c r="BP19" i="1"/>
  <c r="KU19" i="1" s="1"/>
  <c r="BP18" i="1"/>
  <c r="BO5" i="1"/>
  <c r="BO38" i="1"/>
  <c r="KT38" i="1" s="1"/>
  <c r="BO37" i="1"/>
  <c r="BO50" i="1"/>
  <c r="KT50" i="1" s="1"/>
  <c r="BO34" i="1"/>
  <c r="KT34" i="1" s="1"/>
  <c r="BO19" i="1"/>
  <c r="KT19" i="1" s="1"/>
  <c r="BO18" i="1"/>
  <c r="BN5" i="1"/>
  <c r="BN38" i="1"/>
  <c r="BN37" i="1"/>
  <c r="BN34" i="1"/>
  <c r="KS34" i="1" s="1"/>
  <c r="BN19" i="1"/>
  <c r="KS19" i="1" s="1"/>
  <c r="BN52" i="1"/>
  <c r="KS52" i="1" s="1"/>
  <c r="BN50" i="1"/>
  <c r="KS50" i="1" s="1"/>
  <c r="BN22" i="1"/>
  <c r="BN18" i="1"/>
  <c r="KS18" i="1" s="1"/>
  <c r="BM5" i="1"/>
  <c r="BL5" i="1"/>
  <c r="BM38" i="1"/>
  <c r="BM37" i="1"/>
  <c r="KR37" i="1" s="1"/>
  <c r="BM22" i="1"/>
  <c r="BM49" i="1" s="1"/>
  <c r="KR49" i="1" s="1"/>
  <c r="BM52" i="1"/>
  <c r="KR52" i="1" s="1"/>
  <c r="BM50" i="1"/>
  <c r="KR50" i="1" s="1"/>
  <c r="BM34" i="1"/>
  <c r="KR34" i="1" s="1"/>
  <c r="BM19" i="1"/>
  <c r="KR19" i="1" s="1"/>
  <c r="BM18" i="1"/>
  <c r="KR18" i="1" s="1"/>
  <c r="BL34" i="1"/>
  <c r="KQ34" i="1" s="1"/>
  <c r="BL37" i="1"/>
  <c r="KQ37" i="1" s="1"/>
  <c r="BL38" i="1"/>
  <c r="O69" i="22"/>
  <c r="O68" i="22"/>
  <c r="O67" i="22"/>
  <c r="O66" i="22"/>
  <c r="O65" i="22"/>
  <c r="O64" i="22"/>
  <c r="BI5" i="1"/>
  <c r="BI38" i="1"/>
  <c r="BI37" i="1"/>
  <c r="BG44" i="1"/>
  <c r="AG49" i="1"/>
  <c r="AF49" i="1"/>
  <c r="AE49" i="1"/>
  <c r="AD49" i="1"/>
  <c r="AC49" i="1"/>
  <c r="AB49" i="1"/>
  <c r="AA49" i="1"/>
  <c r="Z49" i="1"/>
  <c r="AU34" i="1"/>
  <c r="KD34" i="1" s="1"/>
  <c r="AT34" i="1"/>
  <c r="KC34" i="1" s="1"/>
  <c r="AS34" i="1"/>
  <c r="KB34" i="1" s="1"/>
  <c r="AR34" i="1"/>
  <c r="KA34" i="1" s="1"/>
  <c r="AQ34" i="1"/>
  <c r="JZ34" i="1" s="1"/>
  <c r="AP34" i="1"/>
  <c r="JY34" i="1" s="1"/>
  <c r="AO34" i="1"/>
  <c r="JX34" i="1" s="1"/>
  <c r="AN34" i="1"/>
  <c r="JW34" i="1" s="1"/>
  <c r="AM34" i="1"/>
  <c r="JV34" i="1" s="1"/>
  <c r="AL34" i="1"/>
  <c r="JU34" i="1" s="1"/>
  <c r="AK34" i="1"/>
  <c r="JT34" i="1" s="1"/>
  <c r="AJ34" i="1"/>
  <c r="JS34" i="1" s="1"/>
  <c r="BI245" i="1"/>
  <c r="BI52" i="1"/>
  <c r="KP52" i="1" s="1"/>
  <c r="BI50" i="1"/>
  <c r="BI34" i="1"/>
  <c r="KP34" i="1" s="1"/>
  <c r="BI22" i="1"/>
  <c r="KP22" i="1" s="1"/>
  <c r="BI19" i="1"/>
  <c r="KP19" i="1" s="1"/>
  <c r="BI18" i="1"/>
  <c r="BE34" i="1"/>
  <c r="BD34" i="1"/>
  <c r="KK34" i="1" s="1"/>
  <c r="BC34" i="1"/>
  <c r="KJ34" i="1" s="1"/>
  <c r="BB34" i="1"/>
  <c r="BA34" i="1"/>
  <c r="KH34" i="1" s="1"/>
  <c r="AZ34" i="1"/>
  <c r="KG34" i="1" s="1"/>
  <c r="AY34" i="1"/>
  <c r="KF34" i="1" s="1"/>
  <c r="AX34" i="1"/>
  <c r="BF34" i="1"/>
  <c r="KM34" i="1" s="1"/>
  <c r="BH5" i="1"/>
  <c r="BH38" i="1"/>
  <c r="KO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KD33" i="1"/>
  <c r="KE33" i="1"/>
  <c r="KF33" i="1"/>
  <c r="KG33" i="1"/>
  <c r="KH33" i="1"/>
  <c r="KI33" i="1"/>
  <c r="KJ33" i="1"/>
  <c r="KK33" i="1"/>
  <c r="KL33" i="1"/>
  <c r="KM33" i="1"/>
  <c r="KN33" i="1"/>
  <c r="KO33" i="1"/>
  <c r="KP33" i="1"/>
  <c r="KQ33" i="1"/>
  <c r="KR33" i="1"/>
  <c r="KS33" i="1"/>
  <c r="KT33" i="1"/>
  <c r="KU33" i="1"/>
  <c r="KV33" i="1"/>
  <c r="KW33" i="1"/>
  <c r="KX33" i="1"/>
  <c r="KY33" i="1"/>
  <c r="KZ33" i="1"/>
  <c r="LA33" i="1"/>
  <c r="LB33" i="1"/>
  <c r="BG34" i="1"/>
  <c r="KN34" i="1" s="1"/>
  <c r="BH34" i="1"/>
  <c r="KO34" i="1" s="1"/>
  <c r="AH49" i="1"/>
  <c r="BH245" i="1"/>
  <c r="BH52" i="1"/>
  <c r="BH50" i="1"/>
  <c r="BH22" i="1"/>
  <c r="BH19" i="1"/>
  <c r="BH18" i="1"/>
  <c r="KO18" i="1" s="1"/>
  <c r="BG5" i="1"/>
  <c r="BG38" i="1"/>
  <c r="KN38" i="1" s="1"/>
  <c r="BG37" i="1"/>
  <c r="BG245" i="1"/>
  <c r="BG52" i="1"/>
  <c r="BG50" i="1"/>
  <c r="KN50" i="1" s="1"/>
  <c r="BG22" i="1"/>
  <c r="BG19" i="1"/>
  <c r="KN19" i="1" s="1"/>
  <c r="BG18" i="1"/>
  <c r="BU22" i="1"/>
  <c r="LB50" i="1"/>
  <c r="BU52" i="1"/>
  <c r="KZ52" i="1" s="1"/>
  <c r="BU245" i="1"/>
  <c r="BV245" i="1"/>
  <c r="BW245" i="1"/>
  <c r="LB71" i="1"/>
  <c r="LB70" i="1"/>
  <c r="LB69" i="1"/>
  <c r="LB68" i="1"/>
  <c r="LB67" i="1"/>
  <c r="LB65" i="1"/>
  <c r="LB64" i="1"/>
  <c r="LB63" i="1"/>
  <c r="LB62" i="1"/>
  <c r="LB61" i="1"/>
  <c r="LB60" i="1"/>
  <c r="LB59" i="1"/>
  <c r="LB58" i="1"/>
  <c r="LB54" i="1"/>
  <c r="LB53" i="1"/>
  <c r="LB48" i="1"/>
  <c r="LB45" i="1"/>
  <c r="LB42" i="1"/>
  <c r="LB32" i="1"/>
  <c r="LB30" i="1"/>
  <c r="LB29" i="1"/>
  <c r="LB28" i="1"/>
  <c r="LB27" i="1"/>
  <c r="LB26" i="1"/>
  <c r="LB25" i="1"/>
  <c r="LB24" i="1"/>
  <c r="LB23" i="1"/>
  <c r="LB17" i="1"/>
  <c r="LB16" i="1"/>
  <c r="LB15" i="1"/>
  <c r="LB13" i="1"/>
  <c r="LB10" i="1"/>
  <c r="LA71" i="1"/>
  <c r="KZ71" i="1"/>
  <c r="KY71" i="1"/>
  <c r="KX71" i="1"/>
  <c r="KW71" i="1"/>
  <c r="KV71" i="1"/>
  <c r="KU71" i="1"/>
  <c r="KT71" i="1"/>
  <c r="KS71" i="1"/>
  <c r="KR71" i="1"/>
  <c r="LA70" i="1"/>
  <c r="KZ70" i="1"/>
  <c r="KY70" i="1"/>
  <c r="KX70" i="1"/>
  <c r="KW70" i="1"/>
  <c r="KV70" i="1"/>
  <c r="KU70" i="1"/>
  <c r="KT70" i="1"/>
  <c r="KS70" i="1"/>
  <c r="KR70" i="1"/>
  <c r="LA69" i="1"/>
  <c r="KZ69" i="1"/>
  <c r="KY69" i="1"/>
  <c r="KX69" i="1"/>
  <c r="KW69" i="1"/>
  <c r="KV69" i="1"/>
  <c r="KU69" i="1"/>
  <c r="KT69" i="1"/>
  <c r="KS69" i="1"/>
  <c r="KR69" i="1"/>
  <c r="LA68" i="1"/>
  <c r="KZ68" i="1"/>
  <c r="KY68" i="1"/>
  <c r="KX68" i="1"/>
  <c r="KW68" i="1"/>
  <c r="KV68" i="1"/>
  <c r="KU68" i="1"/>
  <c r="KT68" i="1"/>
  <c r="KS68" i="1"/>
  <c r="KR68" i="1"/>
  <c r="LA67" i="1"/>
  <c r="KZ67" i="1"/>
  <c r="KY67" i="1"/>
  <c r="KX67" i="1"/>
  <c r="KW67" i="1"/>
  <c r="KV67" i="1"/>
  <c r="KU67" i="1"/>
  <c r="KT67" i="1"/>
  <c r="KS67" i="1"/>
  <c r="KR67" i="1"/>
  <c r="LA65" i="1"/>
  <c r="KZ65" i="1"/>
  <c r="KY65" i="1"/>
  <c r="KX65" i="1"/>
  <c r="KW65" i="1"/>
  <c r="KV65" i="1"/>
  <c r="KU65" i="1"/>
  <c r="KT65" i="1"/>
  <c r="KS65" i="1"/>
  <c r="KR65" i="1"/>
  <c r="LA64" i="1"/>
  <c r="KZ64" i="1"/>
  <c r="KY64" i="1"/>
  <c r="KX64" i="1"/>
  <c r="KW64" i="1"/>
  <c r="KV64" i="1"/>
  <c r="KU64" i="1"/>
  <c r="KT64" i="1"/>
  <c r="KS64" i="1"/>
  <c r="KR64" i="1"/>
  <c r="LA63" i="1"/>
  <c r="KZ63" i="1"/>
  <c r="KY63" i="1"/>
  <c r="KX63" i="1"/>
  <c r="KW63" i="1"/>
  <c r="KV63" i="1"/>
  <c r="KU63" i="1"/>
  <c r="KT63" i="1"/>
  <c r="KS63" i="1"/>
  <c r="KR63" i="1"/>
  <c r="LA62" i="1"/>
  <c r="KZ62" i="1"/>
  <c r="KY62" i="1"/>
  <c r="KX62" i="1"/>
  <c r="KW62" i="1"/>
  <c r="KV62" i="1"/>
  <c r="KU62" i="1"/>
  <c r="KT62" i="1"/>
  <c r="KS62" i="1"/>
  <c r="KR62" i="1"/>
  <c r="LA61" i="1"/>
  <c r="KZ61" i="1"/>
  <c r="KY61" i="1"/>
  <c r="KX61" i="1"/>
  <c r="KW61" i="1"/>
  <c r="KV61" i="1"/>
  <c r="KU61" i="1"/>
  <c r="KT61" i="1"/>
  <c r="KS61" i="1"/>
  <c r="KR61" i="1"/>
  <c r="LA60" i="1"/>
  <c r="KZ60" i="1"/>
  <c r="KY60" i="1"/>
  <c r="KX60" i="1"/>
  <c r="KW60" i="1"/>
  <c r="KV60" i="1"/>
  <c r="KU60" i="1"/>
  <c r="KT60" i="1"/>
  <c r="KS60" i="1"/>
  <c r="KR60" i="1"/>
  <c r="LA59" i="1"/>
  <c r="KZ59" i="1"/>
  <c r="KY59" i="1"/>
  <c r="KX59" i="1"/>
  <c r="KW59" i="1"/>
  <c r="KV59" i="1"/>
  <c r="KU59" i="1"/>
  <c r="KT59" i="1"/>
  <c r="KS59" i="1"/>
  <c r="KR59" i="1"/>
  <c r="LA58" i="1"/>
  <c r="KZ58" i="1"/>
  <c r="KY58" i="1"/>
  <c r="KX58" i="1"/>
  <c r="KW58" i="1"/>
  <c r="KV58" i="1"/>
  <c r="KU58" i="1"/>
  <c r="KT58" i="1"/>
  <c r="KS58" i="1"/>
  <c r="KR58" i="1"/>
  <c r="LA54" i="1"/>
  <c r="KZ54" i="1"/>
  <c r="KY54" i="1"/>
  <c r="KX54" i="1"/>
  <c r="KW54" i="1"/>
  <c r="KV54" i="1"/>
  <c r="KU54" i="1"/>
  <c r="KT54" i="1"/>
  <c r="KS54" i="1"/>
  <c r="KR54" i="1"/>
  <c r="LA53" i="1"/>
  <c r="KZ53" i="1"/>
  <c r="KY53" i="1"/>
  <c r="KX53" i="1"/>
  <c r="KW53" i="1"/>
  <c r="KV53" i="1"/>
  <c r="KU53" i="1"/>
  <c r="KT53" i="1"/>
  <c r="KS53" i="1"/>
  <c r="KR53" i="1"/>
  <c r="LA48" i="1"/>
  <c r="KZ48" i="1"/>
  <c r="KY48" i="1"/>
  <c r="KX48" i="1"/>
  <c r="KW48" i="1"/>
  <c r="KV48" i="1"/>
  <c r="KU48" i="1"/>
  <c r="KT48" i="1"/>
  <c r="KS48" i="1"/>
  <c r="KR48" i="1"/>
  <c r="LA45" i="1"/>
  <c r="KZ45" i="1"/>
  <c r="KY45" i="1"/>
  <c r="KX45" i="1"/>
  <c r="KW45" i="1"/>
  <c r="KV45" i="1"/>
  <c r="KU45" i="1"/>
  <c r="KT45" i="1"/>
  <c r="KS45" i="1"/>
  <c r="KR45" i="1"/>
  <c r="LA42" i="1"/>
  <c r="KZ42" i="1"/>
  <c r="KY42" i="1"/>
  <c r="KX42" i="1"/>
  <c r="KW42" i="1"/>
  <c r="KV42" i="1"/>
  <c r="KU42" i="1"/>
  <c r="KT42" i="1"/>
  <c r="KS42" i="1"/>
  <c r="KR42" i="1"/>
  <c r="LA32" i="1"/>
  <c r="KZ32" i="1"/>
  <c r="KY32" i="1"/>
  <c r="KX32" i="1"/>
  <c r="KW32" i="1"/>
  <c r="KV32" i="1"/>
  <c r="KU32" i="1"/>
  <c r="KT32" i="1"/>
  <c r="KS32" i="1"/>
  <c r="KR32" i="1"/>
  <c r="LA30" i="1"/>
  <c r="KZ30" i="1"/>
  <c r="KY30" i="1"/>
  <c r="KX30" i="1"/>
  <c r="KW30" i="1"/>
  <c r="KV30" i="1"/>
  <c r="KU30" i="1"/>
  <c r="KT30" i="1"/>
  <c r="KS30" i="1"/>
  <c r="KR30" i="1"/>
  <c r="LA29" i="1"/>
  <c r="KZ29" i="1"/>
  <c r="KY29" i="1"/>
  <c r="KX29" i="1"/>
  <c r="KW29" i="1"/>
  <c r="KV29" i="1"/>
  <c r="KU29" i="1"/>
  <c r="KT29" i="1"/>
  <c r="KS29" i="1"/>
  <c r="KR29" i="1"/>
  <c r="LA28" i="1"/>
  <c r="KZ28" i="1"/>
  <c r="KY28" i="1"/>
  <c r="KX28" i="1"/>
  <c r="KW28" i="1"/>
  <c r="KV28" i="1"/>
  <c r="KU28" i="1"/>
  <c r="KT28" i="1"/>
  <c r="KS28" i="1"/>
  <c r="KR28" i="1"/>
  <c r="LA27" i="1"/>
  <c r="KZ27" i="1"/>
  <c r="KY27" i="1"/>
  <c r="KX27" i="1"/>
  <c r="KW27" i="1"/>
  <c r="KV27" i="1"/>
  <c r="KU27" i="1"/>
  <c r="KT27" i="1"/>
  <c r="KS27" i="1"/>
  <c r="KR27" i="1"/>
  <c r="LA26" i="1"/>
  <c r="KZ26" i="1"/>
  <c r="KY26" i="1"/>
  <c r="KX26" i="1"/>
  <c r="KW26" i="1"/>
  <c r="KV26" i="1"/>
  <c r="KU26" i="1"/>
  <c r="KT26" i="1"/>
  <c r="KS26" i="1"/>
  <c r="KR26" i="1"/>
  <c r="LA25" i="1"/>
  <c r="KZ25" i="1"/>
  <c r="KY25" i="1"/>
  <c r="KX25" i="1"/>
  <c r="KW25" i="1"/>
  <c r="KV25" i="1"/>
  <c r="KU25" i="1"/>
  <c r="KT25" i="1"/>
  <c r="KS25" i="1"/>
  <c r="KR25" i="1"/>
  <c r="LA24" i="1"/>
  <c r="KZ24" i="1"/>
  <c r="KY24" i="1"/>
  <c r="KX24" i="1"/>
  <c r="KW24" i="1"/>
  <c r="KV24" i="1"/>
  <c r="KU24" i="1"/>
  <c r="KT24" i="1"/>
  <c r="KS24" i="1"/>
  <c r="KR24" i="1"/>
  <c r="LA23" i="1"/>
  <c r="KZ23" i="1"/>
  <c r="KY23" i="1"/>
  <c r="KX23" i="1"/>
  <c r="KW23" i="1"/>
  <c r="KV23" i="1"/>
  <c r="KU23" i="1"/>
  <c r="KT23" i="1"/>
  <c r="KS23" i="1"/>
  <c r="KR23" i="1"/>
  <c r="LA17" i="1"/>
  <c r="KZ17" i="1"/>
  <c r="KY17" i="1"/>
  <c r="KX17" i="1"/>
  <c r="KW17" i="1"/>
  <c r="KV17" i="1"/>
  <c r="KU17" i="1"/>
  <c r="KT17" i="1"/>
  <c r="KS17" i="1"/>
  <c r="KR17" i="1"/>
  <c r="LA16" i="1"/>
  <c r="KZ16" i="1"/>
  <c r="KY16" i="1"/>
  <c r="KX16" i="1"/>
  <c r="KW16" i="1"/>
  <c r="KV16" i="1"/>
  <c r="KU16" i="1"/>
  <c r="KT16" i="1"/>
  <c r="KS16" i="1"/>
  <c r="KR16" i="1"/>
  <c r="LA15" i="1"/>
  <c r="KZ15" i="1"/>
  <c r="KY15" i="1"/>
  <c r="KX15" i="1"/>
  <c r="KW15" i="1"/>
  <c r="KV15" i="1"/>
  <c r="KU15" i="1"/>
  <c r="KT15" i="1"/>
  <c r="KS15" i="1"/>
  <c r="KR15" i="1"/>
  <c r="LA13" i="1"/>
  <c r="KZ13" i="1"/>
  <c r="KY13" i="1"/>
  <c r="KX13" i="1"/>
  <c r="KW13" i="1"/>
  <c r="KV13" i="1"/>
  <c r="KU13" i="1"/>
  <c r="KT13" i="1"/>
  <c r="KS13" i="1"/>
  <c r="KR13" i="1"/>
  <c r="LA10" i="1"/>
  <c r="KZ10" i="1"/>
  <c r="KY10" i="1"/>
  <c r="KX10" i="1"/>
  <c r="KW10" i="1"/>
  <c r="KV10" i="1"/>
  <c r="KU10" i="1"/>
  <c r="KT10" i="1"/>
  <c r="KS10" i="1"/>
  <c r="KR10" i="1"/>
  <c r="KQ71" i="1"/>
  <c r="KQ70" i="1"/>
  <c r="KQ69" i="1"/>
  <c r="KQ68" i="1"/>
  <c r="KQ67" i="1"/>
  <c r="KQ65" i="1"/>
  <c r="KQ64" i="1"/>
  <c r="KQ63" i="1"/>
  <c r="KQ62" i="1"/>
  <c r="KQ61" i="1"/>
  <c r="KQ60" i="1"/>
  <c r="KQ59" i="1"/>
  <c r="KQ58" i="1"/>
  <c r="KQ54" i="1"/>
  <c r="KQ53" i="1"/>
  <c r="KQ48" i="1"/>
  <c r="KQ45" i="1"/>
  <c r="KQ42" i="1"/>
  <c r="KQ32" i="1"/>
  <c r="KQ30" i="1"/>
  <c r="KQ29" i="1"/>
  <c r="KQ28" i="1"/>
  <c r="KQ27" i="1"/>
  <c r="KQ26" i="1"/>
  <c r="KQ25" i="1"/>
  <c r="KQ24" i="1"/>
  <c r="KQ23" i="1"/>
  <c r="KQ17" i="1"/>
  <c r="KQ16" i="1"/>
  <c r="KQ15" i="1"/>
  <c r="KQ13" i="1"/>
  <c r="KQ10" i="1"/>
  <c r="BT245" i="1"/>
  <c r="BS245" i="1"/>
  <c r="BR245" i="1"/>
  <c r="BQ245" i="1"/>
  <c r="BP245" i="1"/>
  <c r="BO245" i="1"/>
  <c r="BN245" i="1"/>
  <c r="BM245" i="1"/>
  <c r="BL245" i="1"/>
  <c r="BX65" i="1"/>
  <c r="BX64" i="1"/>
  <c r="BX63" i="1"/>
  <c r="BX62" i="1"/>
  <c r="BX61" i="1"/>
  <c r="BX60" i="1"/>
  <c r="BX59" i="1"/>
  <c r="BX58" i="1"/>
  <c r="BX54" i="1"/>
  <c r="BX53" i="1"/>
  <c r="BP52" i="1"/>
  <c r="BO52" i="1"/>
  <c r="BL52" i="1"/>
  <c r="BL50" i="1"/>
  <c r="KQ50" i="1" s="1"/>
  <c r="BX48" i="1"/>
  <c r="BX45" i="1"/>
  <c r="BX28" i="1"/>
  <c r="BX27" i="1"/>
  <c r="BX26" i="1"/>
  <c r="BX25" i="1"/>
  <c r="BX24" i="1"/>
  <c r="BX23" i="1"/>
  <c r="BP22" i="1"/>
  <c r="KU22" i="1" s="1"/>
  <c r="BO22" i="1"/>
  <c r="KT22" i="1" s="1"/>
  <c r="BL22" i="1"/>
  <c r="KQ22" i="1" s="1"/>
  <c r="BL19" i="1"/>
  <c r="BL18" i="1"/>
  <c r="KQ18" i="1" s="1"/>
  <c r="BX13" i="1"/>
  <c r="BX7" i="1"/>
  <c r="BX6" i="1"/>
  <c r="BF5" i="1"/>
  <c r="BF38" i="1"/>
  <c r="BF37" i="1"/>
  <c r="KM37" i="1" s="1"/>
  <c r="BF245" i="1"/>
  <c r="BF52" i="1"/>
  <c r="KM52" i="1" s="1"/>
  <c r="BF50" i="1"/>
  <c r="BF22" i="1"/>
  <c r="BF19" i="1"/>
  <c r="KM19" i="1" s="1"/>
  <c r="BF18" i="1"/>
  <c r="BE5" i="1"/>
  <c r="BE38" i="1"/>
  <c r="KL38" i="1" s="1"/>
  <c r="BE37" i="1"/>
  <c r="KL37" i="1" s="1"/>
  <c r="BE245" i="1"/>
  <c r="BE52" i="1"/>
  <c r="BE50" i="1"/>
  <c r="KL50" i="1" s="1"/>
  <c r="BE22" i="1"/>
  <c r="BE19" i="1"/>
  <c r="BE18" i="1"/>
  <c r="KL18" i="1" s="1"/>
  <c r="BJ25" i="1"/>
  <c r="BJ26" i="1"/>
  <c r="B86" i="23"/>
  <c r="B85" i="23"/>
  <c r="B84" i="23"/>
  <c r="B83" i="23"/>
  <c r="B82" i="23"/>
  <c r="B81" i="23"/>
  <c r="B80" i="23"/>
  <c r="B79" i="23"/>
  <c r="B78" i="23"/>
  <c r="B77" i="23"/>
  <c r="B76" i="23"/>
  <c r="B75" i="23"/>
  <c r="B74" i="23"/>
  <c r="B73" i="23"/>
  <c r="B72" i="23"/>
  <c r="B71" i="23"/>
  <c r="B70" i="23"/>
  <c r="B69" i="23"/>
  <c r="BD5" i="1"/>
  <c r="BD245" i="1"/>
  <c r="BC245" i="1"/>
  <c r="BD38" i="1"/>
  <c r="KK38" i="1" s="1"/>
  <c r="BD37" i="1"/>
  <c r="KK37" i="1" s="1"/>
  <c r="BD52" i="1"/>
  <c r="BD50" i="1"/>
  <c r="KK50" i="1" s="1"/>
  <c r="BD22" i="1"/>
  <c r="KK22" i="1" s="1"/>
  <c r="BD19" i="1"/>
  <c r="KK19" i="1" s="1"/>
  <c r="BD18" i="1"/>
  <c r="BC5" i="1"/>
  <c r="BC38" i="1"/>
  <c r="KJ38" i="1" s="1"/>
  <c r="BC37" i="1"/>
  <c r="KJ37" i="1" s="1"/>
  <c r="KJ31" i="1"/>
  <c r="BC22" i="1"/>
  <c r="BC52" i="1"/>
  <c r="KJ52" i="1" s="1"/>
  <c r="BC50" i="1"/>
  <c r="KJ50" i="1" s="1"/>
  <c r="BC19" i="1"/>
  <c r="BC18" i="1"/>
  <c r="KJ18" i="1" s="1"/>
  <c r="BB5" i="1"/>
  <c r="BB37" i="1"/>
  <c r="BB38" i="1"/>
  <c r="KI38" i="1" s="1"/>
  <c r="BB245" i="1"/>
  <c r="BB52" i="1"/>
  <c r="BB50" i="1"/>
  <c r="KI50" i="1" s="1"/>
  <c r="BB22" i="1"/>
  <c r="BB19" i="1"/>
  <c r="BB18" i="1"/>
  <c r="KI18" i="1" s="1"/>
  <c r="BA38" i="1"/>
  <c r="KH38" i="1" s="1"/>
  <c r="BA37" i="1"/>
  <c r="KH37" i="1" s="1"/>
  <c r="BA245" i="1"/>
  <c r="BA52" i="1"/>
  <c r="KH52" i="1" s="1"/>
  <c r="BA50" i="1"/>
  <c r="KH50" i="1" s="1"/>
  <c r="BA22" i="1"/>
  <c r="BA19" i="1"/>
  <c r="KH19" i="1" s="1"/>
  <c r="BA18" i="1"/>
  <c r="KH18" i="1" s="1"/>
  <c r="AZ37" i="1"/>
  <c r="KG37" i="1" s="1"/>
  <c r="AZ38" i="1"/>
  <c r="KG38" i="1" s="1"/>
  <c r="AZ245" i="1"/>
  <c r="AZ52" i="1"/>
  <c r="AZ50" i="1"/>
  <c r="AZ22" i="1"/>
  <c r="AZ49" i="1" s="1"/>
  <c r="AZ19" i="1"/>
  <c r="KG19" i="1" s="1"/>
  <c r="AZ18" i="1"/>
  <c r="KG18" i="1" s="1"/>
  <c r="AY37" i="1"/>
  <c r="KF37" i="1" s="1"/>
  <c r="AY5" i="1"/>
  <c r="AY38" i="1"/>
  <c r="KF38" i="1" s="1"/>
  <c r="AY245" i="1"/>
  <c r="AY52" i="1"/>
  <c r="AY50" i="1"/>
  <c r="AY22" i="1"/>
  <c r="AY19" i="1"/>
  <c r="KF19" i="1" s="1"/>
  <c r="AY18" i="1"/>
  <c r="KF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KD37" i="1" s="1"/>
  <c r="AU38" i="1"/>
  <c r="AU5" i="1"/>
  <c r="AU245" i="1"/>
  <c r="AU50" i="1"/>
  <c r="KD50" i="1" s="1"/>
  <c r="AU19" i="1"/>
  <c r="KD19" i="1" s="1"/>
  <c r="AU18" i="1"/>
  <c r="KD18" i="1" s="1"/>
  <c r="AT5" i="1"/>
  <c r="AT38" i="1"/>
  <c r="KC38" i="1" s="1"/>
  <c r="AT37" i="1"/>
  <c r="AT245" i="1"/>
  <c r="AT19" i="1"/>
  <c r="KC19" i="1" s="1"/>
  <c r="AT18" i="1"/>
  <c r="KC18" i="1" s="1"/>
  <c r="AT50" i="1"/>
  <c r="KC50" i="1" s="1"/>
  <c r="AS37" i="1"/>
  <c r="KB37" i="1" s="1"/>
  <c r="AS38" i="1"/>
  <c r="KB38" i="1" s="1"/>
  <c r="AS19" i="1"/>
  <c r="KB19" i="1" s="1"/>
  <c r="AS18" i="1"/>
  <c r="KB18" i="1" s="1"/>
  <c r="AS50" i="1"/>
  <c r="KB50" i="1" s="1"/>
  <c r="AS245" i="1"/>
  <c r="AR45" i="1"/>
  <c r="KA45" i="1" s="1"/>
  <c r="AR38" i="1"/>
  <c r="AR37" i="1"/>
  <c r="KA37" i="1" s="1"/>
  <c r="AR19" i="1"/>
  <c r="KA19" i="1" s="1"/>
  <c r="AR18" i="1"/>
  <c r="KA18" i="1" s="1"/>
  <c r="AR48" i="1"/>
  <c r="AR245" i="1" s="1"/>
  <c r="KP71" i="1"/>
  <c r="KO71" i="1"/>
  <c r="KP70" i="1"/>
  <c r="KO70" i="1"/>
  <c r="KP69" i="1"/>
  <c r="KO69" i="1"/>
  <c r="KP68" i="1"/>
  <c r="KO68" i="1"/>
  <c r="KP67" i="1"/>
  <c r="KO67" i="1"/>
  <c r="KP65" i="1"/>
  <c r="KO65" i="1"/>
  <c r="KP64" i="1"/>
  <c r="KO64" i="1"/>
  <c r="KP63" i="1"/>
  <c r="KO63" i="1"/>
  <c r="KP62" i="1"/>
  <c r="KO62" i="1"/>
  <c r="KP61" i="1"/>
  <c r="KO61" i="1"/>
  <c r="KP60" i="1"/>
  <c r="KO60" i="1"/>
  <c r="KP59" i="1"/>
  <c r="KO59" i="1"/>
  <c r="KP58" i="1"/>
  <c r="KO58" i="1"/>
  <c r="KP54" i="1"/>
  <c r="KO54" i="1"/>
  <c r="KP53" i="1"/>
  <c r="KO53" i="1"/>
  <c r="KP48" i="1"/>
  <c r="KO48" i="1"/>
  <c r="KP45" i="1"/>
  <c r="KO45" i="1"/>
  <c r="KP42" i="1"/>
  <c r="KO42" i="1"/>
  <c r="KP32" i="1"/>
  <c r="KO32" i="1"/>
  <c r="KP30" i="1"/>
  <c r="KO30" i="1"/>
  <c r="KP29" i="1"/>
  <c r="KO29" i="1"/>
  <c r="KP28" i="1"/>
  <c r="KO28" i="1"/>
  <c r="KP27" i="1"/>
  <c r="KO27" i="1"/>
  <c r="KP26" i="1"/>
  <c r="KO26" i="1"/>
  <c r="KP25" i="1"/>
  <c r="KO25" i="1"/>
  <c r="KP24" i="1"/>
  <c r="KO24" i="1"/>
  <c r="KP23" i="1"/>
  <c r="KO23" i="1"/>
  <c r="KP17" i="1"/>
  <c r="KO17" i="1"/>
  <c r="KP16" i="1"/>
  <c r="KO16" i="1"/>
  <c r="KP15" i="1"/>
  <c r="KO15" i="1"/>
  <c r="KP13" i="1"/>
  <c r="KO13" i="1"/>
  <c r="KP10" i="1"/>
  <c r="KO10" i="1"/>
  <c r="KN71" i="1"/>
  <c r="KM71" i="1"/>
  <c r="KL71" i="1"/>
  <c r="KK71" i="1"/>
  <c r="KJ71" i="1"/>
  <c r="KI71" i="1"/>
  <c r="KH71" i="1"/>
  <c r="KN70" i="1"/>
  <c r="KM70" i="1"/>
  <c r="KL70" i="1"/>
  <c r="KK70" i="1"/>
  <c r="KJ70" i="1"/>
  <c r="KI70" i="1"/>
  <c r="KH70" i="1"/>
  <c r="KN69" i="1"/>
  <c r="KM69" i="1"/>
  <c r="KL69" i="1"/>
  <c r="KK69" i="1"/>
  <c r="KJ69" i="1"/>
  <c r="KI69" i="1"/>
  <c r="KH69" i="1"/>
  <c r="KN68" i="1"/>
  <c r="KM68" i="1"/>
  <c r="KL68" i="1"/>
  <c r="KK68" i="1"/>
  <c r="KJ68" i="1"/>
  <c r="KI68" i="1"/>
  <c r="KH68" i="1"/>
  <c r="KN67" i="1"/>
  <c r="KM67" i="1"/>
  <c r="KL67" i="1"/>
  <c r="KK67" i="1"/>
  <c r="KJ67" i="1"/>
  <c r="KI67" i="1"/>
  <c r="KH67" i="1"/>
  <c r="KN65" i="1"/>
  <c r="KM65" i="1"/>
  <c r="KL65" i="1"/>
  <c r="KK65" i="1"/>
  <c r="KJ65" i="1"/>
  <c r="KI65" i="1"/>
  <c r="KH65" i="1"/>
  <c r="KN64" i="1"/>
  <c r="KM64" i="1"/>
  <c r="KL64" i="1"/>
  <c r="KK64" i="1"/>
  <c r="KJ64" i="1"/>
  <c r="KI64" i="1"/>
  <c r="KH64" i="1"/>
  <c r="KN63" i="1"/>
  <c r="KM63" i="1"/>
  <c r="KL63" i="1"/>
  <c r="KK63" i="1"/>
  <c r="KJ63" i="1"/>
  <c r="KI63" i="1"/>
  <c r="KH63" i="1"/>
  <c r="KN62" i="1"/>
  <c r="KM62" i="1"/>
  <c r="KL62" i="1"/>
  <c r="KK62" i="1"/>
  <c r="KJ62" i="1"/>
  <c r="KI62" i="1"/>
  <c r="KH62" i="1"/>
  <c r="KN61" i="1"/>
  <c r="KM61" i="1"/>
  <c r="KL61" i="1"/>
  <c r="KK61" i="1"/>
  <c r="KJ61" i="1"/>
  <c r="KI61" i="1"/>
  <c r="KH61" i="1"/>
  <c r="KN60" i="1"/>
  <c r="KM60" i="1"/>
  <c r="KL60" i="1"/>
  <c r="KK60" i="1"/>
  <c r="KJ60" i="1"/>
  <c r="KI60" i="1"/>
  <c r="KH60" i="1"/>
  <c r="KN59" i="1"/>
  <c r="KM59" i="1"/>
  <c r="KL59" i="1"/>
  <c r="KK59" i="1"/>
  <c r="KJ59" i="1"/>
  <c r="KI59" i="1"/>
  <c r="KH59" i="1"/>
  <c r="KN58" i="1"/>
  <c r="KM58" i="1"/>
  <c r="KL58" i="1"/>
  <c r="KK58" i="1"/>
  <c r="KJ58" i="1"/>
  <c r="KI58" i="1"/>
  <c r="KH58" i="1"/>
  <c r="KN54" i="1"/>
  <c r="KM54" i="1"/>
  <c r="KL54" i="1"/>
  <c r="KK54" i="1"/>
  <c r="KJ54" i="1"/>
  <c r="KI54" i="1"/>
  <c r="KH54" i="1"/>
  <c r="KN53" i="1"/>
  <c r="KM53" i="1"/>
  <c r="KL53" i="1"/>
  <c r="KK53" i="1"/>
  <c r="KJ53" i="1"/>
  <c r="KI53" i="1"/>
  <c r="KH53" i="1"/>
  <c r="KN48" i="1"/>
  <c r="KM48" i="1"/>
  <c r="KL48" i="1"/>
  <c r="KK48" i="1"/>
  <c r="KJ48" i="1"/>
  <c r="KI48" i="1"/>
  <c r="KH48" i="1"/>
  <c r="KN45" i="1"/>
  <c r="KM45" i="1"/>
  <c r="KL45" i="1"/>
  <c r="KK45" i="1"/>
  <c r="KJ45" i="1"/>
  <c r="KI45" i="1"/>
  <c r="KH45" i="1"/>
  <c r="KN42" i="1"/>
  <c r="KM42" i="1"/>
  <c r="KL42" i="1"/>
  <c r="KK42" i="1"/>
  <c r="KJ42" i="1"/>
  <c r="KI42" i="1"/>
  <c r="KH42" i="1"/>
  <c r="KN32" i="1"/>
  <c r="KM32" i="1"/>
  <c r="KL32" i="1"/>
  <c r="KK32" i="1"/>
  <c r="KJ32" i="1"/>
  <c r="KI32" i="1"/>
  <c r="KH32" i="1"/>
  <c r="KN30" i="1"/>
  <c r="KM30" i="1"/>
  <c r="KL30" i="1"/>
  <c r="KK30" i="1"/>
  <c r="KJ30" i="1"/>
  <c r="KI30" i="1"/>
  <c r="KH30" i="1"/>
  <c r="KN29" i="1"/>
  <c r="KM29" i="1"/>
  <c r="KL29" i="1"/>
  <c r="KK29" i="1"/>
  <c r="KJ29" i="1"/>
  <c r="KI29" i="1"/>
  <c r="KH29" i="1"/>
  <c r="KN28" i="1"/>
  <c r="KM28" i="1"/>
  <c r="KL28" i="1"/>
  <c r="KK28" i="1"/>
  <c r="KJ28" i="1"/>
  <c r="KI28" i="1"/>
  <c r="KH28" i="1"/>
  <c r="KN27" i="1"/>
  <c r="KM27" i="1"/>
  <c r="KL27" i="1"/>
  <c r="KK27" i="1"/>
  <c r="KJ27" i="1"/>
  <c r="KI27" i="1"/>
  <c r="KH27" i="1"/>
  <c r="KN26" i="1"/>
  <c r="KM26" i="1"/>
  <c r="KL26" i="1"/>
  <c r="KK26" i="1"/>
  <c r="KJ26" i="1"/>
  <c r="KI26" i="1"/>
  <c r="KH26" i="1"/>
  <c r="KN25" i="1"/>
  <c r="KM25" i="1"/>
  <c r="KL25" i="1"/>
  <c r="KK25" i="1"/>
  <c r="KJ25" i="1"/>
  <c r="KI25" i="1"/>
  <c r="KH25" i="1"/>
  <c r="KN24" i="1"/>
  <c r="KM24" i="1"/>
  <c r="KL24" i="1"/>
  <c r="KK24" i="1"/>
  <c r="KJ24" i="1"/>
  <c r="KI24" i="1"/>
  <c r="KH24" i="1"/>
  <c r="KN23" i="1"/>
  <c r="KM23" i="1"/>
  <c r="KL23" i="1"/>
  <c r="KK23" i="1"/>
  <c r="KJ23" i="1"/>
  <c r="KI23" i="1"/>
  <c r="KH23" i="1"/>
  <c r="KN17" i="1"/>
  <c r="KM17" i="1"/>
  <c r="KL17" i="1"/>
  <c r="KK17" i="1"/>
  <c r="KJ17" i="1"/>
  <c r="KI17" i="1"/>
  <c r="KH17" i="1"/>
  <c r="KN16" i="1"/>
  <c r="KM16" i="1"/>
  <c r="KL16" i="1"/>
  <c r="KK16" i="1"/>
  <c r="KJ16" i="1"/>
  <c r="KI16" i="1"/>
  <c r="KH16" i="1"/>
  <c r="KN15" i="1"/>
  <c r="KM15" i="1"/>
  <c r="KL15" i="1"/>
  <c r="KK15" i="1"/>
  <c r="KJ15" i="1"/>
  <c r="KI15" i="1"/>
  <c r="KH15" i="1"/>
  <c r="KN13" i="1"/>
  <c r="KM13" i="1"/>
  <c r="KL13" i="1"/>
  <c r="KK13" i="1"/>
  <c r="KJ13" i="1"/>
  <c r="KI13" i="1"/>
  <c r="KH13" i="1"/>
  <c r="KN10" i="1"/>
  <c r="KM10" i="1"/>
  <c r="KL10" i="1"/>
  <c r="KK10" i="1"/>
  <c r="KJ10" i="1"/>
  <c r="KI10" i="1"/>
  <c r="KH10" i="1"/>
  <c r="KG71" i="1"/>
  <c r="KF71" i="1"/>
  <c r="KE71" i="1"/>
  <c r="KG70" i="1"/>
  <c r="KF70" i="1"/>
  <c r="KE70" i="1"/>
  <c r="KG69" i="1"/>
  <c r="KF69" i="1"/>
  <c r="KE69" i="1"/>
  <c r="KG68" i="1"/>
  <c r="KF68" i="1"/>
  <c r="KE68" i="1"/>
  <c r="KG67" i="1"/>
  <c r="KF67" i="1"/>
  <c r="KE67" i="1"/>
  <c r="KG65" i="1"/>
  <c r="KF65" i="1"/>
  <c r="KE65" i="1"/>
  <c r="KG64" i="1"/>
  <c r="KF64" i="1"/>
  <c r="KE64" i="1"/>
  <c r="KG63" i="1"/>
  <c r="KF63" i="1"/>
  <c r="KE63" i="1"/>
  <c r="KG62" i="1"/>
  <c r="KF62" i="1"/>
  <c r="KE62" i="1"/>
  <c r="KG61" i="1"/>
  <c r="KF61" i="1"/>
  <c r="KE61" i="1"/>
  <c r="KG60" i="1"/>
  <c r="KF60" i="1"/>
  <c r="KE60" i="1"/>
  <c r="KG59" i="1"/>
  <c r="KF59" i="1"/>
  <c r="KE59" i="1"/>
  <c r="KG58" i="1"/>
  <c r="KF58" i="1"/>
  <c r="KE58" i="1"/>
  <c r="KG54" i="1"/>
  <c r="KF54" i="1"/>
  <c r="KE54" i="1"/>
  <c r="KG53" i="1"/>
  <c r="KF53" i="1"/>
  <c r="KE53" i="1"/>
  <c r="KG48" i="1"/>
  <c r="KF48" i="1"/>
  <c r="KE48" i="1"/>
  <c r="KG45" i="1"/>
  <c r="KE45" i="1"/>
  <c r="KG42" i="1"/>
  <c r="KF42" i="1"/>
  <c r="KE42" i="1"/>
  <c r="KG32" i="1"/>
  <c r="KF32" i="1"/>
  <c r="KE32" i="1"/>
  <c r="KG30" i="1"/>
  <c r="KF30" i="1"/>
  <c r="KE30" i="1"/>
  <c r="KG29" i="1"/>
  <c r="KF29" i="1"/>
  <c r="KE29" i="1"/>
  <c r="KG28" i="1"/>
  <c r="KF28" i="1"/>
  <c r="KE28" i="1"/>
  <c r="KG27" i="1"/>
  <c r="KF27" i="1"/>
  <c r="KE27" i="1"/>
  <c r="KG26" i="1"/>
  <c r="KF26" i="1"/>
  <c r="KE26" i="1"/>
  <c r="KG25" i="1"/>
  <c r="KF25" i="1"/>
  <c r="KE25" i="1"/>
  <c r="KG24" i="1"/>
  <c r="KF24" i="1"/>
  <c r="KE24" i="1"/>
  <c r="KG23" i="1"/>
  <c r="KF23" i="1"/>
  <c r="KE23" i="1"/>
  <c r="KG17" i="1"/>
  <c r="KF17" i="1"/>
  <c r="KE17" i="1"/>
  <c r="KG16" i="1"/>
  <c r="KF16" i="1"/>
  <c r="KE16" i="1"/>
  <c r="KG15" i="1"/>
  <c r="KF15" i="1"/>
  <c r="KE15" i="1"/>
  <c r="KG13" i="1"/>
  <c r="KF13" i="1"/>
  <c r="KE13" i="1"/>
  <c r="KG10" i="1"/>
  <c r="KF10" i="1"/>
  <c r="KE10" i="1"/>
  <c r="BJ65" i="1"/>
  <c r="BJ64" i="1"/>
  <c r="BJ63" i="1"/>
  <c r="BJ61" i="1"/>
  <c r="BJ60" i="1"/>
  <c r="BJ59" i="1"/>
  <c r="BJ54" i="1"/>
  <c r="BJ28" i="1"/>
  <c r="BJ27" i="1"/>
  <c r="BJ24" i="1"/>
  <c r="BJ23" i="1"/>
  <c r="BJ7" i="1"/>
  <c r="BJ6" i="1"/>
  <c r="AQ38" i="1"/>
  <c r="JZ38" i="1" s="1"/>
  <c r="AQ37" i="1"/>
  <c r="JZ37" i="1" s="1"/>
  <c r="AQ48" i="1"/>
  <c r="AQ245" i="1" s="1"/>
  <c r="AQ45" i="1"/>
  <c r="JZ45" i="1" s="1"/>
  <c r="AQ19" i="1"/>
  <c r="JZ19" i="1" s="1"/>
  <c r="AQ18" i="1"/>
  <c r="JZ18" i="1" s="1"/>
  <c r="AP48" i="1"/>
  <c r="JY48" i="1" s="1"/>
  <c r="AP45" i="1"/>
  <c r="JY45" i="1" s="1"/>
  <c r="AP18" i="1"/>
  <c r="JY18" i="1" s="1"/>
  <c r="AP19" i="1"/>
  <c r="JY19" i="1" s="1"/>
  <c r="AP38" i="1"/>
  <c r="AP37" i="1"/>
  <c r="JY37" i="1" s="1"/>
  <c r="AO38" i="1"/>
  <c r="AO37" i="1"/>
  <c r="JX37" i="1" s="1"/>
  <c r="AO48" i="1"/>
  <c r="JX48" i="1" s="1"/>
  <c r="AO45" i="1"/>
  <c r="AO19" i="1"/>
  <c r="JX19" i="1" s="1"/>
  <c r="AO18" i="1"/>
  <c r="JX18" i="1" s="1"/>
  <c r="AN37" i="1"/>
  <c r="JW37" i="1" s="1"/>
  <c r="AN38" i="1"/>
  <c r="JW38" i="1" s="1"/>
  <c r="AN19" i="1"/>
  <c r="JW19" i="1" s="1"/>
  <c r="AN18" i="1"/>
  <c r="JW18" i="1" s="1"/>
  <c r="AN245" i="1"/>
  <c r="AN50" i="1"/>
  <c r="JW50" i="1" s="1"/>
  <c r="AM38" i="1"/>
  <c r="JV38" i="1" s="1"/>
  <c r="AM37" i="1"/>
  <c r="AM245" i="1"/>
  <c r="AM50" i="1"/>
  <c r="JV50" i="1" s="1"/>
  <c r="AM19" i="1"/>
  <c r="JV19" i="1" s="1"/>
  <c r="AM18" i="1"/>
  <c r="JV18" i="1" s="1"/>
  <c r="AL245" i="1"/>
  <c r="AL37" i="1"/>
  <c r="JU37" i="1" s="1"/>
  <c r="AL38" i="1"/>
  <c r="AL19" i="1"/>
  <c r="JU19" i="1" s="1"/>
  <c r="AL18" i="1"/>
  <c r="JU18" i="1" s="1"/>
  <c r="AL50" i="1"/>
  <c r="JU50" i="1" s="1"/>
  <c r="JU13" i="1"/>
  <c r="AK38" i="1"/>
  <c r="JT38" i="1" s="1"/>
  <c r="AK37" i="1"/>
  <c r="JT37" i="1" s="1"/>
  <c r="AK245" i="1"/>
  <c r="AK50" i="1"/>
  <c r="JT50" i="1" s="1"/>
  <c r="AK19" i="1"/>
  <c r="AK18" i="1"/>
  <c r="JT18" i="1" s="1"/>
  <c r="AJ38" i="1"/>
  <c r="JS38" i="1" s="1"/>
  <c r="AJ37" i="1"/>
  <c r="JS37" i="1" s="1"/>
  <c r="JS54" i="1"/>
  <c r="I69" i="22"/>
  <c r="I68" i="22"/>
  <c r="I67" i="22"/>
  <c r="I66" i="22"/>
  <c r="I65" i="22"/>
  <c r="I64" i="22"/>
  <c r="F64" i="22"/>
  <c r="F65" i="22"/>
  <c r="F66" i="22"/>
  <c r="F67" i="22"/>
  <c r="F68" i="22"/>
  <c r="F69" i="22"/>
  <c r="G69" i="22" s="1"/>
  <c r="H69" i="22" s="1"/>
  <c r="KD71" i="1"/>
  <c r="KD70" i="1"/>
  <c r="KD69" i="1"/>
  <c r="KD68" i="1"/>
  <c r="KD67" i="1"/>
  <c r="KD65" i="1"/>
  <c r="KD64" i="1"/>
  <c r="KD63" i="1"/>
  <c r="KD62" i="1"/>
  <c r="KD61" i="1"/>
  <c r="KD60" i="1"/>
  <c r="KD59" i="1"/>
  <c r="KD58" i="1"/>
  <c r="KD54" i="1"/>
  <c r="KD53" i="1"/>
  <c r="KD48" i="1"/>
  <c r="KD45" i="1"/>
  <c r="KD42" i="1"/>
  <c r="KD32" i="1"/>
  <c r="KD30" i="1"/>
  <c r="KD29" i="1"/>
  <c r="KD28" i="1"/>
  <c r="KD27" i="1"/>
  <c r="KD26" i="1"/>
  <c r="KD25" i="1"/>
  <c r="KD24" i="1"/>
  <c r="KD23" i="1"/>
  <c r="KD17" i="1"/>
  <c r="KD16" i="1"/>
  <c r="KD15" i="1"/>
  <c r="KD13" i="1"/>
  <c r="KD10" i="1"/>
  <c r="KC71" i="1"/>
  <c r="KB71" i="1"/>
  <c r="KA71" i="1"/>
  <c r="JZ71" i="1"/>
  <c r="JY71" i="1"/>
  <c r="JX71" i="1"/>
  <c r="JW71" i="1"/>
  <c r="JV71" i="1"/>
  <c r="JU71" i="1"/>
  <c r="JT71" i="1"/>
  <c r="KC70" i="1"/>
  <c r="KB70" i="1"/>
  <c r="KA70" i="1"/>
  <c r="JZ70" i="1"/>
  <c r="JY70" i="1"/>
  <c r="JX70" i="1"/>
  <c r="JW70" i="1"/>
  <c r="JV70" i="1"/>
  <c r="JU70" i="1"/>
  <c r="JT70" i="1"/>
  <c r="KC69" i="1"/>
  <c r="KB69" i="1"/>
  <c r="KA69" i="1"/>
  <c r="JZ69" i="1"/>
  <c r="JY69" i="1"/>
  <c r="JX69" i="1"/>
  <c r="JW69" i="1"/>
  <c r="JV69" i="1"/>
  <c r="JU69" i="1"/>
  <c r="JT69" i="1"/>
  <c r="KC68" i="1"/>
  <c r="KB68" i="1"/>
  <c r="KA68" i="1"/>
  <c r="JZ68" i="1"/>
  <c r="JY68" i="1"/>
  <c r="JX68" i="1"/>
  <c r="JW68" i="1"/>
  <c r="JV68" i="1"/>
  <c r="JU68" i="1"/>
  <c r="JT68" i="1"/>
  <c r="KC67" i="1"/>
  <c r="KB67" i="1"/>
  <c r="KA67" i="1"/>
  <c r="JZ67" i="1"/>
  <c r="JY67" i="1"/>
  <c r="JX67" i="1"/>
  <c r="JW67" i="1"/>
  <c r="JV67" i="1"/>
  <c r="JU67" i="1"/>
  <c r="JT67" i="1"/>
  <c r="KC65" i="1"/>
  <c r="KB65" i="1"/>
  <c r="KA65" i="1"/>
  <c r="JZ65" i="1"/>
  <c r="JY65" i="1"/>
  <c r="JX65" i="1"/>
  <c r="JW65" i="1"/>
  <c r="JV65" i="1"/>
  <c r="JU65" i="1"/>
  <c r="JT65" i="1"/>
  <c r="KC64" i="1"/>
  <c r="KB64" i="1"/>
  <c r="KA64" i="1"/>
  <c r="JZ64" i="1"/>
  <c r="JY64" i="1"/>
  <c r="JX64" i="1"/>
  <c r="JW64" i="1"/>
  <c r="JV64" i="1"/>
  <c r="JU64" i="1"/>
  <c r="JT64" i="1"/>
  <c r="KC63" i="1"/>
  <c r="KB63" i="1"/>
  <c r="KA63" i="1"/>
  <c r="JZ63" i="1"/>
  <c r="JY63" i="1"/>
  <c r="JX63" i="1"/>
  <c r="JW63" i="1"/>
  <c r="JV63" i="1"/>
  <c r="JU63" i="1"/>
  <c r="JT63" i="1"/>
  <c r="KC62" i="1"/>
  <c r="KB62" i="1"/>
  <c r="KA62" i="1"/>
  <c r="JZ62" i="1"/>
  <c r="JY62" i="1"/>
  <c r="JX62" i="1"/>
  <c r="JW62" i="1"/>
  <c r="JV62" i="1"/>
  <c r="JT62" i="1"/>
  <c r="KC61" i="1"/>
  <c r="KB61" i="1"/>
  <c r="KA61" i="1"/>
  <c r="JZ61" i="1"/>
  <c r="JY61" i="1"/>
  <c r="JX61" i="1"/>
  <c r="JW61" i="1"/>
  <c r="JV61" i="1"/>
  <c r="JU61" i="1"/>
  <c r="JT61" i="1"/>
  <c r="KC60" i="1"/>
  <c r="KB60" i="1"/>
  <c r="KA60" i="1"/>
  <c r="JZ60" i="1"/>
  <c r="JY60" i="1"/>
  <c r="JX60" i="1"/>
  <c r="JW60" i="1"/>
  <c r="JV60" i="1"/>
  <c r="JT60" i="1"/>
  <c r="KC59" i="1"/>
  <c r="KB59" i="1"/>
  <c r="KA59" i="1"/>
  <c r="JZ59" i="1"/>
  <c r="JY59" i="1"/>
  <c r="JX59" i="1"/>
  <c r="JW59" i="1"/>
  <c r="JV59" i="1"/>
  <c r="JU59" i="1"/>
  <c r="JT59" i="1"/>
  <c r="KC58" i="1"/>
  <c r="KB58" i="1"/>
  <c r="KA58" i="1"/>
  <c r="JZ58" i="1"/>
  <c r="JY58" i="1"/>
  <c r="JX58" i="1"/>
  <c r="JW58" i="1"/>
  <c r="JV58" i="1"/>
  <c r="JT58" i="1"/>
  <c r="KC54" i="1"/>
  <c r="KB54" i="1"/>
  <c r="KA54" i="1"/>
  <c r="JZ54" i="1"/>
  <c r="JY54" i="1"/>
  <c r="JX54" i="1"/>
  <c r="JW54" i="1"/>
  <c r="JV54" i="1"/>
  <c r="JU54" i="1"/>
  <c r="JT54" i="1"/>
  <c r="KC53" i="1"/>
  <c r="KB53" i="1"/>
  <c r="KA53" i="1"/>
  <c r="JZ53" i="1"/>
  <c r="JY53" i="1"/>
  <c r="JX53" i="1"/>
  <c r="JW53" i="1"/>
  <c r="JV53" i="1"/>
  <c r="JT53" i="1"/>
  <c r="KC48" i="1"/>
  <c r="KB48" i="1"/>
  <c r="JW48" i="1"/>
  <c r="JV48" i="1"/>
  <c r="JU48" i="1"/>
  <c r="JT48" i="1"/>
  <c r="KC45" i="1"/>
  <c r="KB45" i="1"/>
  <c r="JW45" i="1"/>
  <c r="JV45" i="1"/>
  <c r="JU45" i="1"/>
  <c r="JT45" i="1"/>
  <c r="KC42" i="1"/>
  <c r="KB42" i="1"/>
  <c r="KA42" i="1"/>
  <c r="JZ42" i="1"/>
  <c r="JY42" i="1"/>
  <c r="JX42" i="1"/>
  <c r="JW42" i="1"/>
  <c r="JV42" i="1"/>
  <c r="JU42" i="1"/>
  <c r="JT42" i="1"/>
  <c r="KC32" i="1"/>
  <c r="KB32" i="1"/>
  <c r="KA32" i="1"/>
  <c r="JZ32" i="1"/>
  <c r="JY32" i="1"/>
  <c r="JX32" i="1"/>
  <c r="JW32" i="1"/>
  <c r="JV32" i="1"/>
  <c r="JU32" i="1"/>
  <c r="JT32" i="1"/>
  <c r="KC30" i="1"/>
  <c r="KB30" i="1"/>
  <c r="KA30" i="1"/>
  <c r="JZ30" i="1"/>
  <c r="JY30" i="1"/>
  <c r="JX30" i="1"/>
  <c r="JW30" i="1"/>
  <c r="JV30" i="1"/>
  <c r="JU30" i="1"/>
  <c r="JT30" i="1"/>
  <c r="KC29" i="1"/>
  <c r="KB29" i="1"/>
  <c r="KA29" i="1"/>
  <c r="JZ29" i="1"/>
  <c r="JY29" i="1"/>
  <c r="JX29" i="1"/>
  <c r="JW29" i="1"/>
  <c r="JV29" i="1"/>
  <c r="JU29" i="1"/>
  <c r="JT29" i="1"/>
  <c r="KC28" i="1"/>
  <c r="KB28" i="1"/>
  <c r="KA28" i="1"/>
  <c r="JZ28" i="1"/>
  <c r="JY28" i="1"/>
  <c r="JX28" i="1"/>
  <c r="JW28" i="1"/>
  <c r="JV28" i="1"/>
  <c r="JU28" i="1"/>
  <c r="JT28" i="1"/>
  <c r="KC27" i="1"/>
  <c r="KB27" i="1"/>
  <c r="KA27" i="1"/>
  <c r="JZ27" i="1"/>
  <c r="JY27" i="1"/>
  <c r="JX27" i="1"/>
  <c r="JW27" i="1"/>
  <c r="JV27" i="1"/>
  <c r="JU27" i="1"/>
  <c r="JT27" i="1"/>
  <c r="KC26" i="1"/>
  <c r="KB26" i="1"/>
  <c r="KA26" i="1"/>
  <c r="JZ26" i="1"/>
  <c r="JY26" i="1"/>
  <c r="JX26" i="1"/>
  <c r="JW26" i="1"/>
  <c r="JV26" i="1"/>
  <c r="JU26" i="1"/>
  <c r="JT26" i="1"/>
  <c r="KC25" i="1"/>
  <c r="KB25" i="1"/>
  <c r="KA25" i="1"/>
  <c r="JZ25" i="1"/>
  <c r="JY25" i="1"/>
  <c r="JX25" i="1"/>
  <c r="JW25" i="1"/>
  <c r="JV25" i="1"/>
  <c r="JU25" i="1"/>
  <c r="JT25" i="1"/>
  <c r="KC24" i="1"/>
  <c r="KB24" i="1"/>
  <c r="KA24" i="1"/>
  <c r="JZ24" i="1"/>
  <c r="JY24" i="1"/>
  <c r="JX24" i="1"/>
  <c r="JW24" i="1"/>
  <c r="JV24" i="1"/>
  <c r="JU24" i="1"/>
  <c r="JT24" i="1"/>
  <c r="KC23" i="1"/>
  <c r="KB23" i="1"/>
  <c r="KA23" i="1"/>
  <c r="JZ23" i="1"/>
  <c r="JY23" i="1"/>
  <c r="JX23" i="1"/>
  <c r="JW23" i="1"/>
  <c r="JV23" i="1"/>
  <c r="JU23" i="1"/>
  <c r="JT23" i="1"/>
  <c r="KC17" i="1"/>
  <c r="KB17" i="1"/>
  <c r="KA17" i="1"/>
  <c r="JZ17" i="1"/>
  <c r="JY17" i="1"/>
  <c r="JX17" i="1"/>
  <c r="JW17" i="1"/>
  <c r="JV17" i="1"/>
  <c r="JU17" i="1"/>
  <c r="JT17" i="1"/>
  <c r="KC16" i="1"/>
  <c r="KB16" i="1"/>
  <c r="KA16" i="1"/>
  <c r="JZ16" i="1"/>
  <c r="JY16" i="1"/>
  <c r="JX16" i="1"/>
  <c r="JW16" i="1"/>
  <c r="JV16" i="1"/>
  <c r="JU16" i="1"/>
  <c r="JT16" i="1"/>
  <c r="KC15" i="1"/>
  <c r="KB15" i="1"/>
  <c r="KA15" i="1"/>
  <c r="JZ15" i="1"/>
  <c r="JY15" i="1"/>
  <c r="JX15" i="1"/>
  <c r="JW15" i="1"/>
  <c r="JV15" i="1"/>
  <c r="JU15" i="1"/>
  <c r="JT15" i="1"/>
  <c r="KC13" i="1"/>
  <c r="KB13" i="1"/>
  <c r="KA13" i="1"/>
  <c r="JZ13" i="1"/>
  <c r="JY13" i="1"/>
  <c r="JX13" i="1"/>
  <c r="JW13" i="1"/>
  <c r="JV13" i="1"/>
  <c r="JT13" i="1"/>
  <c r="KC10" i="1"/>
  <c r="KB10" i="1"/>
  <c r="KA10" i="1"/>
  <c r="JZ10" i="1"/>
  <c r="JY10" i="1"/>
  <c r="JX10" i="1"/>
  <c r="JW10" i="1"/>
  <c r="JV10" i="1"/>
  <c r="JU10" i="1"/>
  <c r="JT10" i="1"/>
  <c r="JS71" i="1"/>
  <c r="JS70" i="1"/>
  <c r="JS69" i="1"/>
  <c r="JS68" i="1"/>
  <c r="JS67" i="1"/>
  <c r="JS65" i="1"/>
  <c r="JS64" i="1"/>
  <c r="JS63" i="1"/>
  <c r="JS62" i="1"/>
  <c r="JS61" i="1"/>
  <c r="JS60" i="1"/>
  <c r="JS59" i="1"/>
  <c r="JS58" i="1"/>
  <c r="JS53" i="1"/>
  <c r="JS48" i="1"/>
  <c r="JS45" i="1"/>
  <c r="JS42" i="1"/>
  <c r="JS32" i="1"/>
  <c r="JS30" i="1"/>
  <c r="JS29" i="1"/>
  <c r="JS28" i="1"/>
  <c r="JS27" i="1"/>
  <c r="JS26" i="1"/>
  <c r="JS25" i="1"/>
  <c r="JS24" i="1"/>
  <c r="JS23" i="1"/>
  <c r="JS17" i="1"/>
  <c r="JS16" i="1"/>
  <c r="JS15" i="1"/>
  <c r="JS13" i="1"/>
  <c r="JS10" i="1"/>
  <c r="AV65" i="1"/>
  <c r="AV64" i="1"/>
  <c r="AV63" i="1"/>
  <c r="AV61" i="1"/>
  <c r="AV59" i="1"/>
  <c r="AV54" i="1"/>
  <c r="AU52" i="1"/>
  <c r="KD52" i="1" s="1"/>
  <c r="AT52" i="1"/>
  <c r="KC52" i="1" s="1"/>
  <c r="AS52" i="1"/>
  <c r="KB52" i="1" s="1"/>
  <c r="AR52" i="1"/>
  <c r="KA52" i="1" s="1"/>
  <c r="AQ52" i="1"/>
  <c r="JZ52" i="1" s="1"/>
  <c r="AP52" i="1"/>
  <c r="JY52" i="1" s="1"/>
  <c r="AO52" i="1"/>
  <c r="JX52" i="1" s="1"/>
  <c r="AN52" i="1"/>
  <c r="JW52" i="1" s="1"/>
  <c r="AM52" i="1"/>
  <c r="JV52" i="1" s="1"/>
  <c r="AK52" i="1"/>
  <c r="JT52" i="1" s="1"/>
  <c r="AJ245" i="1"/>
  <c r="AV28" i="1"/>
  <c r="AV27" i="1"/>
  <c r="AV26" i="1"/>
  <c r="AV25" i="1"/>
  <c r="AV24" i="1"/>
  <c r="AV23" i="1"/>
  <c r="AU22" i="1"/>
  <c r="AU49" i="1" s="1"/>
  <c r="AT22" i="1"/>
  <c r="AT49" i="1" s="1"/>
  <c r="KC49" i="1" s="1"/>
  <c r="AS22" i="1"/>
  <c r="KB22" i="1" s="1"/>
  <c r="AR22" i="1"/>
  <c r="KA22" i="1" s="1"/>
  <c r="AQ22" i="1"/>
  <c r="AP22" i="1"/>
  <c r="AO22" i="1"/>
  <c r="AN22" i="1"/>
  <c r="AN49" i="1" s="1"/>
  <c r="JW49" i="1" s="1"/>
  <c r="AM22" i="1"/>
  <c r="AL22" i="1"/>
  <c r="AL49" i="1" s="1"/>
  <c r="JU49" i="1" s="1"/>
  <c r="AK22" i="1"/>
  <c r="JT22" i="1" s="1"/>
  <c r="AJ22" i="1"/>
  <c r="JS22" i="1" s="1"/>
  <c r="AJ19" i="1"/>
  <c r="JS19" i="1" s="1"/>
  <c r="AJ18" i="1"/>
  <c r="JS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JP34" i="1"/>
  <c r="JP19" i="1"/>
  <c r="JR18" i="1"/>
  <c r="JQ18" i="1"/>
  <c r="JP18" i="1"/>
  <c r="JO18" i="1"/>
  <c r="JN18" i="1"/>
  <c r="JM18" i="1"/>
  <c r="JL18" i="1"/>
  <c r="JK18" i="1"/>
  <c r="JJ18" i="1"/>
  <c r="JI18" i="1"/>
  <c r="JH18" i="1"/>
  <c r="G59" i="22"/>
  <c r="H59" i="22" s="1"/>
  <c r="JR37" i="1"/>
  <c r="JR22" i="1"/>
  <c r="JQ45" i="1"/>
  <c r="JQ34" i="1"/>
  <c r="JQ22" i="1"/>
  <c r="JQ19" i="1"/>
  <c r="JP45" i="1"/>
  <c r="JQ52" i="1"/>
  <c r="JO52" i="1"/>
  <c r="JR63" i="1"/>
  <c r="JQ63" i="1"/>
  <c r="JP63" i="1"/>
  <c r="JO63" i="1"/>
  <c r="JN63" i="1"/>
  <c r="JM63" i="1"/>
  <c r="JL63" i="1"/>
  <c r="JK63" i="1"/>
  <c r="JJ63" i="1"/>
  <c r="JH63" i="1"/>
  <c r="JP22" i="1"/>
  <c r="JO49" i="1"/>
  <c r="JO34" i="1"/>
  <c r="JO22" i="1"/>
  <c r="JO19" i="1"/>
  <c r="JN59" i="1"/>
  <c r="JN48" i="1"/>
  <c r="JN45" i="1"/>
  <c r="JN34" i="1"/>
  <c r="JN22" i="1"/>
  <c r="JN19" i="1"/>
  <c r="JM54" i="1"/>
  <c r="JM58" i="1"/>
  <c r="JM59" i="1"/>
  <c r="JM45" i="1"/>
  <c r="JM34" i="1"/>
  <c r="JM22" i="1"/>
  <c r="JM19" i="1"/>
  <c r="JL34" i="1"/>
  <c r="JL37" i="1"/>
  <c r="JL22" i="1"/>
  <c r="JK45" i="1"/>
  <c r="JK54" i="1"/>
  <c r="JK58" i="1"/>
  <c r="JK59" i="1"/>
  <c r="JK22" i="1"/>
  <c r="JK19" i="1"/>
  <c r="JJ49" i="1"/>
  <c r="JJ45" i="1"/>
  <c r="JJ54" i="1"/>
  <c r="JJ53" i="1"/>
  <c r="JJ62" i="1"/>
  <c r="JJ61" i="1"/>
  <c r="JJ59" i="1"/>
  <c r="JJ22" i="1"/>
  <c r="JJ19" i="1"/>
  <c r="JH45" i="1"/>
  <c r="JK13" i="1"/>
  <c r="JL13" i="1"/>
  <c r="JM13" i="1"/>
  <c r="JN13" i="1"/>
  <c r="JO13" i="1"/>
  <c r="JP13" i="1"/>
  <c r="JQ13" i="1"/>
  <c r="JR13" i="1"/>
  <c r="JK15" i="1"/>
  <c r="JL15" i="1"/>
  <c r="JM15" i="1"/>
  <c r="JN15" i="1"/>
  <c r="JO15" i="1"/>
  <c r="JP15" i="1"/>
  <c r="JQ15" i="1"/>
  <c r="JR15" i="1"/>
  <c r="JK16" i="1"/>
  <c r="JL16" i="1"/>
  <c r="JM16" i="1"/>
  <c r="JN16" i="1"/>
  <c r="JO16" i="1"/>
  <c r="JP16" i="1"/>
  <c r="JQ16" i="1"/>
  <c r="JR16" i="1"/>
  <c r="JK17" i="1"/>
  <c r="JL17" i="1"/>
  <c r="JM17" i="1"/>
  <c r="JN17" i="1"/>
  <c r="JO17" i="1"/>
  <c r="JP17" i="1"/>
  <c r="JQ17" i="1"/>
  <c r="JR17" i="1"/>
  <c r="JK23" i="1"/>
  <c r="JL23" i="1"/>
  <c r="JM23" i="1"/>
  <c r="JN23" i="1"/>
  <c r="JO23" i="1"/>
  <c r="JP23" i="1"/>
  <c r="JQ23" i="1"/>
  <c r="JR23" i="1"/>
  <c r="JK24" i="1"/>
  <c r="JL24" i="1"/>
  <c r="JM24" i="1"/>
  <c r="JN24" i="1"/>
  <c r="JO24" i="1"/>
  <c r="JP24" i="1"/>
  <c r="JQ24" i="1"/>
  <c r="JR24" i="1"/>
  <c r="JK25" i="1"/>
  <c r="JL25" i="1"/>
  <c r="JM25" i="1"/>
  <c r="JN25" i="1"/>
  <c r="JO25" i="1"/>
  <c r="JP25" i="1"/>
  <c r="JQ25" i="1"/>
  <c r="JR25" i="1"/>
  <c r="JK26" i="1"/>
  <c r="JL26" i="1"/>
  <c r="JM26" i="1"/>
  <c r="JN26" i="1"/>
  <c r="JO26" i="1"/>
  <c r="JP26" i="1"/>
  <c r="JQ26" i="1"/>
  <c r="JR26" i="1"/>
  <c r="JK27" i="1"/>
  <c r="JL27" i="1"/>
  <c r="JM27" i="1"/>
  <c r="JN27" i="1"/>
  <c r="JO27" i="1"/>
  <c r="JP27" i="1"/>
  <c r="JQ27" i="1"/>
  <c r="JR27" i="1"/>
  <c r="JK28" i="1"/>
  <c r="JL28" i="1"/>
  <c r="JM28" i="1"/>
  <c r="JN28" i="1"/>
  <c r="JO28" i="1"/>
  <c r="JP28" i="1"/>
  <c r="JQ28" i="1"/>
  <c r="JR28" i="1"/>
  <c r="JK29" i="1"/>
  <c r="JL29" i="1"/>
  <c r="JM29" i="1"/>
  <c r="JN29" i="1"/>
  <c r="JO29" i="1"/>
  <c r="JP29" i="1"/>
  <c r="JQ29" i="1"/>
  <c r="JR29" i="1"/>
  <c r="JK30" i="1"/>
  <c r="JL30" i="1"/>
  <c r="JM30" i="1"/>
  <c r="JN30" i="1"/>
  <c r="JO30" i="1"/>
  <c r="JP30" i="1"/>
  <c r="JQ30" i="1"/>
  <c r="JR30" i="1"/>
  <c r="JK32" i="1"/>
  <c r="JL32" i="1"/>
  <c r="JM32" i="1"/>
  <c r="JN32" i="1"/>
  <c r="JO32" i="1"/>
  <c r="JP32" i="1"/>
  <c r="JQ32" i="1"/>
  <c r="JR32" i="1"/>
  <c r="JK34" i="1"/>
  <c r="JQ37" i="1"/>
  <c r="JK38" i="1"/>
  <c r="JL38" i="1"/>
  <c r="JM38" i="1"/>
  <c r="JN38" i="1"/>
  <c r="JO38" i="1"/>
  <c r="JP38" i="1"/>
  <c r="JQ38" i="1"/>
  <c r="JR38" i="1"/>
  <c r="JK42" i="1"/>
  <c r="JL42" i="1"/>
  <c r="JM42" i="1"/>
  <c r="JN42" i="1"/>
  <c r="JO42" i="1"/>
  <c r="JP42" i="1"/>
  <c r="JQ42" i="1"/>
  <c r="JR42" i="1"/>
  <c r="JL45" i="1"/>
  <c r="JO45" i="1"/>
  <c r="JR45" i="1"/>
  <c r="JL48" i="1"/>
  <c r="JQ48" i="1"/>
  <c r="JP52" i="1"/>
  <c r="JR52" i="1"/>
  <c r="JK53" i="1"/>
  <c r="JL53" i="1"/>
  <c r="JM53" i="1"/>
  <c r="JN53" i="1"/>
  <c r="JO53" i="1"/>
  <c r="JP53" i="1"/>
  <c r="JQ53" i="1"/>
  <c r="JR53" i="1"/>
  <c r="JL54" i="1"/>
  <c r="JO54" i="1"/>
  <c r="JP54" i="1"/>
  <c r="JQ54" i="1"/>
  <c r="JR54" i="1"/>
  <c r="JL58" i="1"/>
  <c r="JN58" i="1"/>
  <c r="JO58" i="1"/>
  <c r="JP58" i="1"/>
  <c r="JQ58" i="1"/>
  <c r="JR58" i="1"/>
  <c r="JL59" i="1"/>
  <c r="JO59" i="1"/>
  <c r="JP59" i="1"/>
  <c r="JQ59" i="1"/>
  <c r="JR59" i="1"/>
  <c r="JK60" i="1"/>
  <c r="JL60" i="1"/>
  <c r="JM60" i="1"/>
  <c r="JN60" i="1"/>
  <c r="JO60" i="1"/>
  <c r="JP60" i="1"/>
  <c r="JQ60" i="1"/>
  <c r="JR60" i="1"/>
  <c r="JK61" i="1"/>
  <c r="JL61" i="1"/>
  <c r="JM61" i="1"/>
  <c r="JN61" i="1"/>
  <c r="JO61" i="1"/>
  <c r="JP61" i="1"/>
  <c r="JQ61" i="1"/>
  <c r="JR61" i="1"/>
  <c r="JK62" i="1"/>
  <c r="JL62" i="1"/>
  <c r="JM62" i="1"/>
  <c r="JN62" i="1"/>
  <c r="JO62" i="1"/>
  <c r="JP62" i="1"/>
  <c r="JQ62" i="1"/>
  <c r="JR62" i="1"/>
  <c r="JK64" i="1"/>
  <c r="JL64" i="1"/>
  <c r="JM64" i="1"/>
  <c r="JN64" i="1"/>
  <c r="JO64" i="1"/>
  <c r="JP64" i="1"/>
  <c r="JQ64" i="1"/>
  <c r="JR64" i="1"/>
  <c r="JK65" i="1"/>
  <c r="JL65" i="1"/>
  <c r="JM65" i="1"/>
  <c r="JN65" i="1"/>
  <c r="JO65" i="1"/>
  <c r="JQ65" i="1"/>
  <c r="JR65" i="1"/>
  <c r="JK67" i="1"/>
  <c r="JL67" i="1"/>
  <c r="JM67" i="1"/>
  <c r="JN67" i="1"/>
  <c r="JO67" i="1"/>
  <c r="JP67" i="1"/>
  <c r="JQ67" i="1"/>
  <c r="JR67" i="1"/>
  <c r="JK68" i="1"/>
  <c r="JL68" i="1"/>
  <c r="JM68" i="1"/>
  <c r="JN68" i="1"/>
  <c r="JO68" i="1"/>
  <c r="JP68" i="1"/>
  <c r="JQ68" i="1"/>
  <c r="JR68" i="1"/>
  <c r="JK69" i="1"/>
  <c r="JL69" i="1"/>
  <c r="JM69" i="1"/>
  <c r="JN69" i="1"/>
  <c r="JO69" i="1"/>
  <c r="JP69" i="1"/>
  <c r="JQ69" i="1"/>
  <c r="JR69" i="1"/>
  <c r="JK70" i="1"/>
  <c r="JL70" i="1"/>
  <c r="JM70" i="1"/>
  <c r="JN70" i="1"/>
  <c r="JO70" i="1"/>
  <c r="JP70" i="1"/>
  <c r="JQ70" i="1"/>
  <c r="JR70" i="1"/>
  <c r="JK71" i="1"/>
  <c r="JL71" i="1"/>
  <c r="JM71" i="1"/>
  <c r="JN71" i="1"/>
  <c r="JO71" i="1"/>
  <c r="JP71" i="1"/>
  <c r="JQ71" i="1"/>
  <c r="JR71" i="1"/>
  <c r="JJ13" i="1"/>
  <c r="JJ15" i="1"/>
  <c r="JJ16" i="1"/>
  <c r="JJ17" i="1"/>
  <c r="JJ23" i="1"/>
  <c r="JJ24" i="1"/>
  <c r="JJ25" i="1"/>
  <c r="JJ26" i="1"/>
  <c r="JJ27" i="1"/>
  <c r="JJ28" i="1"/>
  <c r="JJ29" i="1"/>
  <c r="JJ30" i="1"/>
  <c r="JJ32" i="1"/>
  <c r="JJ34" i="1"/>
  <c r="JJ37" i="1"/>
  <c r="JJ38" i="1"/>
  <c r="JJ42" i="1"/>
  <c r="JJ58" i="1"/>
  <c r="JJ60" i="1"/>
  <c r="JJ64" i="1"/>
  <c r="JJ65" i="1"/>
  <c r="JJ67" i="1"/>
  <c r="JJ68" i="1"/>
  <c r="JJ69" i="1"/>
  <c r="JJ70" i="1"/>
  <c r="JJ71" i="1"/>
  <c r="JI19" i="1"/>
  <c r="JI22" i="1"/>
  <c r="JI34" i="1"/>
  <c r="JI46" i="1"/>
  <c r="JI50" i="1"/>
  <c r="JI49" i="1"/>
  <c r="JI54" i="1"/>
  <c r="JI60" i="1"/>
  <c r="JI61" i="1"/>
  <c r="JI58" i="1"/>
  <c r="JI59" i="1"/>
  <c r="JI13" i="1"/>
  <c r="JI15" i="1"/>
  <c r="JI16" i="1"/>
  <c r="JI17" i="1"/>
  <c r="JI23" i="1"/>
  <c r="JI24" i="1"/>
  <c r="JI25" i="1"/>
  <c r="JI26" i="1"/>
  <c r="JI27" i="1"/>
  <c r="JI28" i="1"/>
  <c r="JI29" i="1"/>
  <c r="JI30" i="1"/>
  <c r="JI32" i="1"/>
  <c r="JI37" i="1"/>
  <c r="JI38" i="1"/>
  <c r="JI42" i="1"/>
  <c r="JI45" i="1"/>
  <c r="JI48" i="1"/>
  <c r="JI64" i="1"/>
  <c r="JI65" i="1"/>
  <c r="JI67" i="1"/>
  <c r="JI68" i="1"/>
  <c r="JI69" i="1"/>
  <c r="JI70" i="1"/>
  <c r="JI71" i="1"/>
  <c r="JH71" i="1"/>
  <c r="JH70" i="1"/>
  <c r="JH69" i="1"/>
  <c r="JH68" i="1"/>
  <c r="JH67" i="1"/>
  <c r="JH65" i="1"/>
  <c r="JH64" i="1"/>
  <c r="JH62" i="1"/>
  <c r="JH61" i="1"/>
  <c r="JH60" i="1"/>
  <c r="JH59" i="1"/>
  <c r="JH58" i="1"/>
  <c r="JH54" i="1"/>
  <c r="JH53" i="1"/>
  <c r="JH48" i="1"/>
  <c r="JH42" i="1"/>
  <c r="JH38" i="1"/>
  <c r="JH32" i="1"/>
  <c r="JH30" i="1"/>
  <c r="JH29" i="1"/>
  <c r="JH28" i="1"/>
  <c r="JH27" i="1"/>
  <c r="JH26" i="1"/>
  <c r="JH25" i="1"/>
  <c r="JH24" i="1"/>
  <c r="JH23" i="1"/>
  <c r="JH17" i="1"/>
  <c r="JH16" i="1"/>
  <c r="JH15" i="1"/>
  <c r="JH13" i="1"/>
  <c r="JH37" i="1"/>
  <c r="JH52" i="1"/>
  <c r="JH49" i="1"/>
  <c r="JH22" i="1"/>
  <c r="JH19" i="1"/>
  <c r="JH34" i="1"/>
  <c r="G2" i="1"/>
  <c r="G3" i="1" s="1"/>
  <c r="JL49" i="1"/>
  <c r="JL50" i="1"/>
  <c r="JN49" i="1"/>
  <c r="JI63" i="1"/>
  <c r="JR34" i="1"/>
  <c r="JJ46" i="1"/>
  <c r="JO50" i="1"/>
  <c r="JQ49" i="1"/>
  <c r="JK52" i="1"/>
  <c r="JI62" i="1"/>
  <c r="JJ52" i="1"/>
  <c r="JL52" i="1"/>
  <c r="JN52" i="1"/>
  <c r="JP40" i="1"/>
  <c r="JK49" i="1"/>
  <c r="JP49" i="1"/>
  <c r="JP50" i="1"/>
  <c r="JM39" i="1"/>
  <c r="JM52" i="1"/>
  <c r="JM49" i="1"/>
  <c r="JR48" i="1"/>
  <c r="JM48" i="1"/>
  <c r="JK48" i="1"/>
  <c r="JP37" i="1"/>
  <c r="JM37" i="1"/>
  <c r="JH50" i="1"/>
  <c r="JN54" i="1"/>
  <c r="D36" i="22"/>
  <c r="E36" i="22" s="1"/>
  <c r="JP48" i="1"/>
  <c r="JK37" i="1"/>
  <c r="JR50" i="1"/>
  <c r="JN11" i="1"/>
  <c r="JN37" i="1"/>
  <c r="JR11" i="1"/>
  <c r="JR39" i="1"/>
  <c r="JL11" i="1"/>
  <c r="JL46" i="1"/>
  <c r="JI40" i="1"/>
  <c r="AJ50" i="1"/>
  <c r="JS50" i="1" s="1"/>
  <c r="JN40" i="1"/>
  <c r="JN39" i="1"/>
  <c r="JN46" i="1"/>
  <c r="JM46" i="1"/>
  <c r="JM40" i="1"/>
  <c r="JP39" i="1"/>
  <c r="JP46" i="1"/>
  <c r="AJ52" i="1"/>
  <c r="JS52" i="1" s="1"/>
  <c r="AV13" i="1"/>
  <c r="F49" i="23"/>
  <c r="F50" i="23" s="1"/>
  <c r="H49" i="23"/>
  <c r="H50" i="23" s="1"/>
  <c r="JI47" i="1"/>
  <c r="J49" i="23"/>
  <c r="J50" i="23" s="1"/>
  <c r="I59" i="23"/>
  <c r="I60" i="23" s="1"/>
  <c r="JL40" i="1"/>
  <c r="JJ50" i="1"/>
  <c r="JM50" i="1"/>
  <c r="JK50" i="1"/>
  <c r="JR49" i="1"/>
  <c r="JH47" i="1"/>
  <c r="JJ48" i="1"/>
  <c r="JP65" i="1"/>
  <c r="JL39" i="1"/>
  <c r="D21" i="22"/>
  <c r="E21" i="22" s="1"/>
  <c r="JR40" i="1"/>
  <c r="JR46" i="1"/>
  <c r="JK11" i="1"/>
  <c r="I64" i="23"/>
  <c r="I65" i="23" s="1"/>
  <c r="JJ39" i="1"/>
  <c r="JI53" i="1"/>
  <c r="JJ40" i="1"/>
  <c r="JQ50" i="1"/>
  <c r="JN50" i="1"/>
  <c r="JI39" i="1"/>
  <c r="JO48" i="1"/>
  <c r="JO37" i="1"/>
  <c r="JQ11" i="1"/>
  <c r="E49" i="23"/>
  <c r="E50" i="23" s="1"/>
  <c r="K49" i="23"/>
  <c r="C71" i="23" s="1"/>
  <c r="M49" i="23"/>
  <c r="C73" i="23" s="1"/>
  <c r="BJ48" i="1"/>
  <c r="BJ58" i="1"/>
  <c r="BJ62" i="1"/>
  <c r="JQ39" i="1"/>
  <c r="JQ46" i="1"/>
  <c r="JQ40" i="1"/>
  <c r="JI52" i="1"/>
  <c r="JH11" i="1"/>
  <c r="C64" i="23"/>
  <c r="C65" i="23" s="1"/>
  <c r="JO39" i="1"/>
  <c r="JO46" i="1"/>
  <c r="JO40" i="1"/>
  <c r="JH39" i="1"/>
  <c r="JH46" i="1"/>
  <c r="JH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KF45" i="1"/>
  <c r="D20" i="22"/>
  <c r="E20" i="22" s="1"/>
  <c r="J19" i="22"/>
  <c r="K19" i="22" s="1"/>
  <c r="J14" i="22"/>
  <c r="K14" i="22" s="1"/>
  <c r="J49" i="22"/>
  <c r="K49" i="22" s="1"/>
  <c r="G64" i="23"/>
  <c r="G65" i="23" s="1"/>
  <c r="J8" i="22"/>
  <c r="K8" i="22" s="1"/>
  <c r="JR19" i="1"/>
  <c r="JU53" i="1"/>
  <c r="AV53" i="1"/>
  <c r="G19" i="22"/>
  <c r="H19" i="22" s="1"/>
  <c r="D19" i="22"/>
  <c r="E19" i="22" s="1"/>
  <c r="J42" i="22"/>
  <c r="K42" i="22" s="1"/>
  <c r="D11" i="22"/>
  <c r="E11" i="22" s="1"/>
  <c r="J39" i="22"/>
  <c r="K39" i="22" s="1"/>
  <c r="JH14" i="1"/>
  <c r="J11" i="22"/>
  <c r="K11" i="22" s="1"/>
  <c r="G42" i="22"/>
  <c r="H42" i="22" s="1"/>
  <c r="D40" i="22"/>
  <c r="E40" i="22" s="1"/>
  <c r="G40" i="22"/>
  <c r="H40" i="22" s="1"/>
  <c r="J18" i="22"/>
  <c r="K18" i="22" s="1"/>
  <c r="G14" i="22"/>
  <c r="H14" i="22" s="1"/>
  <c r="J15" i="22"/>
  <c r="K15" i="22" s="1"/>
  <c r="G15" i="22"/>
  <c r="H15" i="22" s="1"/>
  <c r="F64" i="23"/>
  <c r="F65" i="23" s="1"/>
  <c r="JL19" i="1"/>
  <c r="C49" i="23"/>
  <c r="C50" i="23" s="1"/>
  <c r="JI11" i="1"/>
  <c r="D64" i="23"/>
  <c r="D65" i="23" s="1"/>
  <c r="JK40" i="1"/>
  <c r="JK46" i="1"/>
  <c r="JK39" i="1"/>
  <c r="K64" i="23"/>
  <c r="K65" i="23" s="1"/>
  <c r="JP11" i="1"/>
  <c r="E64" i="23"/>
  <c r="E65" i="23" s="1"/>
  <c r="JJ11" i="1"/>
  <c r="JM11" i="1"/>
  <c r="J64" i="23"/>
  <c r="J65" i="23" s="1"/>
  <c r="JO11" i="1"/>
  <c r="D22" i="22"/>
  <c r="E22" i="22" s="1"/>
  <c r="D12" i="22"/>
  <c r="E12" i="22" s="1"/>
  <c r="G39" i="22"/>
  <c r="H39" i="22" s="1"/>
  <c r="J16" i="22"/>
  <c r="K16" i="22" s="1"/>
  <c r="E54" i="23"/>
  <c r="E55" i="23" s="1"/>
  <c r="R16" i="22"/>
  <c r="R40" i="22"/>
  <c r="Q18" i="22"/>
  <c r="Q41"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JU58" i="1"/>
  <c r="AV60" i="1"/>
  <c r="P36" i="22"/>
  <c r="Q36" i="22" s="1"/>
  <c r="JU60" i="1"/>
  <c r="AL52" i="1"/>
  <c r="JU52" i="1" s="1"/>
  <c r="AV62" i="1"/>
  <c r="JU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JQ20" i="1"/>
  <c r="JQ35" i="1"/>
  <c r="JQ43" i="1"/>
  <c r="JO20" i="1"/>
  <c r="JO35" i="1"/>
  <c r="JO43" i="1"/>
  <c r="JM20" i="1"/>
  <c r="JM35" i="1"/>
  <c r="JM43" i="1"/>
  <c r="JK20" i="1"/>
  <c r="JK35" i="1"/>
  <c r="JK43" i="1"/>
  <c r="JI20" i="1"/>
  <c r="JI35" i="1"/>
  <c r="JI43" i="1"/>
  <c r="JJ47" i="1"/>
  <c r="M54" i="23"/>
  <c r="M55" i="23" s="1"/>
  <c r="D10" i="22"/>
  <c r="E10" i="22" s="1"/>
  <c r="D50" i="22"/>
  <c r="E50" i="22" s="1"/>
  <c r="J48" i="22"/>
  <c r="K48" i="22" s="1"/>
  <c r="D61" i="22"/>
  <c r="E61" i="22" s="1"/>
  <c r="JR20" i="1"/>
  <c r="JR35" i="1"/>
  <c r="JR43" i="1"/>
  <c r="JP20" i="1"/>
  <c r="JP35" i="1"/>
  <c r="JP43" i="1"/>
  <c r="JN20" i="1"/>
  <c r="JN35" i="1"/>
  <c r="JN43" i="1"/>
  <c r="JL20" i="1"/>
  <c r="JL35" i="1"/>
  <c r="JL43" i="1"/>
  <c r="JJ20" i="1"/>
  <c r="JJ35" i="1"/>
  <c r="JJ43" i="1"/>
  <c r="JH20" i="1"/>
  <c r="JH35" i="1"/>
  <c r="JK14" i="1"/>
  <c r="J12" i="22"/>
  <c r="K12" i="22" s="1"/>
  <c r="J21" i="22"/>
  <c r="K21" i="22" s="1"/>
  <c r="J36" i="22"/>
  <c r="K36" i="22" s="1"/>
  <c r="D58" i="22"/>
  <c r="E58" i="22" s="1"/>
  <c r="F59" i="23"/>
  <c r="F60" i="23" s="1"/>
  <c r="K59" i="23"/>
  <c r="K60" i="23" s="1"/>
  <c r="D23" i="22"/>
  <c r="E23" i="22" s="1"/>
  <c r="JJ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s="1"/>
  <c r="D60" i="22"/>
  <c r="E60" i="22" s="1"/>
  <c r="D63" i="22"/>
  <c r="E63" i="22" s="1"/>
  <c r="D15" i="22"/>
  <c r="E15" i="22" s="1"/>
  <c r="G8" i="22"/>
  <c r="H8" i="22" s="1"/>
  <c r="D24" i="22"/>
  <c r="E24" i="22" s="1"/>
  <c r="G6" i="22"/>
  <c r="H6" i="22" s="1"/>
  <c r="JI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JH43" i="1"/>
  <c r="JK47" i="1"/>
  <c r="O57" i="23"/>
  <c r="P58" i="23" s="1"/>
  <c r="JL14" i="1"/>
  <c r="G49" i="23"/>
  <c r="G50" i="23" s="1"/>
  <c r="O47" i="23"/>
  <c r="P47" i="23" s="1"/>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JM14" i="1"/>
  <c r="JL47" i="1"/>
  <c r="P38" i="22"/>
  <c r="Q38" i="22" s="1"/>
  <c r="JN14" i="1"/>
  <c r="JM47" i="1"/>
  <c r="J44" i="22"/>
  <c r="K44" i="22" s="1"/>
  <c r="J37" i="22"/>
  <c r="K37" i="22" s="1"/>
  <c r="J38" i="22"/>
  <c r="K38" i="22" s="1"/>
  <c r="JO14" i="1"/>
  <c r="JN47" i="1"/>
  <c r="JO47" i="1"/>
  <c r="JP14" i="1"/>
  <c r="JQ14" i="1"/>
  <c r="JP47" i="1"/>
  <c r="JQ47" i="1"/>
  <c r="JR14" i="1"/>
  <c r="JR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6" i="22" l="1"/>
  <c r="Q4" i="22"/>
  <c r="R42" i="22"/>
  <c r="Q9" i="22"/>
  <c r="AT39" i="1"/>
  <c r="KC39" i="1" s="1"/>
  <c r="BX245" i="1"/>
  <c r="BF39" i="1"/>
  <c r="BF40" i="1" s="1"/>
  <c r="KM40" i="1" s="1"/>
  <c r="BF11" i="1"/>
  <c r="BF20" i="1" s="1"/>
  <c r="KM20" i="1" s="1"/>
  <c r="KM38" i="1"/>
  <c r="KE37" i="1"/>
  <c r="AX49" i="1"/>
  <c r="AO50" i="1"/>
  <c r="JX50" i="1" s="1"/>
  <c r="AT11" i="1"/>
  <c r="AT35" i="1" s="1"/>
  <c r="KC35" i="1" s="1"/>
  <c r="AU11" i="1"/>
  <c r="AU35" i="1" s="1"/>
  <c r="KD35" i="1" s="1"/>
  <c r="KE19" i="1"/>
  <c r="C70" i="23"/>
  <c r="P53" i="23"/>
  <c r="Q53" i="23" s="1"/>
  <c r="R53" i="23" s="1"/>
  <c r="KD22" i="1"/>
  <c r="CZ50" i="1"/>
  <c r="V48" i="22" s="1"/>
  <c r="CL64" i="1"/>
  <c r="S62" i="22" s="1"/>
  <c r="W62" i="22" s="1"/>
  <c r="X62" i="22" s="1"/>
  <c r="KP38" i="1"/>
  <c r="LC64" i="1"/>
  <c r="JW22" i="1"/>
  <c r="KC37" i="1"/>
  <c r="AU39" i="1"/>
  <c r="AU46" i="1" s="1"/>
  <c r="KD46" i="1" s="1"/>
  <c r="KD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JV46" i="1" s="1"/>
  <c r="CQ39" i="1"/>
  <c r="CQ40" i="1" s="1"/>
  <c r="BL11" i="1"/>
  <c r="BL4" i="1" s="1"/>
  <c r="Y39" i="1"/>
  <c r="Y40" i="1" s="1"/>
  <c r="BJ50" i="1"/>
  <c r="N19" i="23"/>
  <c r="N20" i="23" s="1"/>
  <c r="DJ35" i="1"/>
  <c r="MI35" i="1" s="1"/>
  <c r="DJ43" i="1"/>
  <c r="DJ20" i="1"/>
  <c r="KE38" i="1"/>
  <c r="V11" i="1"/>
  <c r="V43" i="1" s="1"/>
  <c r="AZ11" i="1"/>
  <c r="AZ20" i="1" s="1"/>
  <c r="KG20" i="1" s="1"/>
  <c r="AR11" i="1"/>
  <c r="AR20" i="1" s="1"/>
  <c r="KA20" i="1" s="1"/>
  <c r="AL11" i="1"/>
  <c r="AL35" i="1" s="1"/>
  <c r="JU35" i="1" s="1"/>
  <c r="W49" i="1"/>
  <c r="AR50" i="1"/>
  <c r="KA50" i="1" s="1"/>
  <c r="KV37" i="1"/>
  <c r="CL63" i="1"/>
  <c r="S61" i="22" s="1"/>
  <c r="T61" i="22" s="1"/>
  <c r="U61" i="22" s="1"/>
  <c r="BJ5" i="1"/>
  <c r="X50" i="1"/>
  <c r="DJ49" i="1"/>
  <c r="AJ49" i="1"/>
  <c r="JS49" i="1" s="1"/>
  <c r="JU22" i="1"/>
  <c r="MI19" i="1"/>
  <c r="J19" i="23"/>
  <c r="J20" i="23" s="1"/>
  <c r="BB39" i="1"/>
  <c r="KI39" i="1" s="1"/>
  <c r="MH34" i="1"/>
  <c r="KI37" i="1"/>
  <c r="W64" i="22"/>
  <c r="X64" i="22" s="1"/>
  <c r="MH50" i="1"/>
  <c r="W11" i="1"/>
  <c r="W43" i="1" s="1"/>
  <c r="KA48" i="1"/>
  <c r="AV45" i="1"/>
  <c r="AV47" i="1" s="1"/>
  <c r="KS38" i="1"/>
  <c r="BM39" i="1"/>
  <c r="BM46" i="1" s="1"/>
  <c r="KR46" i="1" s="1"/>
  <c r="MH52" i="1"/>
  <c r="MH22" i="1"/>
  <c r="AZ39" i="1"/>
  <c r="AZ46" i="1" s="1"/>
  <c r="R11" i="22"/>
  <c r="V46" i="22"/>
  <c r="AA46" i="22" s="1"/>
  <c r="LQ37" i="1"/>
  <c r="LY37" i="1"/>
  <c r="Q47" i="22"/>
  <c r="BE11" i="1"/>
  <c r="BE43" i="1" s="1"/>
  <c r="KE22" i="1"/>
  <c r="AO39" i="1"/>
  <c r="JX39" i="1" s="1"/>
  <c r="AR39" i="1"/>
  <c r="KA39" i="1" s="1"/>
  <c r="W68" i="22"/>
  <c r="X68" i="22" s="1"/>
  <c r="DF39" i="1"/>
  <c r="DF40" i="1" s="1"/>
  <c r="I50" i="23"/>
  <c r="DB11" i="1"/>
  <c r="MH19" i="1"/>
  <c r="I19" i="23"/>
  <c r="I20" i="23" s="1"/>
  <c r="BC39" i="1"/>
  <c r="BC46" i="1" s="1"/>
  <c r="KJ46" i="1" s="1"/>
  <c r="BB11" i="1"/>
  <c r="BB4" i="1" s="1"/>
  <c r="KA38" i="1"/>
  <c r="Y11" i="1"/>
  <c r="Y35" i="1" s="1"/>
  <c r="JX45" i="1"/>
  <c r="AQ11" i="1"/>
  <c r="AQ20" i="1" s="1"/>
  <c r="JZ20" i="1" s="1"/>
  <c r="AS39" i="1"/>
  <c r="AS40" i="1" s="1"/>
  <c r="KB40" i="1" s="1"/>
  <c r="V39" i="1"/>
  <c r="V40" i="1" s="1"/>
  <c r="W39" i="1"/>
  <c r="W46" i="1" s="1"/>
  <c r="W50" i="1"/>
  <c r="Y50" i="1"/>
  <c r="AO245" i="1"/>
  <c r="KO37" i="1"/>
  <c r="KR38" i="1"/>
  <c r="CL50" i="1"/>
  <c r="S48" i="22" s="1"/>
  <c r="T48" i="22" s="1"/>
  <c r="U48" i="22" s="1"/>
  <c r="LE37" i="1"/>
  <c r="MA38" i="1"/>
  <c r="W47" i="1"/>
  <c r="AX11" i="1"/>
  <c r="KE11" i="1" s="1"/>
  <c r="BM11" i="1"/>
  <c r="CH11" i="1"/>
  <c r="K34" i="23" s="1"/>
  <c r="K35" i="23" s="1"/>
  <c r="CI11" i="1"/>
  <c r="CI20" i="1" s="1"/>
  <c r="LL20" i="1" s="1"/>
  <c r="AS11" i="1"/>
  <c r="AS4" i="1" s="1"/>
  <c r="JZ48" i="1"/>
  <c r="BE39" i="1"/>
  <c r="BE40" i="1" s="1"/>
  <c r="KL40" i="1" s="1"/>
  <c r="AX39" i="1"/>
  <c r="JU38" i="1"/>
  <c r="AK11" i="1"/>
  <c r="AK35" i="1" s="1"/>
  <c r="JT35" i="1" s="1"/>
  <c r="BJ245" i="1"/>
  <c r="BX50" i="1"/>
  <c r="BS11" i="1"/>
  <c r="KX11" i="1" s="1"/>
  <c r="CC11" i="1"/>
  <c r="F34" i="23" s="1"/>
  <c r="F35" i="23" s="1"/>
  <c r="CF39" i="1"/>
  <c r="CF40" i="1" s="1"/>
  <c r="LI40" i="1" s="1"/>
  <c r="LI38" i="1"/>
  <c r="LM38" i="1"/>
  <c r="W245" i="1"/>
  <c r="G68" i="22"/>
  <c r="H68" i="22" s="1"/>
  <c r="G64" i="22"/>
  <c r="H64" i="22" s="1"/>
  <c r="X49" i="1"/>
  <c r="BU49" i="1"/>
  <c r="KZ49" i="1" s="1"/>
  <c r="KZ22" i="1"/>
  <c r="CE11" i="1"/>
  <c r="CK39" i="1"/>
  <c r="CK11" i="1"/>
  <c r="CK35" i="1" s="1"/>
  <c r="CZ37" i="1"/>
  <c r="V35" i="22" s="1"/>
  <c r="LR37" i="1"/>
  <c r="AK39" i="1"/>
  <c r="JT39" i="1" s="1"/>
  <c r="AP11" i="1"/>
  <c r="AP35" i="1" s="1"/>
  <c r="JY35" i="1" s="1"/>
  <c r="AP50" i="1"/>
  <c r="JY50" i="1" s="1"/>
  <c r="BO11" i="1"/>
  <c r="BO43" i="1" s="1"/>
  <c r="KT43" i="1" s="1"/>
  <c r="BO39" i="1"/>
  <c r="BO40" i="1" s="1"/>
  <c r="KT40" i="1" s="1"/>
  <c r="KT37" i="1"/>
  <c r="BU11" i="1"/>
  <c r="KZ11" i="1" s="1"/>
  <c r="BU39" i="1"/>
  <c r="KZ39" i="1" s="1"/>
  <c r="KZ37" i="1"/>
  <c r="BT39" i="1"/>
  <c r="BT40" i="1" s="1"/>
  <c r="KY40" i="1" s="1"/>
  <c r="KY38" i="1"/>
  <c r="BT11" i="1"/>
  <c r="KY11" i="1" s="1"/>
  <c r="BV11" i="1"/>
  <c r="LA11" i="1" s="1"/>
  <c r="LB38" i="1"/>
  <c r="BW11" i="1"/>
  <c r="N39" i="23" s="1"/>
  <c r="N40" i="23" s="1"/>
  <c r="CL37" i="1"/>
  <c r="S35" i="22" s="1"/>
  <c r="T35" i="22" s="1"/>
  <c r="U35" i="22" s="1"/>
  <c r="CA39" i="1"/>
  <c r="CA46" i="1" s="1"/>
  <c r="LD46" i="1" s="1"/>
  <c r="LD38" i="1"/>
  <c r="CA11" i="1"/>
  <c r="CA4" i="1" s="1"/>
  <c r="AN39" i="1"/>
  <c r="AN46" i="1" s="1"/>
  <c r="JW46" i="1" s="1"/>
  <c r="AP245" i="1"/>
  <c r="KU37" i="1"/>
  <c r="BP39" i="1"/>
  <c r="BP40" i="1" s="1"/>
  <c r="KX37" i="1"/>
  <c r="CW11" i="1"/>
  <c r="CW35" i="1" s="1"/>
  <c r="LX35" i="1" s="1"/>
  <c r="LX37" i="1"/>
  <c r="CW39" i="1"/>
  <c r="CW46" i="1" s="1"/>
  <c r="LX46" i="1" s="1"/>
  <c r="LY38" i="1"/>
  <c r="MA37" i="1"/>
  <c r="DN5" i="1"/>
  <c r="Z4" i="22" s="1"/>
  <c r="AE4" i="22" s="1"/>
  <c r="MH38" i="1"/>
  <c r="DN38" i="1"/>
  <c r="Z36" i="22" s="1"/>
  <c r="AE36" i="22" s="1"/>
  <c r="AF36" i="22" s="1"/>
  <c r="BS39" i="1"/>
  <c r="BS40" i="1" s="1"/>
  <c r="KX40" i="1" s="1"/>
  <c r="BV39" i="1"/>
  <c r="BV46" i="1" s="1"/>
  <c r="LA46" i="1" s="1"/>
  <c r="CE39" i="1"/>
  <c r="CE46" i="1" s="1"/>
  <c r="BH11" i="1"/>
  <c r="BH20" i="1" s="1"/>
  <c r="KO20" i="1" s="1"/>
  <c r="BW39" i="1"/>
  <c r="BW40" i="1" s="1"/>
  <c r="LB40" i="1" s="1"/>
  <c r="CI39" i="1"/>
  <c r="LL39" i="1" s="1"/>
  <c r="AE59" i="22"/>
  <c r="AF59" i="22" s="1"/>
  <c r="Q58" i="23"/>
  <c r="R58" i="23" s="1"/>
  <c r="P54" i="23"/>
  <c r="P59" i="23"/>
  <c r="AN11" i="1"/>
  <c r="AN4" i="1" s="1"/>
  <c r="AQ50" i="1"/>
  <c r="JZ50" i="1" s="1"/>
  <c r="AJ11" i="1"/>
  <c r="AJ20" i="1" s="1"/>
  <c r="JS20" i="1" s="1"/>
  <c r="BA11" i="1"/>
  <c r="BA35" i="1" s="1"/>
  <c r="KH35" i="1" s="1"/>
  <c r="AV48" i="1"/>
  <c r="AV5" i="1"/>
  <c r="AQ39" i="1"/>
  <c r="JZ39" i="1" s="1"/>
  <c r="CL5" i="1"/>
  <c r="S4" i="22" s="1"/>
  <c r="T4" i="22" s="1"/>
  <c r="U4" i="22" s="1"/>
  <c r="R45" i="22"/>
  <c r="R19" i="22"/>
  <c r="K50" i="23"/>
  <c r="AP39" i="1"/>
  <c r="AP46" i="1" s="1"/>
  <c r="JY46" i="1" s="1"/>
  <c r="BJ37" i="1"/>
  <c r="AM11" i="1"/>
  <c r="AM35" i="1" s="1"/>
  <c r="JV35" i="1" s="1"/>
  <c r="AV37" i="1"/>
  <c r="AO11" i="1"/>
  <c r="JX11" i="1" s="1"/>
  <c r="KC22" i="1"/>
  <c r="JV37" i="1"/>
  <c r="JX38" i="1"/>
  <c r="JY38" i="1"/>
  <c r="KS37" i="1"/>
  <c r="BN11" i="1"/>
  <c r="KS11" i="1" s="1"/>
  <c r="BP11" i="1"/>
  <c r="BP20" i="1" s="1"/>
  <c r="LA52" i="1"/>
  <c r="CG39" i="1"/>
  <c r="CG46" i="1" s="1"/>
  <c r="LJ46" i="1" s="1"/>
  <c r="CG11" i="1"/>
  <c r="CG4" i="1" s="1"/>
  <c r="LJ37" i="1"/>
  <c r="LK37" i="1"/>
  <c r="BG11" i="1"/>
  <c r="BG39" i="1"/>
  <c r="BI39" i="1"/>
  <c r="BI46" i="1" s="1"/>
  <c r="CD39" i="1"/>
  <c r="LG39" i="1" s="1"/>
  <c r="CD11" i="1"/>
  <c r="LH22" i="1"/>
  <c r="CE49" i="1"/>
  <c r="LH49" i="1" s="1"/>
  <c r="LI37" i="1"/>
  <c r="CF11" i="1"/>
  <c r="I34" i="23" s="1"/>
  <c r="I35" i="23" s="1"/>
  <c r="CS39" i="1"/>
  <c r="CS40" i="1" s="1"/>
  <c r="LT40" i="1" s="1"/>
  <c r="LT38" i="1"/>
  <c r="CS11" i="1"/>
  <c r="CS20" i="1" s="1"/>
  <c r="LT20" i="1" s="1"/>
  <c r="KQ38" i="1"/>
  <c r="BL39" i="1"/>
  <c r="BX38" i="1"/>
  <c r="P57" i="23"/>
  <c r="Q52" i="23" s="1"/>
  <c r="R52" i="23" s="1"/>
  <c r="R5" i="22"/>
  <c r="BX5" i="1"/>
  <c r="AJ39" i="1"/>
  <c r="C74" i="23"/>
  <c r="BA39" i="1"/>
  <c r="AL39" i="1"/>
  <c r="AL46" i="1" s="1"/>
  <c r="JU46" i="1" s="1"/>
  <c r="AV38" i="1"/>
  <c r="X39" i="1"/>
  <c r="X40" i="1" s="1"/>
  <c r="KN37" i="1"/>
  <c r="KP37" i="1"/>
  <c r="BQ11" i="1"/>
  <c r="BQ35" i="1" s="1"/>
  <c r="KV35" i="1" s="1"/>
  <c r="BQ39" i="1"/>
  <c r="BQ40" i="1" s="1"/>
  <c r="KV40" i="1" s="1"/>
  <c r="KV38" i="1"/>
  <c r="CB11" i="1"/>
  <c r="CB35" i="1" s="1"/>
  <c r="LE35" i="1" s="1"/>
  <c r="CB39" i="1"/>
  <c r="CB40" i="1" s="1"/>
  <c r="LE40" i="1" s="1"/>
  <c r="BI11" i="1"/>
  <c r="BI43" i="1" s="1"/>
  <c r="KP43" i="1" s="1"/>
  <c r="LG38" i="1"/>
  <c r="CZ38" i="1"/>
  <c r="V36" i="22" s="1"/>
  <c r="CO11" i="1"/>
  <c r="CO4" i="1" s="1"/>
  <c r="LP38" i="1"/>
  <c r="CU39" i="1"/>
  <c r="CU46" i="1" s="1"/>
  <c r="LV46" i="1" s="1"/>
  <c r="CU11" i="1"/>
  <c r="CU43" i="1" s="1"/>
  <c r="LV43" i="1" s="1"/>
  <c r="LZ38" i="1"/>
  <c r="DH49" i="1"/>
  <c r="JD5" i="1"/>
  <c r="JE5" i="1" s="1"/>
  <c r="KX38" i="1"/>
  <c r="BH39" i="1"/>
  <c r="KO39" i="1" s="1"/>
  <c r="LV38" i="1"/>
  <c r="LQ38" i="1"/>
  <c r="CT39" i="1"/>
  <c r="CX11" i="1"/>
  <c r="LY11" i="1" s="1"/>
  <c r="CX39" i="1"/>
  <c r="DB39" i="1"/>
  <c r="JD38" i="1"/>
  <c r="JE38" i="1" s="1"/>
  <c r="DC11" i="1"/>
  <c r="DC43" i="1" s="1"/>
  <c r="DF11" i="1"/>
  <c r="DF43" i="1" s="1"/>
  <c r="ME43" i="1" s="1"/>
  <c r="MF38" i="1"/>
  <c r="JD37" i="1"/>
  <c r="JE37" i="1" s="1"/>
  <c r="MG37" i="1"/>
  <c r="KW37" i="1"/>
  <c r="CC49" i="1"/>
  <c r="LF49" i="1" s="1"/>
  <c r="CQ11" i="1"/>
  <c r="LR11" i="1" s="1"/>
  <c r="CV39" i="1"/>
  <c r="LW39" i="1" s="1"/>
  <c r="CV11" i="1"/>
  <c r="LW11" i="1" s="1"/>
  <c r="DI11" i="1"/>
  <c r="DI20" i="1" s="1"/>
  <c r="DI39" i="1"/>
  <c r="MH39" i="1" s="1"/>
  <c r="CZ5" i="1"/>
  <c r="V4" i="22" s="1"/>
  <c r="MG34" i="1"/>
  <c r="CO39" i="1"/>
  <c r="LP39" i="1" s="1"/>
  <c r="MG50" i="1"/>
  <c r="H19" i="23"/>
  <c r="H20" i="23" s="1"/>
  <c r="G19" i="23"/>
  <c r="G20" i="23" s="1"/>
  <c r="MF18" i="1"/>
  <c r="MF19" i="1"/>
  <c r="ME18" i="1"/>
  <c r="F19" i="23"/>
  <c r="F20" i="23" s="1"/>
  <c r="D19" i="23"/>
  <c r="D20" i="23" s="1"/>
  <c r="MD19" i="1"/>
  <c r="MC18" i="1"/>
  <c r="AE54" i="22"/>
  <c r="AF54" i="22" s="1"/>
  <c r="P60" i="23"/>
  <c r="Q47" i="23"/>
  <c r="R47" i="23" s="1"/>
  <c r="P55" i="23"/>
  <c r="P49" i="23"/>
  <c r="P48" i="23"/>
  <c r="P65" i="23"/>
  <c r="P64" i="23"/>
  <c r="R8" i="22"/>
  <c r="R15" i="22"/>
  <c r="M50" i="23"/>
  <c r="P62" i="23"/>
  <c r="AY39" i="1"/>
  <c r="AY46" i="1" s="1"/>
  <c r="KF46" i="1" s="1"/>
  <c r="AY11" i="1"/>
  <c r="X11" i="1"/>
  <c r="R20" i="22"/>
  <c r="Q14" i="22"/>
  <c r="BD11" i="1"/>
  <c r="BD43" i="1" s="1"/>
  <c r="KK43" i="1" s="1"/>
  <c r="V50" i="1"/>
  <c r="Q7" i="22"/>
  <c r="BD39" i="1"/>
  <c r="BD46" i="1" s="1"/>
  <c r="KK46" i="1" s="1"/>
  <c r="BJ38" i="1"/>
  <c r="BZ11" i="1"/>
  <c r="LC38" i="1"/>
  <c r="CJ39" i="1"/>
  <c r="BN39" i="1"/>
  <c r="BN46" i="1" s="1"/>
  <c r="KS46" i="1" s="1"/>
  <c r="CJ11" i="1"/>
  <c r="CJ20" i="1" s="1"/>
  <c r="LM20" i="1" s="1"/>
  <c r="Y49" i="1"/>
  <c r="BR11" i="1"/>
  <c r="BR43" i="1" s="1"/>
  <c r="KW43" i="1" s="1"/>
  <c r="BR39" i="1"/>
  <c r="CL38" i="1"/>
  <c r="S36" i="22" s="1"/>
  <c r="T36" i="22" s="1"/>
  <c r="U36" i="22" s="1"/>
  <c r="CL245" i="1"/>
  <c r="S27" i="22"/>
  <c r="T27" i="22" s="1"/>
  <c r="U27" i="22" s="1"/>
  <c r="LM37" i="1"/>
  <c r="CA52" i="1"/>
  <c r="LD52" i="1" s="1"/>
  <c r="CC39" i="1"/>
  <c r="CC46" i="1" s="1"/>
  <c r="V49" i="1"/>
  <c r="LH38" i="1"/>
  <c r="LC37" i="1"/>
  <c r="BZ39" i="1"/>
  <c r="LC39" i="1" s="1"/>
  <c r="CH39" i="1"/>
  <c r="LK39" i="1" s="1"/>
  <c r="LK38" i="1"/>
  <c r="CR39" i="1"/>
  <c r="CR40" i="1" s="1"/>
  <c r="LS40" i="1" s="1"/>
  <c r="LS38" i="1"/>
  <c r="CR11" i="1"/>
  <c r="LU37" i="1"/>
  <c r="CT11" i="1"/>
  <c r="I29" i="23" s="1"/>
  <c r="I30" i="23" s="1"/>
  <c r="CN39" i="1"/>
  <c r="CN40" i="1" s="1"/>
  <c r="LO40" i="1" s="1"/>
  <c r="CN11" i="1"/>
  <c r="CP39" i="1"/>
  <c r="CY39" i="1"/>
  <c r="CY46" i="1" s="1"/>
  <c r="LZ46" i="1" s="1"/>
  <c r="CY11" i="1"/>
  <c r="CY20" i="1" s="1"/>
  <c r="LZ20" i="1" s="1"/>
  <c r="DE11" i="1"/>
  <c r="MD11" i="1" s="1"/>
  <c r="DE39" i="1"/>
  <c r="MD37" i="1"/>
  <c r="DN37" i="1"/>
  <c r="Z35" i="22" s="1"/>
  <c r="AE35" i="22" s="1"/>
  <c r="AF35" i="22" s="1"/>
  <c r="DD11" i="1"/>
  <c r="DD4" i="1" s="1"/>
  <c r="MC37" i="1"/>
  <c r="DD39" i="1"/>
  <c r="DD46" i="1" s="1"/>
  <c r="MC46" i="1" s="1"/>
  <c r="CP11" i="1"/>
  <c r="CP35" i="1" s="1"/>
  <c r="LQ35" i="1" s="1"/>
  <c r="DC39" i="1"/>
  <c r="DC46" i="1" s="1"/>
  <c r="DG11" i="1"/>
  <c r="DG35" i="1" s="1"/>
  <c r="DG39" i="1"/>
  <c r="DG46" i="1" s="1"/>
  <c r="DH39" i="1"/>
  <c r="MG38" i="1"/>
  <c r="DH11" i="1"/>
  <c r="MG11" i="1" s="1"/>
  <c r="MB38" i="1"/>
  <c r="MB22" i="1"/>
  <c r="MB52" i="1"/>
  <c r="JD52" i="1"/>
  <c r="JE52" i="1" s="1"/>
  <c r="EB4" i="1"/>
  <c r="MC22" i="1"/>
  <c r="ME37" i="1"/>
  <c r="DI49" i="1"/>
  <c r="MH49" i="1" s="1"/>
  <c r="MB18" i="1"/>
  <c r="AD17" i="22"/>
  <c r="AI17" i="22" s="1"/>
  <c r="N24" i="23"/>
  <c r="N25" i="23" s="1"/>
  <c r="MA19" i="1"/>
  <c r="Q44" i="22"/>
  <c r="R39" i="22"/>
  <c r="W39" i="22"/>
  <c r="X39" i="22" s="1"/>
  <c r="W67" i="22"/>
  <c r="X67" i="22" s="1"/>
  <c r="AA69" i="22"/>
  <c r="AB69" i="22" s="1"/>
  <c r="R13" i="22"/>
  <c r="R17" i="22"/>
  <c r="R6" i="22"/>
  <c r="R43" i="22"/>
  <c r="K47" i="22"/>
  <c r="LZ19" i="1"/>
  <c r="LZ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LC34" i="1"/>
  <c r="LN22" i="1"/>
  <c r="LR22" i="1"/>
  <c r="AE27" i="22"/>
  <c r="AF27" i="22" s="1"/>
  <c r="AE68" i="22"/>
  <c r="AF68" i="22" s="1"/>
  <c r="W66" i="22"/>
  <c r="X66" i="22" s="1"/>
  <c r="LY52" i="1"/>
  <c r="AE43" i="22"/>
  <c r="AF43" i="22" s="1"/>
  <c r="MI22" i="1"/>
  <c r="AE14" i="22"/>
  <c r="AG14" i="22" s="1"/>
  <c r="AE19" i="22"/>
  <c r="AG19" i="22" s="1"/>
  <c r="AR49" i="1"/>
  <c r="KA49" i="1" s="1"/>
  <c r="BD49" i="1"/>
  <c r="KK49" i="1" s="1"/>
  <c r="J65" i="22"/>
  <c r="K65" i="22" s="1"/>
  <c r="LI22" i="1"/>
  <c r="LU22" i="1"/>
  <c r="LT50" i="1"/>
  <c r="MF50" i="1"/>
  <c r="W14" i="22"/>
  <c r="X14" i="22" s="1"/>
  <c r="AS49" i="1"/>
  <c r="KB49" i="1" s="1"/>
  <c r="J67" i="22"/>
  <c r="K67" i="22" s="1"/>
  <c r="W12" i="22"/>
  <c r="X12" i="22" s="1"/>
  <c r="AA8" i="22"/>
  <c r="AC8" i="22" s="1"/>
  <c r="JY22" i="1"/>
  <c r="AP49" i="1"/>
  <c r="JY49" i="1" s="1"/>
  <c r="KF50" i="1"/>
  <c r="LD49" i="1"/>
  <c r="LJ34" i="1"/>
  <c r="CY49" i="1"/>
  <c r="LZ49" i="1" s="1"/>
  <c r="LZ22" i="1"/>
  <c r="MA34" i="1"/>
  <c r="KG50" i="1"/>
  <c r="BS49" i="1"/>
  <c r="KX49" i="1" s="1"/>
  <c r="KX22" i="1"/>
  <c r="LA50" i="1"/>
  <c r="W65" i="22"/>
  <c r="X65" i="22" s="1"/>
  <c r="LO52" i="1"/>
  <c r="LS50" i="1"/>
  <c r="LN34" i="1"/>
  <c r="AE24" i="22"/>
  <c r="AF24" i="22" s="1"/>
  <c r="AE57" i="22"/>
  <c r="AF57" i="22" s="1"/>
  <c r="AE8" i="22"/>
  <c r="AF8" i="22" s="1"/>
  <c r="AE66" i="22"/>
  <c r="AF66" i="22" s="1"/>
  <c r="D68" i="22"/>
  <c r="E68" i="22" s="1"/>
  <c r="T39" i="22"/>
  <c r="U39" i="22" s="1"/>
  <c r="LI50" i="1"/>
  <c r="LG22" i="1"/>
  <c r="LS22" i="1"/>
  <c r="AA19" i="22"/>
  <c r="AB19" i="22" s="1"/>
  <c r="AA66" i="22"/>
  <c r="AB66" i="22" s="1"/>
  <c r="T65" i="22"/>
  <c r="U65" i="22" s="1"/>
  <c r="P69" i="22"/>
  <c r="Q69" i="22" s="1"/>
  <c r="LC22" i="1"/>
  <c r="W18" i="22"/>
  <c r="AA20" i="22"/>
  <c r="AB20" i="22" s="1"/>
  <c r="AE52" i="22"/>
  <c r="AF52" i="22" s="1"/>
  <c r="AE11" i="22"/>
  <c r="AF11" i="22" s="1"/>
  <c r="KE52" i="1"/>
  <c r="CV49" i="1"/>
  <c r="LW49" i="1" s="1"/>
  <c r="LX52" i="1"/>
  <c r="MF34" i="1"/>
  <c r="LG34" i="1"/>
  <c r="KT52" i="1"/>
  <c r="G65" i="22"/>
  <c r="H65" i="22" s="1"/>
  <c r="KM50" i="1"/>
  <c r="KV50" i="1"/>
  <c r="KN52" i="1"/>
  <c r="LM34" i="1"/>
  <c r="BV49" i="1"/>
  <c r="LA22" i="1"/>
  <c r="LB22" i="1"/>
  <c r="AA9" i="22"/>
  <c r="AA15" i="22"/>
  <c r="AC15" i="22" s="1"/>
  <c r="AA65" i="22"/>
  <c r="AB65" i="22" s="1"/>
  <c r="LP22" i="1"/>
  <c r="BB49" i="1"/>
  <c r="KI49" i="1" s="1"/>
  <c r="KI22" i="1"/>
  <c r="BN49" i="1"/>
  <c r="KS22" i="1"/>
  <c r="BR49" i="1"/>
  <c r="KW22" i="1"/>
  <c r="M65" i="22"/>
  <c r="N65" i="22" s="1"/>
  <c r="BO49" i="1"/>
  <c r="KI52" i="1"/>
  <c r="KW52" i="1"/>
  <c r="BH49" i="1"/>
  <c r="KO49" i="1" s="1"/>
  <c r="KO22" i="1"/>
  <c r="KL34" i="1"/>
  <c r="LG50" i="1"/>
  <c r="LK34" i="1"/>
  <c r="LW22" i="1"/>
  <c r="W9" i="22"/>
  <c r="X9" i="22" s="1"/>
  <c r="W19" i="22"/>
  <c r="AA67" i="22"/>
  <c r="AB67" i="22" s="1"/>
  <c r="AE15" i="22"/>
  <c r="AF15" i="22" s="1"/>
  <c r="AE20" i="22"/>
  <c r="M66" i="22"/>
  <c r="N66" i="22" s="1"/>
  <c r="W52" i="22"/>
  <c r="X52" i="22" s="1"/>
  <c r="W54" i="22"/>
  <c r="X54" i="22" s="1"/>
  <c r="W57" i="22"/>
  <c r="X57" i="22" s="1"/>
  <c r="W59" i="22"/>
  <c r="X59" i="22" s="1"/>
  <c r="AA39" i="22"/>
  <c r="AE63" i="22"/>
  <c r="AF63" i="22" s="1"/>
  <c r="KF22" i="1"/>
  <c r="AY49" i="1"/>
  <c r="KJ22" i="1"/>
  <c r="BC49" i="1"/>
  <c r="KJ49" i="1" s="1"/>
  <c r="KK52" i="1"/>
  <c r="KL22" i="1"/>
  <c r="BF49" i="1"/>
  <c r="KM49" i="1" s="1"/>
  <c r="KM22" i="1"/>
  <c r="KN22" i="1"/>
  <c r="KO50" i="1"/>
  <c r="KU34" i="1"/>
  <c r="LM52" i="1"/>
  <c r="CS49" i="1"/>
  <c r="LT49" i="1" s="1"/>
  <c r="ME52" i="1"/>
  <c r="J64" i="22"/>
  <c r="K64" i="22" s="1"/>
  <c r="M64" i="22"/>
  <c r="N64" i="22" s="1"/>
  <c r="W23" i="22"/>
  <c r="X23" i="22" s="1"/>
  <c r="T23" i="22"/>
  <c r="U23" i="22" s="1"/>
  <c r="W25" i="22"/>
  <c r="X25" i="22" s="1"/>
  <c r="T25" i="22"/>
  <c r="U25" i="22" s="1"/>
  <c r="AA42" i="22"/>
  <c r="AC42" i="22" s="1"/>
  <c r="W42" i="22"/>
  <c r="X42" i="22" s="1"/>
  <c r="CP49" i="1"/>
  <c r="LQ49" i="1" s="1"/>
  <c r="LX34" i="1"/>
  <c r="JD34" i="1"/>
  <c r="JE34" i="1" s="1"/>
  <c r="DB49" i="1"/>
  <c r="MA49" i="1" s="1"/>
  <c r="AA40" i="22"/>
  <c r="AE40" i="22"/>
  <c r="AF40" i="22" s="1"/>
  <c r="MG22" i="1"/>
  <c r="BB46" i="1"/>
  <c r="JX22" i="1"/>
  <c r="AO49" i="1"/>
  <c r="JX49" i="1" s="1"/>
  <c r="G66" i="22"/>
  <c r="H66" i="22" s="1"/>
  <c r="J66" i="22"/>
  <c r="K66" i="22" s="1"/>
  <c r="BJ22" i="1"/>
  <c r="BJ49" i="1" s="1"/>
  <c r="KH22" i="1"/>
  <c r="BA49" i="1"/>
  <c r="KU52" i="1"/>
  <c r="T69" i="22"/>
  <c r="U69" i="22" s="1"/>
  <c r="W69" i="22"/>
  <c r="X69" i="22" s="1"/>
  <c r="LC50" i="1"/>
  <c r="LY34" i="1"/>
  <c r="W16" i="22"/>
  <c r="Y16" i="22" s="1"/>
  <c r="MA22" i="1"/>
  <c r="E19" i="23"/>
  <c r="E20" i="23" s="1"/>
  <c r="G67" i="22"/>
  <c r="H67" i="22" s="1"/>
  <c r="P66" i="22"/>
  <c r="Q66" i="22" s="1"/>
  <c r="KF52" i="1"/>
  <c r="BJ52" i="1"/>
  <c r="KG52" i="1"/>
  <c r="BE49" i="1"/>
  <c r="KL52" i="1"/>
  <c r="BL49" i="1"/>
  <c r="BP49" i="1"/>
  <c r="KU49" i="1" s="1"/>
  <c r="KU50" i="1"/>
  <c r="KX50" i="1"/>
  <c r="W43" i="22"/>
  <c r="LU34" i="1"/>
  <c r="MD50" i="1"/>
  <c r="AE16" i="22"/>
  <c r="W15" i="22"/>
  <c r="T15" i="22"/>
  <c r="U15" i="22" s="1"/>
  <c r="LQ34" i="1"/>
  <c r="JE50" i="1"/>
  <c r="LY50" i="1"/>
  <c r="KO52" i="1"/>
  <c r="M68" i="22"/>
  <c r="N68" i="22" s="1"/>
  <c r="K44" i="23"/>
  <c r="K45" i="23" s="1"/>
  <c r="BI49" i="1"/>
  <c r="W51" i="22"/>
  <c r="X51" i="22" s="1"/>
  <c r="W58" i="22"/>
  <c r="X58" i="22" s="1"/>
  <c r="LN50" i="1"/>
  <c r="W20" i="22"/>
  <c r="Y20" i="22" s="1"/>
  <c r="T20" i="22"/>
  <c r="U20" i="22" s="1"/>
  <c r="CH49" i="1"/>
  <c r="LK49" i="1" s="1"/>
  <c r="LL52" i="1"/>
  <c r="CN49" i="1"/>
  <c r="LO49" i="1" s="1"/>
  <c r="LO22" i="1"/>
  <c r="MF22" i="1"/>
  <c r="K24" i="23"/>
  <c r="K25" i="23" s="1"/>
  <c r="DF49" i="1"/>
  <c r="ME49" i="1" s="1"/>
  <c r="ME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KR22" i="1"/>
  <c r="BX22" i="1"/>
  <c r="BX49" i="1" s="1"/>
  <c r="KY49" i="1"/>
  <c r="KY22" i="1"/>
  <c r="KY52" i="1"/>
  <c r="W41" i="22"/>
  <c r="T41" i="22"/>
  <c r="U41" i="22" s="1"/>
  <c r="LH34" i="1"/>
  <c r="LI34" i="1"/>
  <c r="LI52" i="1"/>
  <c r="LJ49" i="1"/>
  <c r="LJ50" i="1"/>
  <c r="T64" i="22"/>
  <c r="U64" i="22" s="1"/>
  <c r="P64" i="22"/>
  <c r="Q64" i="22" s="1"/>
  <c r="J69" i="22"/>
  <c r="K69" i="22" s="1"/>
  <c r="M69" i="22"/>
  <c r="N69" i="22" s="1"/>
  <c r="KG49" i="1"/>
  <c r="T66" i="22"/>
  <c r="U66" i="22" s="1"/>
  <c r="AA11" i="22"/>
  <c r="W11" i="22"/>
  <c r="AA49" i="22"/>
  <c r="AB49" i="22" s="1"/>
  <c r="W49" i="22"/>
  <c r="X49" i="22" s="1"/>
  <c r="AV22" i="1"/>
  <c r="AU40" i="1"/>
  <c r="KD40" i="1" s="1"/>
  <c r="KD39" i="1"/>
  <c r="KQ52" i="1"/>
  <c r="T68" i="22"/>
  <c r="U68" i="22" s="1"/>
  <c r="P68" i="22"/>
  <c r="Q68" i="22" s="1"/>
  <c r="BQ49" i="1"/>
  <c r="KV22" i="1"/>
  <c r="KV34" i="1"/>
  <c r="W13" i="22"/>
  <c r="T13" i="22"/>
  <c r="U13" i="22" s="1"/>
  <c r="CB49" i="1"/>
  <c r="LE22" i="1"/>
  <c r="CL22" i="1"/>
  <c r="LF50" i="1"/>
  <c r="LJ22" i="1"/>
  <c r="LJ52" i="1"/>
  <c r="CJ49" i="1"/>
  <c r="LM22" i="1"/>
  <c r="LM50" i="1"/>
  <c r="MI50" i="1"/>
  <c r="H44" i="23"/>
  <c r="H45" i="23" s="1"/>
  <c r="BX52" i="1"/>
  <c r="JV22" i="1"/>
  <c r="AM49" i="1"/>
  <c r="JV49" i="1" s="1"/>
  <c r="KD49" i="1"/>
  <c r="AV52" i="1"/>
  <c r="KD11" i="1"/>
  <c r="D65" i="22"/>
  <c r="E65" i="22" s="1"/>
  <c r="AK49" i="1"/>
  <c r="JT49" i="1" s="1"/>
  <c r="JZ22" i="1"/>
  <c r="AQ49" i="1"/>
  <c r="JZ49" i="1" s="1"/>
  <c r="P65" i="22"/>
  <c r="Q65" i="22" s="1"/>
  <c r="KG22" i="1"/>
  <c r="KE34" i="1"/>
  <c r="KI34" i="1"/>
  <c r="KP50" i="1"/>
  <c r="AW31" i="1"/>
  <c r="W22" i="22"/>
  <c r="X22" i="22" s="1"/>
  <c r="T22" i="22"/>
  <c r="U22" i="22" s="1"/>
  <c r="W26" i="22"/>
  <c r="X26" i="22" s="1"/>
  <c r="T26" i="22"/>
  <c r="U26" i="22" s="1"/>
  <c r="LB49" i="1"/>
  <c r="MC49" i="1"/>
  <c r="KE50" i="1"/>
  <c r="W53" i="22"/>
  <c r="X53" i="22" s="1"/>
  <c r="T53" i="22"/>
  <c r="U53" i="22" s="1"/>
  <c r="W56" i="22"/>
  <c r="X56" i="22" s="1"/>
  <c r="T56" i="22"/>
  <c r="U56" i="22" s="1"/>
  <c r="W60" i="22"/>
  <c r="X60" i="22" s="1"/>
  <c r="T60" i="22"/>
  <c r="U60" i="22" s="1"/>
  <c r="W24" i="22"/>
  <c r="X24" i="22" s="1"/>
  <c r="LW50" i="1"/>
  <c r="D64" i="22"/>
  <c r="E64" i="22" s="1"/>
  <c r="BG49" i="1"/>
  <c r="W8" i="22"/>
  <c r="T8" i="22"/>
  <c r="U8" i="22" s="1"/>
  <c r="LD22" i="1"/>
  <c r="CI49" i="1"/>
  <c r="LL22" i="1"/>
  <c r="W63" i="22"/>
  <c r="X63" i="22" s="1"/>
  <c r="LP49" i="1"/>
  <c r="LR49" i="1"/>
  <c r="LV34" i="1"/>
  <c r="LG49" i="1"/>
  <c r="LG52" i="1"/>
  <c r="CU49" i="1"/>
  <c r="CZ22" i="1"/>
  <c r="CZ52" i="1"/>
  <c r="V50" i="22" s="1"/>
  <c r="LX49" i="1"/>
  <c r="LX22" i="1"/>
  <c r="LO34" i="1"/>
  <c r="JD22" i="1"/>
  <c r="JE22" i="1" s="1"/>
  <c r="CX49" i="1"/>
  <c r="DC49" i="1"/>
  <c r="DN22" i="1"/>
  <c r="Z21" i="22" s="1"/>
  <c r="AE21" i="22" s="1"/>
  <c r="AF21" i="22" s="1"/>
  <c r="MD34" i="1"/>
  <c r="ME34" i="1"/>
  <c r="MI52" i="1"/>
  <c r="AE13" i="22"/>
  <c r="AA13" i="22"/>
  <c r="AE18" i="22"/>
  <c r="AA18" i="22"/>
  <c r="AE41" i="22"/>
  <c r="AA41" i="22"/>
  <c r="MB50" i="1"/>
  <c r="AG42" i="22"/>
  <c r="AF42" i="22"/>
  <c r="MG52" i="1"/>
  <c r="DN52" i="1"/>
  <c r="Z50" i="22" s="1"/>
  <c r="L24" i="23"/>
  <c r="L25" i="23" s="1"/>
  <c r="MD22" i="1"/>
  <c r="AE65" i="22"/>
  <c r="AF65" i="22" s="1"/>
  <c r="AE69" i="22"/>
  <c r="AF69" i="22" s="1"/>
  <c r="MA52" i="1"/>
  <c r="MB34" i="1"/>
  <c r="DE49" i="1"/>
  <c r="AE56" i="22"/>
  <c r="AF56" i="22" s="1"/>
  <c r="LY19" i="1"/>
  <c r="LY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KN18" i="1"/>
  <c r="KI19" i="1"/>
  <c r="LX19" i="1"/>
  <c r="AA43" i="22"/>
  <c r="AE46" i="22"/>
  <c r="AE23" i="22"/>
  <c r="AF23" i="22" s="1"/>
  <c r="AA23" i="22"/>
  <c r="AB23" i="22" s="1"/>
  <c r="DN245" i="1"/>
  <c r="DN50" i="1"/>
  <c r="Z48" i="22" s="1"/>
  <c r="DJ40" i="1"/>
  <c r="DJ46" i="1"/>
  <c r="MI39" i="1"/>
  <c r="V47" i="1"/>
  <c r="LC19" i="1"/>
  <c r="S17" i="22"/>
  <c r="T17" i="22" s="1"/>
  <c r="U17" i="22" s="1"/>
  <c r="T5" i="22"/>
  <c r="U5" i="22" s="1"/>
  <c r="MG18" i="1"/>
  <c r="AJ47" i="1"/>
  <c r="JS47" i="1" s="1"/>
  <c r="KE18" i="1"/>
  <c r="LV18" i="1"/>
  <c r="LR19" i="1"/>
  <c r="AL8" i="1"/>
  <c r="AL47" i="1" s="1"/>
  <c r="JU47" i="1" s="1"/>
  <c r="AK47" i="1"/>
  <c r="JT47" i="1" s="1"/>
  <c r="X8" i="1"/>
  <c r="Y8" i="1" s="1"/>
  <c r="Y47" i="1" s="1"/>
  <c r="KQ19" i="1"/>
  <c r="KY18" i="1"/>
  <c r="W5" i="22"/>
  <c r="X5" i="22" s="1"/>
  <c r="W6" i="22"/>
  <c r="X6" i="22" s="1"/>
  <c r="MG19" i="1"/>
  <c r="MI18" i="1"/>
  <c r="LV19" i="1"/>
  <c r="MH18" i="1"/>
  <c r="KJ19" i="1"/>
  <c r="KL19" i="1"/>
  <c r="KM18" i="1"/>
  <c r="LE18" i="1"/>
  <c r="LL19" i="1"/>
  <c r="KK18" i="1"/>
  <c r="KU18" i="1"/>
  <c r="LI19" i="1"/>
  <c r="LA19" i="1"/>
  <c r="AA6" i="22"/>
  <c r="AB6" i="22" s="1"/>
  <c r="MD18" i="1"/>
  <c r="JD6" i="1"/>
  <c r="JE6" i="1" s="1"/>
  <c r="V2" i="1"/>
  <c r="V3" i="1" s="1"/>
  <c r="V14" i="1" s="1"/>
  <c r="W1" i="1"/>
  <c r="W2" i="1" s="1"/>
  <c r="W3" i="1" s="1"/>
  <c r="W14" i="1" s="1"/>
  <c r="JD7" i="1"/>
  <c r="JE7" i="1" s="1"/>
  <c r="AK1" i="1"/>
  <c r="AJ3" i="1"/>
  <c r="AJ14" i="1" s="1"/>
  <c r="KP18" i="1"/>
  <c r="KW18" i="1"/>
  <c r="LM18" i="1"/>
  <c r="MA18" i="1"/>
  <c r="MB19" i="1"/>
  <c r="ME19" i="1"/>
  <c r="JT19" i="1"/>
  <c r="KT18" i="1"/>
  <c r="KX19" i="1"/>
  <c r="KO19" i="1"/>
  <c r="LD19" i="1"/>
  <c r="LH19" i="1"/>
  <c r="LI18" i="1"/>
  <c r="LP19" i="1"/>
  <c r="LQ18" i="1"/>
  <c r="LR18" i="1"/>
  <c r="LT19" i="1"/>
  <c r="LW19" i="1"/>
  <c r="LA18" i="1"/>
  <c r="LK18" i="1"/>
  <c r="LU18" i="1"/>
  <c r="AE5" i="22"/>
  <c r="AA5" i="22"/>
  <c r="LX18" i="1"/>
  <c r="MC19" i="1"/>
  <c r="Z17" i="22"/>
  <c r="AA26" i="22"/>
  <c r="AB26" i="22" s="1"/>
  <c r="AE26" i="22"/>
  <c r="AF26" i="22" s="1"/>
  <c r="AA25" i="22"/>
  <c r="AB25" i="22" s="1"/>
  <c r="AE25" i="22"/>
  <c r="AF25" i="22" s="1"/>
  <c r="AA24" i="22"/>
  <c r="AB24" i="22" s="1"/>
  <c r="AA22" i="22"/>
  <c r="AB22" i="22" s="1"/>
  <c r="AA12" i="22"/>
  <c r="AB12" i="22" s="1"/>
  <c r="AE12" i="22"/>
  <c r="AF12" i="22" s="1"/>
  <c r="MI34" i="1"/>
  <c r="AT46" i="1" l="1"/>
  <c r="KC46" i="1" s="1"/>
  <c r="W61" i="22"/>
  <c r="X61" i="22" s="1"/>
  <c r="AT40" i="1"/>
  <c r="KC40" i="1" s="1"/>
  <c r="Q57" i="23"/>
  <c r="R57" i="23" s="1"/>
  <c r="Q48" i="23"/>
  <c r="R48" i="23" s="1"/>
  <c r="T62" i="22"/>
  <c r="U62" i="22" s="1"/>
  <c r="KM39" i="1"/>
  <c r="AU4" i="1"/>
  <c r="BF46" i="1"/>
  <c r="KM46" i="1" s="1"/>
  <c r="AU20" i="1"/>
  <c r="KD20" i="1" s="1"/>
  <c r="AU43" i="1"/>
  <c r="KD43" i="1" s="1"/>
  <c r="MI43" i="1"/>
  <c r="MI20" i="1"/>
  <c r="BF35" i="1"/>
  <c r="KM35" i="1" s="1"/>
  <c r="BF4" i="1"/>
  <c r="BF43" i="1"/>
  <c r="KM43" i="1" s="1"/>
  <c r="KM11" i="1"/>
  <c r="BC43" i="1"/>
  <c r="KJ43" i="1" s="1"/>
  <c r="BC35" i="1"/>
  <c r="KJ35" i="1" s="1"/>
  <c r="KJ11" i="1"/>
  <c r="BC20" i="1"/>
  <c r="KJ20" i="1" s="1"/>
  <c r="DE43" i="1"/>
  <c r="DE35" i="1"/>
  <c r="MD35" i="1" s="1"/>
  <c r="KC11" i="1"/>
  <c r="Y39" i="22"/>
  <c r="CH40" i="1"/>
  <c r="LK40" i="1" s="1"/>
  <c r="AT4" i="1"/>
  <c r="KE49" i="1"/>
  <c r="MF11" i="1"/>
  <c r="DG20" i="1"/>
  <c r="MF20" i="1" s="1"/>
  <c r="KE39" i="1"/>
  <c r="AT20" i="1"/>
  <c r="KC20" i="1" s="1"/>
  <c r="AT43" i="1"/>
  <c r="KC43" i="1" s="1"/>
  <c r="CA20" i="1"/>
  <c r="LD20" i="1" s="1"/>
  <c r="W20" i="1"/>
  <c r="BL20" i="1"/>
  <c r="KQ20" i="1" s="1"/>
  <c r="KJ39" i="1"/>
  <c r="W46" i="22"/>
  <c r="X46" i="22" s="1"/>
  <c r="LS39" i="1"/>
  <c r="V46" i="1"/>
  <c r="BL35" i="1"/>
  <c r="KQ35" i="1" s="1"/>
  <c r="BL43" i="1"/>
  <c r="CQ46" i="1"/>
  <c r="LR46" i="1" s="1"/>
  <c r="AR4" i="1"/>
  <c r="AR43" i="1"/>
  <c r="KA43" i="1" s="1"/>
  <c r="AR35" i="1"/>
  <c r="KA35" i="1" s="1"/>
  <c r="KA11" i="1"/>
  <c r="JY11" i="1"/>
  <c r="CI40" i="1"/>
  <c r="LL40" i="1" s="1"/>
  <c r="AZ43" i="1"/>
  <c r="KG43" i="1" s="1"/>
  <c r="AZ35" i="1"/>
  <c r="KG35" i="1" s="1"/>
  <c r="AM40" i="1"/>
  <c r="JV40" i="1" s="1"/>
  <c r="AZ4" i="1"/>
  <c r="JV39" i="1"/>
  <c r="KG11" i="1"/>
  <c r="BB35" i="1"/>
  <c r="CR46" i="1"/>
  <c r="LS46" i="1" s="1"/>
  <c r="LQ11" i="1"/>
  <c r="CP20" i="1"/>
  <c r="LQ20" i="1" s="1"/>
  <c r="CP4" i="1"/>
  <c r="E29" i="23"/>
  <c r="E30" i="23" s="1"/>
  <c r="CT4" i="1"/>
  <c r="CP43" i="1"/>
  <c r="LQ43" i="1" s="1"/>
  <c r="LU11" i="1"/>
  <c r="CT43" i="1"/>
  <c r="LU43" i="1" s="1"/>
  <c r="BM40" i="1"/>
  <c r="KR40" i="1" s="1"/>
  <c r="CC35" i="1"/>
  <c r="LF35" i="1" s="1"/>
  <c r="LX11" i="1"/>
  <c r="BD4" i="1"/>
  <c r="KQ11" i="1"/>
  <c r="BR35" i="1"/>
  <c r="KW35" i="1" s="1"/>
  <c r="C39" i="23"/>
  <c r="C40" i="23" s="1"/>
  <c r="BR20" i="1"/>
  <c r="KW20" i="1" s="1"/>
  <c r="DD35" i="1"/>
  <c r="MC35" i="1" s="1"/>
  <c r="J29" i="23"/>
  <c r="J30" i="23" s="1"/>
  <c r="BD35" i="1"/>
  <c r="KK35" i="1" s="1"/>
  <c r="KK11" i="1"/>
  <c r="LR39" i="1"/>
  <c r="CU35" i="1"/>
  <c r="LV35" i="1" s="1"/>
  <c r="AX40" i="1"/>
  <c r="CX20" i="1"/>
  <c r="LY20" i="1" s="1"/>
  <c r="BE35" i="1"/>
  <c r="KL35" i="1" s="1"/>
  <c r="AX46" i="1"/>
  <c r="I44" i="23"/>
  <c r="I45" i="23" s="1"/>
  <c r="CC40" i="1"/>
  <c r="LF40" i="1" s="1"/>
  <c r="LF39" i="1"/>
  <c r="BE4" i="1"/>
  <c r="BW46" i="1"/>
  <c r="LB46" i="1" s="1"/>
  <c r="KL11" i="1"/>
  <c r="V35" i="1"/>
  <c r="BE20" i="1"/>
  <c r="AS43" i="1"/>
  <c r="KB43" i="1" s="1"/>
  <c r="J44" i="23"/>
  <c r="C82" i="23" s="1"/>
  <c r="BD20" i="1"/>
  <c r="KK20" i="1" s="1"/>
  <c r="CX4" i="1"/>
  <c r="DB40" i="1"/>
  <c r="MA40" i="1" s="1"/>
  <c r="DN39" i="1"/>
  <c r="DN40" i="1" s="1"/>
  <c r="Z38" i="22" s="1"/>
  <c r="AE38" i="22" s="1"/>
  <c r="BB40" i="1"/>
  <c r="KI40" i="1" s="1"/>
  <c r="CX35" i="1"/>
  <c r="LY35" i="1" s="1"/>
  <c r="BC40" i="1"/>
  <c r="KJ40" i="1" s="1"/>
  <c r="AS35" i="1"/>
  <c r="KB35" i="1" s="1"/>
  <c r="AS20" i="1"/>
  <c r="KB20" i="1" s="1"/>
  <c r="P17" i="23"/>
  <c r="Q8" i="23"/>
  <c r="R8" i="23" s="1"/>
  <c r="Q9" i="23"/>
  <c r="R9" i="23" s="1"/>
  <c r="Q10" i="23"/>
  <c r="R10" i="23" s="1"/>
  <c r="AJ47" i="22"/>
  <c r="AK47" i="22"/>
  <c r="AK44" i="22"/>
  <c r="AJ44" i="22"/>
  <c r="AK38" i="22"/>
  <c r="AJ38" i="22"/>
  <c r="AJ17" i="22"/>
  <c r="AK17" i="22"/>
  <c r="W40" i="1"/>
  <c r="BU4" i="1"/>
  <c r="G44" i="23"/>
  <c r="C79" i="23" s="1"/>
  <c r="KI11" i="1"/>
  <c r="BB43" i="1"/>
  <c r="KI43" i="1" s="1"/>
  <c r="L39" i="23"/>
  <c r="L40" i="23" s="1"/>
  <c r="DF35" i="1"/>
  <c r="ME35" i="1" s="1"/>
  <c r="BU43" i="1"/>
  <c r="KZ43" i="1" s="1"/>
  <c r="BV4" i="1"/>
  <c r="BV20" i="1"/>
  <c r="LA20" i="1" s="1"/>
  <c r="Y46" i="1"/>
  <c r="M39" i="23"/>
  <c r="M40" i="23" s="1"/>
  <c r="CW40" i="1"/>
  <c r="LX40" i="1" s="1"/>
  <c r="BV43" i="1"/>
  <c r="KF39" i="1"/>
  <c r="BV35" i="1"/>
  <c r="LA35" i="1" s="1"/>
  <c r="BB20" i="1"/>
  <c r="KI20" i="1" s="1"/>
  <c r="LI39" i="1"/>
  <c r="CE40" i="1"/>
  <c r="LH40" i="1" s="1"/>
  <c r="DB35" i="1"/>
  <c r="MA35" i="1" s="1"/>
  <c r="V4" i="1"/>
  <c r="AR40" i="1"/>
  <c r="KA40" i="1" s="1"/>
  <c r="LT39" i="1"/>
  <c r="AZ40" i="1"/>
  <c r="KG40" i="1" s="1"/>
  <c r="V20" i="1"/>
  <c r="AR46" i="1"/>
  <c r="KA46" i="1" s="1"/>
  <c r="CS46" i="1"/>
  <c r="LT46" i="1" s="1"/>
  <c r="KG39" i="1"/>
  <c r="BG40" i="1"/>
  <c r="KN40" i="1" s="1"/>
  <c r="CB46" i="1"/>
  <c r="LE46" i="1" s="1"/>
  <c r="DB20" i="1"/>
  <c r="MA20" i="1" s="1"/>
  <c r="AM4" i="1"/>
  <c r="AP43" i="1"/>
  <c r="JY43" i="1" s="1"/>
  <c r="MC11" i="1"/>
  <c r="CB43" i="1"/>
  <c r="AK4" i="1"/>
  <c r="C44" i="23"/>
  <c r="C45" i="23" s="1"/>
  <c r="KX39" i="1"/>
  <c r="CV20" i="1"/>
  <c r="LW20" i="1" s="1"/>
  <c r="W4" i="1"/>
  <c r="BD40" i="1"/>
  <c r="KK40" i="1" s="1"/>
  <c r="CE4" i="1"/>
  <c r="BR4" i="1"/>
  <c r="CV43" i="1"/>
  <c r="LW43" i="1" s="1"/>
  <c r="CV4" i="1"/>
  <c r="W35" i="1"/>
  <c r="AL43" i="1"/>
  <c r="JU43" i="1" s="1"/>
  <c r="AL20" i="1"/>
  <c r="JU20" i="1" s="1"/>
  <c r="AM43" i="1"/>
  <c r="JV43" i="1" s="1"/>
  <c r="W48" i="22"/>
  <c r="X48" i="22" s="1"/>
  <c r="CV35" i="1"/>
  <c r="LW35" i="1" s="1"/>
  <c r="AL4" i="1"/>
  <c r="JU11" i="1"/>
  <c r="CI46" i="1"/>
  <c r="LL46" i="1" s="1"/>
  <c r="K29" i="23"/>
  <c r="K30" i="23" s="1"/>
  <c r="MF39" i="1"/>
  <c r="CC20" i="1"/>
  <c r="LF20" i="1" s="1"/>
  <c r="AV49" i="1"/>
  <c r="JW39" i="1"/>
  <c r="CW20" i="1"/>
  <c r="LX20" i="1" s="1"/>
  <c r="CW4" i="1"/>
  <c r="L29" i="23"/>
  <c r="L30" i="23" s="1"/>
  <c r="KB39" i="1"/>
  <c r="DG40" i="1"/>
  <c r="AN40" i="1"/>
  <c r="JW40" i="1" s="1"/>
  <c r="KR39" i="1"/>
  <c r="CW43" i="1"/>
  <c r="LX43" i="1" s="1"/>
  <c r="MI49" i="1"/>
  <c r="LF11" i="1"/>
  <c r="CC43" i="1"/>
  <c r="LF43" i="1" s="1"/>
  <c r="CR43" i="1"/>
  <c r="LS43" i="1" s="1"/>
  <c r="AO46" i="1"/>
  <c r="JX46" i="1" s="1"/>
  <c r="I39" i="23"/>
  <c r="I40" i="23" s="1"/>
  <c r="CH43" i="1"/>
  <c r="LK43" i="1" s="1"/>
  <c r="KP39" i="1"/>
  <c r="CC4" i="1"/>
  <c r="DC40" i="1"/>
  <c r="MB40" i="1" s="1"/>
  <c r="AS46" i="1"/>
  <c r="KB46" i="1" s="1"/>
  <c r="KL39" i="1"/>
  <c r="KB11" i="1"/>
  <c r="CH20" i="1"/>
  <c r="E39" i="23"/>
  <c r="E40" i="23" s="1"/>
  <c r="KY39" i="1"/>
  <c r="LN11" i="1"/>
  <c r="BE46" i="1"/>
  <c r="BI40" i="1"/>
  <c r="KP40" i="1" s="1"/>
  <c r="CF46" i="1"/>
  <c r="LI46" i="1" s="1"/>
  <c r="BU20" i="1"/>
  <c r="KZ20" i="1" s="1"/>
  <c r="N34" i="23"/>
  <c r="N35" i="23" s="1"/>
  <c r="BT46" i="1"/>
  <c r="KY46" i="1" s="1"/>
  <c r="CK20" i="1"/>
  <c r="LN20" i="1" s="1"/>
  <c r="KV39" i="1"/>
  <c r="CG40" i="1"/>
  <c r="LJ40" i="1" s="1"/>
  <c r="X46" i="1"/>
  <c r="LX39" i="1"/>
  <c r="DI35" i="1"/>
  <c r="BH46" i="1"/>
  <c r="KO46" i="1" s="1"/>
  <c r="CH35" i="1"/>
  <c r="LK35" i="1" s="1"/>
  <c r="CT35" i="1"/>
  <c r="LU35" i="1" s="1"/>
  <c r="CK43" i="1"/>
  <c r="LN43" i="1" s="1"/>
  <c r="BH40" i="1"/>
  <c r="KO40" i="1" s="1"/>
  <c r="LK11" i="1"/>
  <c r="CK4" i="1"/>
  <c r="CH4" i="1"/>
  <c r="AO4" i="1"/>
  <c r="CT20" i="1"/>
  <c r="LU20" i="1" s="1"/>
  <c r="BN20" i="1"/>
  <c r="KS20" i="1" s="1"/>
  <c r="BU35" i="1"/>
  <c r="KZ35" i="1" s="1"/>
  <c r="W35" i="22"/>
  <c r="X35" i="22" s="1"/>
  <c r="AB42" i="22"/>
  <c r="G39" i="23"/>
  <c r="G40" i="23" s="1"/>
  <c r="JV11" i="1"/>
  <c r="ME39" i="1"/>
  <c r="AO40" i="1"/>
  <c r="JX40" i="1" s="1"/>
  <c r="CB20" i="1"/>
  <c r="LE20" i="1" s="1"/>
  <c r="DF46" i="1"/>
  <c r="ME46" i="1" s="1"/>
  <c r="CV40" i="1"/>
  <c r="LW40" i="1" s="1"/>
  <c r="KW11" i="1"/>
  <c r="DH35" i="1"/>
  <c r="KP11" i="1"/>
  <c r="N44" i="23"/>
  <c r="N45" i="23" s="1"/>
  <c r="DH20" i="1"/>
  <c r="F29" i="23"/>
  <c r="F30" i="23" s="1"/>
  <c r="BI20" i="1"/>
  <c r="BI4" i="1"/>
  <c r="CG20" i="1"/>
  <c r="LJ20" i="1" s="1"/>
  <c r="BH35" i="1"/>
  <c r="KO35" i="1" s="1"/>
  <c r="BO20" i="1"/>
  <c r="KT20" i="1" s="1"/>
  <c r="CG35" i="1"/>
  <c r="LJ35" i="1" s="1"/>
  <c r="AQ35" i="1"/>
  <c r="JZ35" i="1" s="1"/>
  <c r="CQ35" i="1"/>
  <c r="LJ11" i="1"/>
  <c r="CG43" i="1"/>
  <c r="LJ43" i="1" s="1"/>
  <c r="BO4" i="1"/>
  <c r="BW4" i="1"/>
  <c r="LT11" i="1"/>
  <c r="DH4" i="1"/>
  <c r="G29" i="23"/>
  <c r="G30" i="23" s="1"/>
  <c r="E24" i="23"/>
  <c r="E25" i="23" s="1"/>
  <c r="JD20" i="1"/>
  <c r="JE20" i="1" s="1"/>
  <c r="BZ46" i="1"/>
  <c r="LC46" i="1" s="1"/>
  <c r="BN40" i="1"/>
  <c r="KS40" i="1" s="1"/>
  <c r="MH11" i="1"/>
  <c r="JD11" i="1"/>
  <c r="JE11" i="1" s="1"/>
  <c r="AN43" i="1"/>
  <c r="JW43" i="1" s="1"/>
  <c r="LA39" i="1"/>
  <c r="Y20" i="1"/>
  <c r="KS39" i="1"/>
  <c r="P50" i="23"/>
  <c r="Q50" i="23" s="1"/>
  <c r="R50" i="23" s="1"/>
  <c r="AN35" i="1"/>
  <c r="JW35" i="1" s="1"/>
  <c r="BV40" i="1"/>
  <c r="Y4" i="1"/>
  <c r="CY40" i="1"/>
  <c r="AN20" i="1"/>
  <c r="JW20" i="1" s="1"/>
  <c r="Y43" i="1"/>
  <c r="LZ39" i="1"/>
  <c r="CF35" i="1"/>
  <c r="LI35" i="1" s="1"/>
  <c r="CK40" i="1"/>
  <c r="LN40" i="1" s="1"/>
  <c r="MA11" i="1"/>
  <c r="AK46" i="1"/>
  <c r="JT46" i="1" s="1"/>
  <c r="JW11" i="1"/>
  <c r="DB4" i="1"/>
  <c r="LJ39" i="1"/>
  <c r="Q49" i="23"/>
  <c r="R49" i="23" s="1"/>
  <c r="DB43" i="1"/>
  <c r="MA43" i="1" s="1"/>
  <c r="CD4" i="1"/>
  <c r="BZ40" i="1"/>
  <c r="LC40" i="1" s="1"/>
  <c r="AK40" i="1"/>
  <c r="JT40" i="1" s="1"/>
  <c r="Q55" i="23"/>
  <c r="R55" i="23" s="1"/>
  <c r="DI40" i="1"/>
  <c r="JD39" i="1"/>
  <c r="JE39" i="1" s="1"/>
  <c r="G34" i="23"/>
  <c r="G35" i="23" s="1"/>
  <c r="DC35" i="1"/>
  <c r="MB35" i="1" s="1"/>
  <c r="CE35" i="1"/>
  <c r="BS46" i="1"/>
  <c r="KX46" i="1" s="1"/>
  <c r="BS35" i="1"/>
  <c r="BW35" i="1"/>
  <c r="LB35" i="1" s="1"/>
  <c r="BH43" i="1"/>
  <c r="KO43" i="1" s="1"/>
  <c r="CL39" i="1"/>
  <c r="S37" i="22" s="1"/>
  <c r="T37" i="22" s="1"/>
  <c r="U37" i="22" s="1"/>
  <c r="BH4" i="1"/>
  <c r="CJ40" i="1"/>
  <c r="LM40" i="1" s="1"/>
  <c r="DD40" i="1"/>
  <c r="MC40" i="1" s="1"/>
  <c r="JU39" i="1"/>
  <c r="KK39" i="1"/>
  <c r="LO39" i="1"/>
  <c r="BO35" i="1"/>
  <c r="KT35" i="1" s="1"/>
  <c r="AX20" i="1"/>
  <c r="AK20" i="1"/>
  <c r="JT20" i="1" s="1"/>
  <c r="MA39" i="1"/>
  <c r="LV39" i="1"/>
  <c r="N29" i="23"/>
  <c r="N30" i="23" s="1"/>
  <c r="CY35" i="1"/>
  <c r="LZ35" i="1" s="1"/>
  <c r="JZ11" i="1"/>
  <c r="BS20" i="1"/>
  <c r="KX20" i="1" s="1"/>
  <c r="AX4" i="1"/>
  <c r="AQ43" i="1"/>
  <c r="JZ43" i="1" s="1"/>
  <c r="AQ4" i="1"/>
  <c r="MB43" i="1"/>
  <c r="W36" i="22"/>
  <c r="X36" i="22" s="1"/>
  <c r="H34" i="23"/>
  <c r="H35" i="23" s="1"/>
  <c r="J39" i="23"/>
  <c r="J40" i="23" s="1"/>
  <c r="DC20" i="1"/>
  <c r="MB20" i="1" s="1"/>
  <c r="CI43" i="1"/>
  <c r="LL43" i="1" s="1"/>
  <c r="LH11" i="1"/>
  <c r="CT40" i="1"/>
  <c r="BP46" i="1"/>
  <c r="BW43" i="1"/>
  <c r="LB43" i="1" s="1"/>
  <c r="KO11" i="1"/>
  <c r="M44" i="23"/>
  <c r="M45" i="23" s="1"/>
  <c r="CJ46" i="1"/>
  <c r="LM46" i="1" s="1"/>
  <c r="CI35" i="1"/>
  <c r="LL35" i="1" s="1"/>
  <c r="BS4" i="1"/>
  <c r="MC39" i="1"/>
  <c r="AQ46" i="1"/>
  <c r="JZ46" i="1" s="1"/>
  <c r="KT11" i="1"/>
  <c r="LL11" i="1"/>
  <c r="JT11" i="1"/>
  <c r="AO20" i="1"/>
  <c r="JX20" i="1" s="1"/>
  <c r="BA4" i="1"/>
  <c r="LD39" i="1"/>
  <c r="AX35" i="1"/>
  <c r="BM43" i="1"/>
  <c r="KR43" i="1" s="1"/>
  <c r="D39" i="23"/>
  <c r="D40" i="23" s="1"/>
  <c r="BM20" i="1"/>
  <c r="BM35" i="1"/>
  <c r="KR35" i="1" s="1"/>
  <c r="KR11" i="1"/>
  <c r="BM4" i="1"/>
  <c r="BS43" i="1"/>
  <c r="KX43" i="1" s="1"/>
  <c r="L34" i="23"/>
  <c r="L35" i="23" s="1"/>
  <c r="CE20" i="1"/>
  <c r="CT46" i="1"/>
  <c r="CI4" i="1"/>
  <c r="LB11" i="1"/>
  <c r="BW20" i="1"/>
  <c r="CL52" i="1"/>
  <c r="S50" i="22" s="1"/>
  <c r="T50" i="22" s="1"/>
  <c r="U50" i="22" s="1"/>
  <c r="LM39" i="1"/>
  <c r="CE43" i="1"/>
  <c r="LH43" i="1" s="1"/>
  <c r="CA40" i="1"/>
  <c r="LD40" i="1" s="1"/>
  <c r="AQ40" i="1"/>
  <c r="JZ40" i="1" s="1"/>
  <c r="KN39" i="1"/>
  <c r="F39" i="23"/>
  <c r="F40" i="23" s="1"/>
  <c r="AX43" i="1"/>
  <c r="BA20" i="1"/>
  <c r="KH20" i="1" s="1"/>
  <c r="BQ43" i="1"/>
  <c r="KV43" i="1" s="1"/>
  <c r="AK43" i="1"/>
  <c r="JT43" i="1" s="1"/>
  <c r="BU40" i="1"/>
  <c r="KZ40" i="1" s="1"/>
  <c r="BU46" i="1"/>
  <c r="CX46" i="1"/>
  <c r="DE20" i="1"/>
  <c r="CO40" i="1"/>
  <c r="BT35" i="1"/>
  <c r="CB4" i="1"/>
  <c r="CS43" i="1"/>
  <c r="LT43" i="1" s="1"/>
  <c r="BT20" i="1"/>
  <c r="DF4" i="1"/>
  <c r="AJ35" i="1"/>
  <c r="JS35" i="1" s="1"/>
  <c r="CQ20" i="1"/>
  <c r="LR20" i="1" s="1"/>
  <c r="E34" i="23"/>
  <c r="E35" i="23" s="1"/>
  <c r="CF4" i="1"/>
  <c r="AJ4" i="1"/>
  <c r="BG43" i="1"/>
  <c r="KN43" i="1" s="1"/>
  <c r="AP4" i="1"/>
  <c r="KT39" i="1"/>
  <c r="BO46" i="1"/>
  <c r="KT46" i="1" s="1"/>
  <c r="CK46" i="1"/>
  <c r="LN46" i="1" s="1"/>
  <c r="LN39" i="1"/>
  <c r="CQ43" i="1"/>
  <c r="LR43" i="1" s="1"/>
  <c r="MG49" i="1"/>
  <c r="DI46" i="1"/>
  <c r="CQ4" i="1"/>
  <c r="CO46" i="1"/>
  <c r="LP46" i="1" s="1"/>
  <c r="LB39" i="1"/>
  <c r="K39" i="23"/>
  <c r="K40" i="23" s="1"/>
  <c r="BJ11" i="1"/>
  <c r="G24" i="23"/>
  <c r="G25" i="23" s="1"/>
  <c r="DE4" i="1"/>
  <c r="CS35" i="1"/>
  <c r="LT35" i="1" s="1"/>
  <c r="LE11" i="1"/>
  <c r="BP35" i="1"/>
  <c r="KU35" i="1" s="1"/>
  <c r="ME11" i="1"/>
  <c r="CD20" i="1"/>
  <c r="LG20" i="1" s="1"/>
  <c r="MB39" i="1"/>
  <c r="CJ4" i="1"/>
  <c r="CF43" i="1"/>
  <c r="LI43" i="1" s="1"/>
  <c r="JS11" i="1"/>
  <c r="BG35" i="1"/>
  <c r="KN35" i="1" s="1"/>
  <c r="L44" i="23"/>
  <c r="C84" i="23" s="1"/>
  <c r="AP20" i="1"/>
  <c r="JY20" i="1" s="1"/>
  <c r="KU39" i="1"/>
  <c r="AA36" i="22"/>
  <c r="AB36" i="22" s="1"/>
  <c r="CD35" i="1"/>
  <c r="LG35" i="1" s="1"/>
  <c r="BX11" i="1"/>
  <c r="AW11" i="1"/>
  <c r="LH39" i="1"/>
  <c r="AF19" i="22"/>
  <c r="F24" i="23"/>
  <c r="F25" i="23" s="1"/>
  <c r="CD43" i="1"/>
  <c r="LG43" i="1" s="1"/>
  <c r="CH46" i="1"/>
  <c r="BT43" i="1"/>
  <c r="KY43" i="1" s="1"/>
  <c r="DF20" i="1"/>
  <c r="CS4" i="1"/>
  <c r="H29" i="23"/>
  <c r="H30" i="23" s="1"/>
  <c r="LG11" i="1"/>
  <c r="CF20" i="1"/>
  <c r="LI20" i="1" s="1"/>
  <c r="BT4" i="1"/>
  <c r="CJ43" i="1"/>
  <c r="LM43" i="1" s="1"/>
  <c r="AJ43" i="1"/>
  <c r="JS43" i="1" s="1"/>
  <c r="LI11" i="1"/>
  <c r="BK11" i="1"/>
  <c r="CA43" i="1"/>
  <c r="LD43" i="1" s="1"/>
  <c r="LD11" i="1"/>
  <c r="CA35" i="1"/>
  <c r="LD35" i="1" s="1"/>
  <c r="C24" i="23"/>
  <c r="C25" i="23" s="1"/>
  <c r="D34" i="23"/>
  <c r="D35" i="23" s="1"/>
  <c r="JY39" i="1"/>
  <c r="CO43" i="1"/>
  <c r="LP43" i="1" s="1"/>
  <c r="CO20" i="1"/>
  <c r="LP20" i="1" s="1"/>
  <c r="D29" i="23"/>
  <c r="D30" i="23" s="1"/>
  <c r="CO35" i="1"/>
  <c r="BA46" i="1"/>
  <c r="KH46" i="1" s="1"/>
  <c r="BA40" i="1"/>
  <c r="KH40" i="1" s="1"/>
  <c r="AJ46" i="1"/>
  <c r="JS46" i="1" s="1"/>
  <c r="AJ40" i="1"/>
  <c r="JS40" i="1" s="1"/>
  <c r="JS39" i="1"/>
  <c r="D24" i="23"/>
  <c r="D25" i="23" s="1"/>
  <c r="J24" i="23"/>
  <c r="J25" i="23" s="1"/>
  <c r="LU39" i="1"/>
  <c r="CZ39" i="1"/>
  <c r="CZ40" i="1" s="1"/>
  <c r="V38" i="22" s="1"/>
  <c r="CU4" i="1"/>
  <c r="AM20" i="1"/>
  <c r="JV20" i="1" s="1"/>
  <c r="CM11" i="1"/>
  <c r="J34" i="23"/>
  <c r="J35" i="23" s="1"/>
  <c r="AL40" i="1"/>
  <c r="JU40" i="1" s="1"/>
  <c r="BY11" i="1"/>
  <c r="AP40" i="1"/>
  <c r="JY40" i="1" s="1"/>
  <c r="M29" i="23"/>
  <c r="M30" i="23" s="1"/>
  <c r="CD40" i="1"/>
  <c r="LG40" i="1" s="1"/>
  <c r="BG46" i="1"/>
  <c r="KN46" i="1" s="1"/>
  <c r="LE39" i="1"/>
  <c r="DB46" i="1"/>
  <c r="MA46" i="1" s="1"/>
  <c r="CV46" i="1"/>
  <c r="LW46" i="1" s="1"/>
  <c r="AO43" i="1"/>
  <c r="JX43" i="1" s="1"/>
  <c r="CU40" i="1"/>
  <c r="LV40" i="1" s="1"/>
  <c r="CY4" i="1"/>
  <c r="CJ35" i="1"/>
  <c r="LM35" i="1" s="1"/>
  <c r="KV11" i="1"/>
  <c r="DC4" i="1"/>
  <c r="BL46" i="1"/>
  <c r="KQ39" i="1"/>
  <c r="BL40" i="1"/>
  <c r="KQ40" i="1" s="1"/>
  <c r="BN35" i="1"/>
  <c r="BN43" i="1"/>
  <c r="BN4" i="1"/>
  <c r="AV245" i="1"/>
  <c r="AV50" i="1"/>
  <c r="AV39" i="1"/>
  <c r="AV46" i="1" s="1"/>
  <c r="LQ39" i="1"/>
  <c r="LP11" i="1"/>
  <c r="Q59" i="23"/>
  <c r="R59" i="23" s="1"/>
  <c r="BQ20" i="1"/>
  <c r="KV20" i="1" s="1"/>
  <c r="H39" i="23"/>
  <c r="H40" i="23" s="1"/>
  <c r="KH11" i="1"/>
  <c r="F44" i="23"/>
  <c r="C78" i="23" s="1"/>
  <c r="Q54" i="23"/>
  <c r="R54" i="23" s="1"/>
  <c r="MB11" i="1"/>
  <c r="DI43" i="1"/>
  <c r="MH43" i="1" s="1"/>
  <c r="LV11" i="1"/>
  <c r="CU20" i="1"/>
  <c r="AV11" i="1"/>
  <c r="KH39" i="1"/>
  <c r="CL11" i="1"/>
  <c r="S10" i="22" s="1"/>
  <c r="T10" i="22" s="1"/>
  <c r="U10" i="22" s="1"/>
  <c r="DI4" i="1"/>
  <c r="CX43" i="1"/>
  <c r="CN46" i="1"/>
  <c r="LO46" i="1" s="1"/>
  <c r="CD46" i="1"/>
  <c r="LG46" i="1" s="1"/>
  <c r="BI35" i="1"/>
  <c r="KP35" i="1" s="1"/>
  <c r="BQ46" i="1"/>
  <c r="CY43" i="1"/>
  <c r="LZ43" i="1" s="1"/>
  <c r="AO35" i="1"/>
  <c r="JX35" i="1" s="1"/>
  <c r="LZ11" i="1"/>
  <c r="BA43" i="1"/>
  <c r="KH43" i="1" s="1"/>
  <c r="BQ4" i="1"/>
  <c r="LY39" i="1"/>
  <c r="CX40" i="1"/>
  <c r="LY40" i="1" s="1"/>
  <c r="KN11" i="1"/>
  <c r="BG20" i="1"/>
  <c r="BG4" i="1"/>
  <c r="BP43" i="1"/>
  <c r="KU11" i="1"/>
  <c r="BP4" i="1"/>
  <c r="ME40" i="1"/>
  <c r="DE46" i="1"/>
  <c r="MD39" i="1"/>
  <c r="H24" i="23"/>
  <c r="H25" i="23" s="1"/>
  <c r="CR35" i="1"/>
  <c r="LS35" i="1" s="1"/>
  <c r="DG43" i="1"/>
  <c r="W27" i="22"/>
  <c r="X27" i="22" s="1"/>
  <c r="I24" i="23"/>
  <c r="I25" i="23" s="1"/>
  <c r="DH43" i="1"/>
  <c r="DD20" i="1"/>
  <c r="MC20" i="1" s="1"/>
  <c r="DD43" i="1"/>
  <c r="C34" i="23"/>
  <c r="C35" i="23" s="1"/>
  <c r="BZ43" i="1"/>
  <c r="BZ20" i="1"/>
  <c r="LC20" i="1" s="1"/>
  <c r="LC11" i="1"/>
  <c r="BZ35" i="1"/>
  <c r="BZ4" i="1"/>
  <c r="BR46" i="1"/>
  <c r="KW46" i="1" s="1"/>
  <c r="BR40" i="1"/>
  <c r="KW39" i="1"/>
  <c r="AA35" i="22"/>
  <c r="AB35" i="22" s="1"/>
  <c r="DN11" i="1"/>
  <c r="Z10" i="22" s="1"/>
  <c r="AE10" i="22" s="1"/>
  <c r="AF10" i="22" s="1"/>
  <c r="CR4" i="1"/>
  <c r="DE40" i="1"/>
  <c r="DG4" i="1"/>
  <c r="CZ11" i="1"/>
  <c r="V10" i="22" s="1"/>
  <c r="BX39" i="1"/>
  <c r="BX46" i="1" s="1"/>
  <c r="BJ39" i="1"/>
  <c r="BJ46" i="1" s="1"/>
  <c r="MB46" i="1"/>
  <c r="DH46" i="1"/>
  <c r="DH40" i="1"/>
  <c r="MG39" i="1"/>
  <c r="CN20" i="1"/>
  <c r="CN43" i="1"/>
  <c r="C29" i="23"/>
  <c r="C30" i="23" s="1"/>
  <c r="LO11" i="1"/>
  <c r="CN4" i="1"/>
  <c r="CN35" i="1"/>
  <c r="X43" i="1"/>
  <c r="X4" i="1"/>
  <c r="X20" i="1"/>
  <c r="X35" i="1"/>
  <c r="Q60" i="23"/>
  <c r="R60" i="23" s="1"/>
  <c r="CP40" i="1"/>
  <c r="LQ40" i="1" s="1"/>
  <c r="CP46" i="1"/>
  <c r="LQ46" i="1" s="1"/>
  <c r="LS11" i="1"/>
  <c r="AY40" i="1"/>
  <c r="KF40" i="1" s="1"/>
  <c r="CR20" i="1"/>
  <c r="LM11" i="1"/>
  <c r="M34" i="23"/>
  <c r="M35" i="23" s="1"/>
  <c r="AY43" i="1"/>
  <c r="KF43" i="1" s="1"/>
  <c r="D44" i="23"/>
  <c r="C76" i="23" s="1"/>
  <c r="AY35" i="1"/>
  <c r="KF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KH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KS49" i="1"/>
  <c r="LA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JD35" i="1"/>
  <c r="JE35" i="1" s="1"/>
  <c r="KF49" i="1"/>
  <c r="KT49" i="1"/>
  <c r="P20" i="23"/>
  <c r="Y19" i="22"/>
  <c r="X19" i="22"/>
  <c r="KW49" i="1"/>
  <c r="KU20" i="1"/>
  <c r="KU40" i="1"/>
  <c r="AF20" i="22"/>
  <c r="AG20" i="22"/>
  <c r="EC7" i="1"/>
  <c r="EC34" i="1"/>
  <c r="EC32" i="1"/>
  <c r="EC58" i="1"/>
  <c r="EC60" i="1"/>
  <c r="EC39" i="1"/>
  <c r="AB9" i="22"/>
  <c r="AC9" i="22"/>
  <c r="AF39" i="22"/>
  <c r="AG39" i="22"/>
  <c r="X43" i="22"/>
  <c r="Y43" i="22"/>
  <c r="KP46" i="1"/>
  <c r="KI46" i="1"/>
  <c r="AC40" i="22"/>
  <c r="AB40" i="22"/>
  <c r="P19" i="23"/>
  <c r="LR40" i="1"/>
  <c r="AF9" i="22"/>
  <c r="AG9" i="22"/>
  <c r="Y40" i="22"/>
  <c r="X40" i="22"/>
  <c r="AF16" i="22"/>
  <c r="AG16" i="22"/>
  <c r="LF46" i="1"/>
  <c r="X16" i="22"/>
  <c r="KP49" i="1"/>
  <c r="LN35" i="1"/>
  <c r="AC14" i="22"/>
  <c r="AB14" i="22"/>
  <c r="MF49" i="1"/>
  <c r="Y15" i="22"/>
  <c r="X15" i="22"/>
  <c r="KQ49" i="1"/>
  <c r="KL49" i="1"/>
  <c r="AC18" i="22"/>
  <c r="AB18" i="22"/>
  <c r="KL43" i="1"/>
  <c r="LH46" i="1"/>
  <c r="AC41" i="22"/>
  <c r="AB41" i="22"/>
  <c r="AC13" i="22"/>
  <c r="AB13" i="22"/>
  <c r="MB49" i="1"/>
  <c r="LL49" i="1"/>
  <c r="LM49" i="1"/>
  <c r="AC11" i="22"/>
  <c r="AB11" i="22"/>
  <c r="AG41" i="22"/>
  <c r="AF41" i="22"/>
  <c r="KN49" i="1"/>
  <c r="KV49" i="1"/>
  <c r="AG13" i="22"/>
  <c r="AF13" i="22"/>
  <c r="JD49" i="1"/>
  <c r="JE49" i="1" s="1"/>
  <c r="LY49" i="1"/>
  <c r="MH20" i="1"/>
  <c r="CZ49" i="1"/>
  <c r="V47" i="22" s="1"/>
  <c r="V21" i="22"/>
  <c r="LE49" i="1"/>
  <c r="Y41" i="22"/>
  <c r="X41" i="22"/>
  <c r="MF35" i="1"/>
  <c r="CL49" i="1"/>
  <c r="S47" i="22" s="1"/>
  <c r="T47" i="22" s="1"/>
  <c r="U47" i="22" s="1"/>
  <c r="S21" i="22"/>
  <c r="T21" i="22" s="1"/>
  <c r="U21" i="22" s="1"/>
  <c r="KG46" i="1"/>
  <c r="MD49" i="1"/>
  <c r="AG18" i="22"/>
  <c r="AF18" i="22"/>
  <c r="LV49" i="1"/>
  <c r="X8" i="22"/>
  <c r="Y8" i="22"/>
  <c r="E44" i="23"/>
  <c r="MF46" i="1"/>
  <c r="Y13" i="22"/>
  <c r="X13" i="22"/>
  <c r="Y11" i="22"/>
  <c r="X11" i="22"/>
  <c r="AM8" i="1"/>
  <c r="AM47" i="1" s="1"/>
  <c r="JV47" i="1" s="1"/>
  <c r="W4" i="22"/>
  <c r="X4" i="22" s="1"/>
  <c r="AA4" i="22"/>
  <c r="AC4" i="22" s="1"/>
  <c r="W17" i="22"/>
  <c r="X17" i="22" s="1"/>
  <c r="AC43" i="22"/>
  <c r="AB43" i="22"/>
  <c r="AE48" i="22"/>
  <c r="AF48" i="22" s="1"/>
  <c r="AA48" i="22"/>
  <c r="AB48" i="22" s="1"/>
  <c r="AG46" i="22"/>
  <c r="AF46" i="22"/>
  <c r="AC46" i="22"/>
  <c r="AB46" i="22"/>
  <c r="MI40" i="1"/>
  <c r="MI46" i="1"/>
  <c r="AA17" i="22"/>
  <c r="AB17" i="22" s="1"/>
  <c r="X1" i="1"/>
  <c r="Y1" i="1" s="1"/>
  <c r="AC6" i="22"/>
  <c r="Y6" i="22"/>
  <c r="X47" i="1"/>
  <c r="JD18" i="1"/>
  <c r="JE18" i="1" s="1"/>
  <c r="JD19" i="1"/>
  <c r="JE19" i="1" s="1"/>
  <c r="AL1" i="1"/>
  <c r="AK2" i="1"/>
  <c r="AK3" i="1" s="1"/>
  <c r="AK14" i="1" s="1"/>
  <c r="JT14" i="1" s="1"/>
  <c r="JS14" i="1"/>
  <c r="AC5" i="22"/>
  <c r="AB5" i="22"/>
  <c r="AF5" i="22"/>
  <c r="AG5" i="22"/>
  <c r="AG4" i="22"/>
  <c r="AF4" i="22"/>
  <c r="MD43" i="1" l="1"/>
  <c r="Y46" i="22"/>
  <c r="KQ43" i="1"/>
  <c r="KE43" i="1"/>
  <c r="CL46" i="1"/>
  <c r="S44" i="22" s="1"/>
  <c r="T44" i="22" s="1"/>
  <c r="U44" i="22" s="1"/>
  <c r="LR35" i="1"/>
  <c r="KE20" i="1"/>
  <c r="KE35" i="1"/>
  <c r="KE40" i="1"/>
  <c r="KL46" i="1"/>
  <c r="KL20" i="1"/>
  <c r="LK20" i="1"/>
  <c r="CL40" i="1"/>
  <c r="S38" i="22" s="1"/>
  <c r="T38" i="22" s="1"/>
  <c r="U38" i="22" s="1"/>
  <c r="KY35" i="1"/>
  <c r="KI35" i="1"/>
  <c r="V37" i="22"/>
  <c r="W37" i="22" s="1"/>
  <c r="X37" i="22" s="1"/>
  <c r="KE46" i="1"/>
  <c r="LE43" i="1"/>
  <c r="AV40" i="1"/>
  <c r="Q12" i="23"/>
  <c r="R12" i="23" s="1"/>
  <c r="J45" i="23"/>
  <c r="C81" i="23"/>
  <c r="Q15" i="23"/>
  <c r="R15" i="23" s="1"/>
  <c r="KU46" i="1"/>
  <c r="LA43" i="1"/>
  <c r="Q13" i="23"/>
  <c r="R13" i="23" s="1"/>
  <c r="Q14" i="23"/>
  <c r="R14" i="23" s="1"/>
  <c r="G45" i="23"/>
  <c r="C75" i="23"/>
  <c r="MF40" i="1"/>
  <c r="LU46" i="1"/>
  <c r="EQ46" i="1"/>
  <c r="KP20" i="1"/>
  <c r="MG35" i="1"/>
  <c r="LY46" i="1"/>
  <c r="EQ245" i="1"/>
  <c r="EQ49" i="1"/>
  <c r="KX35" i="1"/>
  <c r="MH35" i="1"/>
  <c r="MH46" i="1"/>
  <c r="LP40" i="1"/>
  <c r="MG20" i="1"/>
  <c r="L45" i="23"/>
  <c r="W50" i="22"/>
  <c r="X50" i="22" s="1"/>
  <c r="CZ46" i="1"/>
  <c r="V44" i="22" s="1"/>
  <c r="C86" i="23"/>
  <c r="KV46" i="1"/>
  <c r="W10" i="22"/>
  <c r="X10" i="22" s="1"/>
  <c r="LZ40" i="1"/>
  <c r="C85" i="23"/>
  <c r="LA40" i="1"/>
  <c r="MH40" i="1"/>
  <c r="JD40" i="1"/>
  <c r="JE40" i="1" s="1"/>
  <c r="F45" i="23"/>
  <c r="CZ4" i="1"/>
  <c r="DA50" i="1" s="1"/>
  <c r="CL4" i="1"/>
  <c r="CM70" i="1" s="1"/>
  <c r="BJ4" i="1"/>
  <c r="BK7" i="1" s="1"/>
  <c r="O32" i="23"/>
  <c r="P32" i="23" s="1"/>
  <c r="BX4" i="1"/>
  <c r="BY67" i="1" s="1"/>
  <c r="MD20" i="1"/>
  <c r="LH35" i="1"/>
  <c r="LH20" i="1"/>
  <c r="ME20" i="1"/>
  <c r="LY43" i="1"/>
  <c r="AA10" i="22"/>
  <c r="AB10" i="22" s="1"/>
  <c r="KZ46" i="1"/>
  <c r="LB20" i="1"/>
  <c r="Q42" i="23"/>
  <c r="R42" i="23" s="1"/>
  <c r="LU40" i="1"/>
  <c r="DN4" i="1"/>
  <c r="DO57" i="1" s="1"/>
  <c r="AV4" i="1"/>
  <c r="AW53" i="1" s="1"/>
  <c r="KY20" i="1"/>
  <c r="KR20" i="1"/>
  <c r="BJ40" i="1"/>
  <c r="BX40" i="1"/>
  <c r="LK46" i="1"/>
  <c r="MD46" i="1"/>
  <c r="AA38" i="22"/>
  <c r="AC38" i="22" s="1"/>
  <c r="O37" i="23"/>
  <c r="P40" i="23" s="1"/>
  <c r="LS20" i="1"/>
  <c r="LP35" i="1"/>
  <c r="MG43" i="1"/>
  <c r="JD43" i="1"/>
  <c r="JE43" i="1" s="1"/>
  <c r="KS35" i="1"/>
  <c r="KQ46" i="1"/>
  <c r="LV20" i="1"/>
  <c r="KN20" i="1"/>
  <c r="DN46" i="1"/>
  <c r="Z44" i="22" s="1"/>
  <c r="AE44" i="22" s="1"/>
  <c r="Z37" i="22"/>
  <c r="O27" i="23"/>
  <c r="P28" i="23" s="1"/>
  <c r="MG46" i="1"/>
  <c r="JD46" i="1"/>
  <c r="JE46" i="1" s="1"/>
  <c r="KU43" i="1"/>
  <c r="KS43" i="1"/>
  <c r="MG40" i="1"/>
  <c r="MD40" i="1"/>
  <c r="AF17" i="22"/>
  <c r="D45" i="23"/>
  <c r="O22" i="23"/>
  <c r="P22" i="23" s="1"/>
  <c r="Q17" i="23" s="1"/>
  <c r="R17" i="23" s="1"/>
  <c r="KF35" i="1"/>
  <c r="LO35" i="1"/>
  <c r="LO43" i="1"/>
  <c r="LC43" i="1"/>
  <c r="LO20" i="1"/>
  <c r="LC35" i="1"/>
  <c r="KF20" i="1"/>
  <c r="KW40" i="1"/>
  <c r="MC43" i="1"/>
  <c r="MF43" i="1"/>
  <c r="EC49" i="1"/>
  <c r="AN8" i="1"/>
  <c r="AN47" i="1" s="1"/>
  <c r="JW47" i="1" s="1"/>
  <c r="EC46" i="1"/>
  <c r="EC245" i="1"/>
  <c r="W21" i="22"/>
  <c r="X21" i="22" s="1"/>
  <c r="W47" i="22"/>
  <c r="Y17" i="22"/>
  <c r="AA47" i="22"/>
  <c r="C77" i="23"/>
  <c r="E45" i="23"/>
  <c r="AA21" i="22"/>
  <c r="AB21" i="22" s="1"/>
  <c r="AB4" i="22"/>
  <c r="Y4" i="22"/>
  <c r="AC17" i="22"/>
  <c r="X2" i="1"/>
  <c r="X3" i="1" s="1"/>
  <c r="X14" i="1" s="1"/>
  <c r="AF38" i="22"/>
  <c r="AG38" i="22"/>
  <c r="AL2" i="1"/>
  <c r="AL3" i="1" s="1"/>
  <c r="AL14" i="1" s="1"/>
  <c r="JU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JX47" i="1" s="1"/>
  <c r="JV14" i="1"/>
  <c r="AN2" i="1"/>
  <c r="AN3" i="1" s="1"/>
  <c r="AN14" i="1" s="1"/>
  <c r="JW14" i="1" s="1"/>
  <c r="AO1" i="1"/>
  <c r="AQ8" i="1"/>
  <c r="AP47" i="1"/>
  <c r="JY47" i="1" s="1"/>
  <c r="AO2" i="1" l="1"/>
  <c r="AO3" i="1" s="1"/>
  <c r="AO14" i="1" s="1"/>
  <c r="JX14" i="1" s="1"/>
  <c r="AP1" i="1"/>
  <c r="AQ47" i="1"/>
  <c r="JZ47" i="1" s="1"/>
  <c r="AR8" i="1"/>
  <c r="AP2" i="1" l="1"/>
  <c r="AP3" i="1" s="1"/>
  <c r="AP14" i="1" s="1"/>
  <c r="JY14" i="1" s="1"/>
  <c r="AQ1" i="1"/>
  <c r="AR47" i="1"/>
  <c r="KA47" i="1" s="1"/>
  <c r="AS8" i="1"/>
  <c r="AR1" i="1" l="1"/>
  <c r="AQ2" i="1"/>
  <c r="AQ3" i="1" s="1"/>
  <c r="AQ14" i="1" s="1"/>
  <c r="JZ14" i="1" s="1"/>
  <c r="AS47" i="1"/>
  <c r="KB47" i="1" s="1"/>
  <c r="AT8" i="1"/>
  <c r="AR2" i="1" l="1"/>
  <c r="AR3" i="1" s="1"/>
  <c r="AR14" i="1" s="1"/>
  <c r="KA14" i="1" s="1"/>
  <c r="AS1" i="1"/>
  <c r="AT47" i="1"/>
  <c r="KC47" i="1" s="1"/>
  <c r="AU8" i="1"/>
  <c r="AT1" i="1" l="1"/>
  <c r="AS2" i="1"/>
  <c r="AS3" i="1" s="1"/>
  <c r="AS14" i="1" s="1"/>
  <c r="KB14" i="1" s="1"/>
  <c r="AX8" i="1"/>
  <c r="BJ8" i="1"/>
  <c r="AU47" i="1"/>
  <c r="KD47" i="1" s="1"/>
  <c r="AT2" i="1" l="1"/>
  <c r="AT3" i="1" s="1"/>
  <c r="AT14" i="1" s="1"/>
  <c r="KC14" i="1" s="1"/>
  <c r="AU1" i="1"/>
  <c r="AY8" i="1"/>
  <c r="AX47" i="1"/>
  <c r="BK8" i="1"/>
  <c r="BK47" i="1" s="1"/>
  <c r="BJ47" i="1"/>
  <c r="AX1" i="1" l="1"/>
  <c r="AU2" i="1"/>
  <c r="AU3" i="1" s="1"/>
  <c r="AU14" i="1" s="1"/>
  <c r="KE47" i="1"/>
  <c r="AY47" i="1"/>
  <c r="AZ8" i="1"/>
  <c r="KD14" i="1" l="1"/>
  <c r="AW14" i="1"/>
  <c r="AX2" i="1"/>
  <c r="AX3" i="1" s="1"/>
  <c r="AX14" i="1" s="1"/>
  <c r="AY1" i="1"/>
  <c r="KF47" i="1"/>
  <c r="AZ47" i="1"/>
  <c r="BA8" i="1"/>
  <c r="KE14" i="1" l="1"/>
  <c r="AZ1" i="1"/>
  <c r="AY2" i="1"/>
  <c r="AY3" i="1" s="1"/>
  <c r="AY14" i="1" s="1"/>
  <c r="KG47" i="1"/>
  <c r="BB8" i="1"/>
  <c r="BA47" i="1"/>
  <c r="KF14" i="1" l="1"/>
  <c r="AZ2" i="1"/>
  <c r="AZ3" i="1" s="1"/>
  <c r="AZ14" i="1" s="1"/>
  <c r="BA1" i="1"/>
  <c r="KH47" i="1"/>
  <c r="BB47" i="1"/>
  <c r="BC8" i="1"/>
  <c r="KG14" i="1" l="1"/>
  <c r="BB1" i="1"/>
  <c r="BA2" i="1"/>
  <c r="BA3" i="1" s="1"/>
  <c r="BA14" i="1" s="1"/>
  <c r="BD8" i="1"/>
  <c r="BC47" i="1"/>
  <c r="KI47" i="1"/>
  <c r="KH14" i="1" l="1"/>
  <c r="BC1" i="1"/>
  <c r="BB2" i="1"/>
  <c r="BB3" i="1" s="1"/>
  <c r="BB14" i="1" s="1"/>
  <c r="KJ47" i="1"/>
  <c r="BE8" i="1"/>
  <c r="BD47" i="1"/>
  <c r="KI14" i="1" l="1"/>
  <c r="BC2" i="1"/>
  <c r="BC3" i="1" s="1"/>
  <c r="BC14" i="1" s="1"/>
  <c r="BD1" i="1"/>
  <c r="KK47" i="1"/>
  <c r="BE47" i="1"/>
  <c r="BF8" i="1"/>
  <c r="KJ14" i="1" l="1"/>
  <c r="BD2" i="1"/>
  <c r="BD3" i="1" s="1"/>
  <c r="BD14" i="1" s="1"/>
  <c r="BE1" i="1"/>
  <c r="BG8" i="1"/>
  <c r="BF47" i="1"/>
  <c r="KL47" i="1"/>
  <c r="KK14" i="1" l="1"/>
  <c r="BE2" i="1"/>
  <c r="BE3" i="1" s="1"/>
  <c r="BE14" i="1" s="1"/>
  <c r="BF1" i="1"/>
  <c r="KM47" i="1"/>
  <c r="BG47" i="1"/>
  <c r="BH8" i="1"/>
  <c r="KL14" i="1" l="1"/>
  <c r="BG1" i="1"/>
  <c r="BF2" i="1"/>
  <c r="BF3" i="1" s="1"/>
  <c r="BF14" i="1" s="1"/>
  <c r="BH47" i="1"/>
  <c r="BI8" i="1"/>
  <c r="KN47" i="1"/>
  <c r="KM14" i="1" l="1"/>
  <c r="BG2" i="1"/>
  <c r="BG3" i="1" s="1"/>
  <c r="BG14" i="1" s="1"/>
  <c r="BH1" i="1"/>
  <c r="BI47" i="1"/>
  <c r="BX8" i="1"/>
  <c r="BL8" i="1"/>
  <c r="KO47" i="1"/>
  <c r="KN14" i="1" l="1"/>
  <c r="BI1" i="1"/>
  <c r="BH2" i="1"/>
  <c r="BH3" i="1" s="1"/>
  <c r="BH14" i="1" s="1"/>
  <c r="BM8" i="1"/>
  <c r="BL47" i="1"/>
  <c r="BY8" i="1"/>
  <c r="BX47" i="1"/>
  <c r="KP47" i="1"/>
  <c r="BL1" i="1" l="1"/>
  <c r="BI2" i="1"/>
  <c r="BI3" i="1" s="1"/>
  <c r="BI14" i="1" s="1"/>
  <c r="KO14" i="1"/>
  <c r="KQ47" i="1"/>
  <c r="BM47" i="1"/>
  <c r="BN8" i="1"/>
  <c r="KP14" i="1" l="1"/>
  <c r="BK14" i="1"/>
  <c r="BM1" i="1"/>
  <c r="BL2" i="1"/>
  <c r="BL3" i="1" s="1"/>
  <c r="BL14" i="1" s="1"/>
  <c r="KR47" i="1"/>
  <c r="BN47" i="1"/>
  <c r="BO8" i="1"/>
  <c r="KQ14" i="1" l="1"/>
  <c r="BN1" i="1"/>
  <c r="BM2" i="1"/>
  <c r="BM3" i="1" s="1"/>
  <c r="BM14" i="1" s="1"/>
  <c r="KS47" i="1"/>
  <c r="BO47" i="1"/>
  <c r="BP8" i="1"/>
  <c r="KR14" i="1" l="1"/>
  <c r="BN2" i="1"/>
  <c r="BN3" i="1" s="1"/>
  <c r="BN14" i="1" s="1"/>
  <c r="BO1" i="1"/>
  <c r="KT47" i="1"/>
  <c r="BQ8" i="1"/>
  <c r="BP47" i="1"/>
  <c r="KS14" i="1" l="1"/>
  <c r="BP1" i="1"/>
  <c r="BO2" i="1"/>
  <c r="BO3" i="1" s="1"/>
  <c r="BO14" i="1" s="1"/>
  <c r="KU47" i="1"/>
  <c r="BR8" i="1"/>
  <c r="BQ47" i="1"/>
  <c r="BQ1" i="1" l="1"/>
  <c r="BP2" i="1"/>
  <c r="BP3" i="1" s="1"/>
  <c r="BP14" i="1" s="1"/>
  <c r="KT14" i="1"/>
  <c r="KV47" i="1"/>
  <c r="BR47" i="1"/>
  <c r="BS8" i="1"/>
  <c r="KU14" i="1" l="1"/>
  <c r="BQ2" i="1"/>
  <c r="BQ3" i="1" s="1"/>
  <c r="BQ14" i="1" s="1"/>
  <c r="BR1" i="1"/>
  <c r="BS47" i="1"/>
  <c r="BT8" i="1"/>
  <c r="KW47" i="1"/>
  <c r="KV14" i="1" l="1"/>
  <c r="BR2" i="1"/>
  <c r="BR3" i="1" s="1"/>
  <c r="BR14" i="1" s="1"/>
  <c r="BS1" i="1"/>
  <c r="BT47" i="1"/>
  <c r="BU8" i="1"/>
  <c r="KX47" i="1"/>
  <c r="KW14" i="1" l="1"/>
  <c r="BS2" i="1"/>
  <c r="BS3" i="1" s="1"/>
  <c r="BS14" i="1" s="1"/>
  <c r="BT1" i="1"/>
  <c r="BU47" i="1"/>
  <c r="BV8" i="1"/>
  <c r="KY47" i="1"/>
  <c r="KX14" i="1" l="1"/>
  <c r="BU1" i="1"/>
  <c r="BT2" i="1"/>
  <c r="BT3" i="1" s="1"/>
  <c r="BT14" i="1" s="1"/>
  <c r="BV47" i="1"/>
  <c r="BW8" i="1"/>
  <c r="KZ47" i="1"/>
  <c r="BU2" i="1" l="1"/>
  <c r="BU3" i="1" s="1"/>
  <c r="BU14" i="1" s="1"/>
  <c r="BV1" i="1"/>
  <c r="KY14" i="1"/>
  <c r="BW47" i="1"/>
  <c r="CL8" i="1"/>
  <c r="BZ8" i="1"/>
  <c r="LA47" i="1"/>
  <c r="KZ14" i="1" l="1"/>
  <c r="BV2" i="1"/>
  <c r="BV3" i="1" s="1"/>
  <c r="BV14" i="1" s="1"/>
  <c r="BW1" i="1"/>
  <c r="CL47" i="1"/>
  <c r="S45" i="22" s="1"/>
  <c r="T45" i="22" s="1"/>
  <c r="U45" i="22" s="1"/>
  <c r="S7" i="22"/>
  <c r="T7" i="22" s="1"/>
  <c r="U7" i="22" s="1"/>
  <c r="CM8" i="1"/>
  <c r="LB47" i="1"/>
  <c r="BY47" i="1"/>
  <c r="CA8" i="1"/>
  <c r="BZ47" i="1"/>
  <c r="LA14" i="1" l="1"/>
  <c r="BZ1" i="1"/>
  <c r="BW2" i="1"/>
  <c r="BW3" i="1" s="1"/>
  <c r="BW14" i="1" s="1"/>
  <c r="LC47" i="1"/>
  <c r="CA47" i="1"/>
  <c r="CB8" i="1"/>
  <c r="CA1" i="1" l="1"/>
  <c r="BZ2" i="1"/>
  <c r="BZ3" i="1" s="1"/>
  <c r="BZ14" i="1" s="1"/>
  <c r="LB14" i="1"/>
  <c r="BY14" i="1"/>
  <c r="CB47" i="1"/>
  <c r="CC8" i="1"/>
  <c r="LD47" i="1"/>
  <c r="LC14" i="1" l="1"/>
  <c r="CB1" i="1"/>
  <c r="CA2" i="1"/>
  <c r="CA3" i="1" s="1"/>
  <c r="CA14" i="1" s="1"/>
  <c r="CC47" i="1"/>
  <c r="CD8" i="1"/>
  <c r="LE47" i="1"/>
  <c r="LD14" i="1" l="1"/>
  <c r="CB2" i="1"/>
  <c r="CB3" i="1" s="1"/>
  <c r="CB14" i="1" s="1"/>
  <c r="CC1" i="1"/>
  <c r="CD47" i="1"/>
  <c r="CE8" i="1"/>
  <c r="LF47" i="1"/>
  <c r="LE14" i="1" l="1"/>
  <c r="CC2" i="1"/>
  <c r="CC3" i="1" s="1"/>
  <c r="CC14" i="1" s="1"/>
  <c r="CD1" i="1"/>
  <c r="CE47" i="1"/>
  <c r="CF8" i="1"/>
  <c r="LG47" i="1"/>
  <c r="LF14" i="1" l="1"/>
  <c r="CE1" i="1"/>
  <c r="CD2" i="1"/>
  <c r="CD3" i="1" s="1"/>
  <c r="CD14" i="1" s="1"/>
  <c r="CF47" i="1"/>
  <c r="CG8" i="1"/>
  <c r="LH47" i="1"/>
  <c r="LG14" i="1" l="1"/>
  <c r="CF1" i="1"/>
  <c r="CE2" i="1"/>
  <c r="CE3" i="1" s="1"/>
  <c r="CE14" i="1" s="1"/>
  <c r="CG47" i="1"/>
  <c r="CH8" i="1"/>
  <c r="LI47" i="1"/>
  <c r="LH14" i="1" l="1"/>
  <c r="CG1" i="1"/>
  <c r="CF2" i="1"/>
  <c r="CF3" i="1" s="1"/>
  <c r="CF14" i="1" s="1"/>
  <c r="CI8" i="1"/>
  <c r="CH47" i="1"/>
  <c r="LJ47" i="1"/>
  <c r="CG2" i="1" l="1"/>
  <c r="CG3" i="1" s="1"/>
  <c r="CG14" i="1" s="1"/>
  <c r="CH1" i="1"/>
  <c r="LI14" i="1"/>
  <c r="LK47" i="1"/>
  <c r="CI47" i="1"/>
  <c r="CJ8" i="1"/>
  <c r="CH2" i="1" l="1"/>
  <c r="CH3" i="1" s="1"/>
  <c r="CH14" i="1" s="1"/>
  <c r="CI1" i="1"/>
  <c r="LJ14" i="1"/>
  <c r="CK8" i="1"/>
  <c r="CJ47" i="1"/>
  <c r="LL47" i="1"/>
  <c r="CI2" i="1" l="1"/>
  <c r="CI3" i="1" s="1"/>
  <c r="CI14" i="1" s="1"/>
  <c r="CJ1" i="1"/>
  <c r="LK14" i="1"/>
  <c r="LM47" i="1"/>
  <c r="CZ8" i="1"/>
  <c r="CK47" i="1"/>
  <c r="CN8" i="1"/>
  <c r="LL14" i="1" l="1"/>
  <c r="CJ2" i="1"/>
  <c r="CJ3" i="1" s="1"/>
  <c r="CJ14" i="1" s="1"/>
  <c r="CK1" i="1"/>
  <c r="LN47" i="1"/>
  <c r="CM47" i="1"/>
  <c r="CZ47" i="1"/>
  <c r="V45" i="22" s="1"/>
  <c r="W45" i="22" s="1"/>
  <c r="V7" i="22"/>
  <c r="W7" i="22" s="1"/>
  <c r="DA8" i="1"/>
  <c r="CO8" i="1"/>
  <c r="CN47" i="1"/>
  <c r="LM14" i="1" l="1"/>
  <c r="CN1" i="1"/>
  <c r="CK2" i="1"/>
  <c r="CK3" i="1" s="1"/>
  <c r="CK14" i="1" s="1"/>
  <c r="LO47" i="1"/>
  <c r="X45" i="22"/>
  <c r="Y45" i="22"/>
  <c r="CO47" i="1"/>
  <c r="CP8" i="1"/>
  <c r="Y7" i="22"/>
  <c r="X7" i="22"/>
  <c r="LN14" i="1" l="1"/>
  <c r="CM14" i="1"/>
  <c r="CO1" i="1"/>
  <c r="CN2" i="1"/>
  <c r="CN3" i="1" s="1"/>
  <c r="CN14" i="1" s="1"/>
  <c r="CP47" i="1"/>
  <c r="CQ8" i="1"/>
  <c r="LP47" i="1"/>
  <c r="LO14" i="1" l="1"/>
  <c r="CP1" i="1"/>
  <c r="CO2" i="1"/>
  <c r="CO3" i="1" s="1"/>
  <c r="CO14" i="1" s="1"/>
  <c r="CR8" i="1"/>
  <c r="CQ47" i="1"/>
  <c r="LQ47" i="1"/>
  <c r="LP14" i="1" l="1"/>
  <c r="CP2" i="1"/>
  <c r="CP3" i="1" s="1"/>
  <c r="CP14" i="1" s="1"/>
  <c r="CQ1" i="1"/>
  <c r="LR47" i="1"/>
  <c r="CR47" i="1"/>
  <c r="CS8" i="1"/>
  <c r="LQ14" i="1" l="1"/>
  <c r="CR1" i="1"/>
  <c r="CQ2" i="1"/>
  <c r="CQ3" i="1" s="1"/>
  <c r="CQ14" i="1" s="1"/>
  <c r="LS47" i="1"/>
  <c r="CT8" i="1"/>
  <c r="CS47" i="1"/>
  <c r="LR14" i="1" l="1"/>
  <c r="CS1" i="1"/>
  <c r="CR2" i="1"/>
  <c r="CR3" i="1" s="1"/>
  <c r="CR14" i="1" s="1"/>
  <c r="LT47" i="1"/>
  <c r="CT47" i="1"/>
  <c r="CU8" i="1"/>
  <c r="LS14" i="1" l="1"/>
  <c r="CS2" i="1"/>
  <c r="CS3" i="1" s="1"/>
  <c r="CS14" i="1" s="1"/>
  <c r="CT1" i="1"/>
  <c r="LU47" i="1"/>
  <c r="CU47" i="1"/>
  <c r="CV8" i="1"/>
  <c r="LT14" i="1" l="1"/>
  <c r="CU1" i="1"/>
  <c r="CT2" i="1"/>
  <c r="CT3" i="1" s="1"/>
  <c r="CT14" i="1" s="1"/>
  <c r="CV47" i="1"/>
  <c r="CW8" i="1"/>
  <c r="LV47" i="1"/>
  <c r="LU14" i="1" l="1"/>
  <c r="CU2" i="1"/>
  <c r="CU3" i="1" s="1"/>
  <c r="CU14" i="1" s="1"/>
  <c r="CV1" i="1"/>
  <c r="LW47" i="1"/>
  <c r="CW47" i="1"/>
  <c r="CX8" i="1"/>
  <c r="LV14" i="1" l="1"/>
  <c r="CV2" i="1"/>
  <c r="CV3" i="1" s="1"/>
  <c r="CV14" i="1" s="1"/>
  <c r="CW1" i="1"/>
  <c r="CX47" i="1"/>
  <c r="CY8" i="1"/>
  <c r="LX47" i="1"/>
  <c r="LW14" i="1" l="1"/>
  <c r="CX1" i="1"/>
  <c r="CW2" i="1"/>
  <c r="CW3" i="1" s="1"/>
  <c r="CW14" i="1" s="1"/>
  <c r="CY47" i="1"/>
  <c r="DB8" i="1"/>
  <c r="DN8" i="1"/>
  <c r="LY47" i="1"/>
  <c r="CY1" i="1" l="1"/>
  <c r="CX2" i="1"/>
  <c r="CX3" i="1" s="1"/>
  <c r="CX14" i="1" s="1"/>
  <c r="LX14" i="1"/>
  <c r="DC8" i="1"/>
  <c r="DB47" i="1"/>
  <c r="LZ47" i="1"/>
  <c r="DA47" i="1"/>
  <c r="DO8" i="1"/>
  <c r="DN47" i="1"/>
  <c r="Z45" i="22" s="1"/>
  <c r="Z7" i="22"/>
  <c r="LY14" i="1" l="1"/>
  <c r="CY2" i="1"/>
  <c r="CY3" i="1" s="1"/>
  <c r="CY14" i="1" s="1"/>
  <c r="DB1" i="1"/>
  <c r="MA47" i="1"/>
  <c r="DC47" i="1"/>
  <c r="DD8" i="1"/>
  <c r="AA7" i="22"/>
  <c r="AA45" i="22"/>
  <c r="LZ14" i="1" l="1"/>
  <c r="DA14" i="1"/>
  <c r="DB2" i="1"/>
  <c r="DB3" i="1" s="1"/>
  <c r="DB14" i="1" s="1"/>
  <c r="DC1" i="1"/>
  <c r="AC7" i="22"/>
  <c r="AB7" i="22"/>
  <c r="DD47" i="1"/>
  <c r="DE8" i="1"/>
  <c r="AC45" i="22"/>
  <c r="AB45" i="22"/>
  <c r="MB47" i="1"/>
  <c r="MA14" i="1" l="1"/>
  <c r="DD1" i="1"/>
  <c r="DC2" i="1"/>
  <c r="DC3" i="1" s="1"/>
  <c r="DC14" i="1" s="1"/>
  <c r="DE47" i="1"/>
  <c r="DF8" i="1"/>
  <c r="MC47" i="1"/>
  <c r="MB14" i="1" l="1"/>
  <c r="DE1" i="1"/>
  <c r="DD2" i="1"/>
  <c r="DD3" i="1" s="1"/>
  <c r="DD14" i="1" s="1"/>
  <c r="DF47" i="1"/>
  <c r="DG8" i="1"/>
  <c r="MD47" i="1"/>
  <c r="MC14" i="1" l="1"/>
  <c r="DE2" i="1"/>
  <c r="DE3" i="1" s="1"/>
  <c r="DE14" i="1" s="1"/>
  <c r="DF1" i="1"/>
  <c r="DH8" i="1"/>
  <c r="DG47" i="1"/>
  <c r="ME47" i="1"/>
  <c r="MD14" i="1" l="1"/>
  <c r="DG1" i="1"/>
  <c r="DF2" i="1"/>
  <c r="DF3" i="1" s="1"/>
  <c r="DF14" i="1" s="1"/>
  <c r="MF47" i="1"/>
  <c r="DI8" i="1"/>
  <c r="DH47" i="1"/>
  <c r="ME14" i="1" l="1"/>
  <c r="DG2" i="1"/>
  <c r="DG3" i="1" s="1"/>
  <c r="DG14" i="1" s="1"/>
  <c r="DH1" i="1"/>
  <c r="DJ8" i="1"/>
  <c r="DI47" i="1"/>
  <c r="MG47" i="1"/>
  <c r="MF14" i="1" l="1"/>
  <c r="DH2" i="1"/>
  <c r="DH3" i="1" s="1"/>
  <c r="DH14" i="1" s="1"/>
  <c r="DI1" i="1"/>
  <c r="MH47" i="1"/>
  <c r="DJ47" i="1"/>
  <c r="DK8" i="1"/>
  <c r="DL8" i="1" l="1"/>
  <c r="DK47" i="1"/>
  <c r="MG14" i="1"/>
  <c r="DJ1" i="1"/>
  <c r="DI2" i="1"/>
  <c r="DI3" i="1" s="1"/>
  <c r="DI14" i="1" s="1"/>
  <c r="MI47" i="1"/>
  <c r="DM8" i="1" l="1"/>
  <c r="DL47" i="1"/>
  <c r="MJ47" i="1"/>
  <c r="MH14" i="1"/>
  <c r="DK1" i="1"/>
  <c r="DJ2" i="1"/>
  <c r="DJ3" i="1" s="1"/>
  <c r="DJ14" i="1" s="1"/>
  <c r="DM47" i="1" l="1"/>
  <c r="DP8" i="1"/>
  <c r="EB8" i="1"/>
  <c r="AD7" i="22" s="1"/>
  <c r="AE7" i="22" s="1"/>
  <c r="MK47" i="1"/>
  <c r="MI14" i="1"/>
  <c r="DL1" i="1"/>
  <c r="DK2" i="1"/>
  <c r="DK3" i="1" s="1"/>
  <c r="DK14" i="1" s="1"/>
  <c r="DP47" i="1" l="1"/>
  <c r="MM47" i="1" s="1"/>
  <c r="DO47" i="1"/>
  <c r="AG7" i="22"/>
  <c r="AF7" i="22"/>
  <c r="DQ8" i="1"/>
  <c r="ML47" i="1"/>
  <c r="EC8" i="1"/>
  <c r="EB47" i="1"/>
  <c r="AD45" i="22" s="1"/>
  <c r="AE45" i="22" s="1"/>
  <c r="MJ14" i="1"/>
  <c r="DM1" i="1"/>
  <c r="DL2" i="1"/>
  <c r="DL3" i="1" s="1"/>
  <c r="DL14" i="1" s="1"/>
  <c r="DQ47" i="1" l="1"/>
  <c r="DR8" i="1"/>
  <c r="AG45" i="22"/>
  <c r="AF45" i="22"/>
  <c r="MK14" i="1"/>
  <c r="DM2" i="1"/>
  <c r="DM3" i="1" s="1"/>
  <c r="DM14" i="1" s="1"/>
  <c r="DP1" i="1"/>
  <c r="MN47" i="1" l="1"/>
  <c r="DS8" i="1"/>
  <c r="DR47" i="1"/>
  <c r="ML14" i="1"/>
  <c r="DO14" i="1"/>
  <c r="DP2" i="1"/>
  <c r="DP3" i="1" s="1"/>
  <c r="DP14" i="1" s="1"/>
  <c r="DQ1" i="1"/>
  <c r="DT8" i="1" l="1"/>
  <c r="DS47" i="1"/>
  <c r="MO47" i="1"/>
  <c r="MM14" i="1"/>
  <c r="DR1" i="1"/>
  <c r="DQ2" i="1"/>
  <c r="DQ3" i="1" s="1"/>
  <c r="DQ14" i="1" s="1"/>
  <c r="DU8" i="1" l="1"/>
  <c r="DT47" i="1"/>
  <c r="MP47" i="1"/>
  <c r="MN14" i="1"/>
  <c r="DS1" i="1"/>
  <c r="DR2" i="1"/>
  <c r="DR3" i="1" s="1"/>
  <c r="DR14" i="1" s="1"/>
  <c r="DV8" i="1" l="1"/>
  <c r="DU47" i="1"/>
  <c r="MQ47" i="1"/>
  <c r="MO14" i="1"/>
  <c r="DT1" i="1"/>
  <c r="DU1" i="1" s="1"/>
  <c r="DS2" i="1"/>
  <c r="DS3" i="1" s="1"/>
  <c r="DS14" i="1" s="1"/>
  <c r="DW8" i="1" l="1"/>
  <c r="DV47" i="1"/>
  <c r="DU2" i="1"/>
  <c r="DU3" i="1" s="1"/>
  <c r="MR47" i="1"/>
  <c r="MP14" i="1"/>
  <c r="DT2" i="1"/>
  <c r="DT3" i="1" s="1"/>
  <c r="DT14" i="1" s="1"/>
  <c r="DX8" i="1" l="1"/>
  <c r="DW47" i="1"/>
  <c r="MS47" i="1"/>
  <c r="MQ14" i="1"/>
  <c r="DV1" i="1"/>
  <c r="DU14" i="1"/>
  <c r="DY8" i="1" l="1"/>
  <c r="DX47" i="1"/>
  <c r="MT47" i="1"/>
  <c r="MR14" i="1"/>
  <c r="DW1" i="1"/>
  <c r="DV2" i="1"/>
  <c r="DV3" i="1" s="1"/>
  <c r="DV14" i="1" s="1"/>
  <c r="DZ8" i="1" l="1"/>
  <c r="DY47" i="1"/>
  <c r="MU47" i="1"/>
  <c r="MS14" i="1"/>
  <c r="DX1" i="1"/>
  <c r="DW2" i="1"/>
  <c r="DW3" i="1" s="1"/>
  <c r="DW14" i="1" s="1"/>
  <c r="EA8" i="1" l="1"/>
  <c r="DZ47" i="1"/>
  <c r="MV47" i="1"/>
  <c r="MT14" i="1"/>
  <c r="DX2" i="1"/>
  <c r="DX3" i="1" s="1"/>
  <c r="DX14" i="1" s="1"/>
  <c r="DY1" i="1"/>
  <c r="EA47" i="1" l="1"/>
  <c r="EC47" i="1" s="1"/>
  <c r="MW47" i="1"/>
  <c r="ED8" i="1"/>
  <c r="EP8" i="1"/>
  <c r="MU14" i="1"/>
  <c r="DZ1" i="1"/>
  <c r="DY2" i="1"/>
  <c r="DY3" i="1" s="1"/>
  <c r="DY14" i="1" s="1"/>
  <c r="EP47" i="1" l="1"/>
  <c r="AH45" i="22" s="1"/>
  <c r="AI45" i="22" s="1"/>
  <c r="EQ8" i="1"/>
  <c r="ER8" i="1" s="1"/>
  <c r="EE8" i="1"/>
  <c r="ED47" i="1"/>
  <c r="MX47" i="1"/>
  <c r="AH7" i="22"/>
  <c r="AI7" i="22" s="1"/>
  <c r="MV14" i="1"/>
  <c r="DZ2" i="1"/>
  <c r="DZ3" i="1" s="1"/>
  <c r="DZ14" i="1" s="1"/>
  <c r="EA1" i="1"/>
  <c r="ED1" i="1" s="1"/>
  <c r="ER47" i="1" l="1"/>
  <c r="EF8" i="1"/>
  <c r="EE47" i="1"/>
  <c r="MY47" i="1"/>
  <c r="MW14" i="1"/>
  <c r="AJ45" i="22"/>
  <c r="AK45" i="22"/>
  <c r="AJ7" i="22"/>
  <c r="AK7" i="22"/>
  <c r="ED2" i="1"/>
  <c r="ED3" i="1" s="1"/>
  <c r="ED14" i="1" s="1"/>
  <c r="EE1" i="1"/>
  <c r="EA2" i="1"/>
  <c r="EA3" i="1" s="1"/>
  <c r="EA14" i="1" s="1"/>
  <c r="EF47" i="1" l="1"/>
  <c r="NK47" i="1"/>
  <c r="GH47" i="1"/>
  <c r="EG8" i="1"/>
  <c r="MZ47" i="1"/>
  <c r="MX14" i="1"/>
  <c r="EC14" i="1"/>
  <c r="MY14" i="1"/>
  <c r="EE2" i="1"/>
  <c r="EE3" i="1" s="1"/>
  <c r="EE14" i="1" s="1"/>
  <c r="EF1" i="1"/>
  <c r="GI47" i="1" l="1"/>
  <c r="EH8" i="1"/>
  <c r="EG47" i="1"/>
  <c r="NA47" i="1"/>
  <c r="MZ14" i="1"/>
  <c r="EF2" i="1"/>
  <c r="EF3" i="1" s="1"/>
  <c r="EF14" i="1" s="1"/>
  <c r="EG1" i="1"/>
  <c r="EI8" i="1" l="1"/>
  <c r="EH47" i="1"/>
  <c r="NB47" i="1"/>
  <c r="NA14" i="1"/>
  <c r="EG2" i="1"/>
  <c r="EG3" i="1" s="1"/>
  <c r="EG14" i="1" s="1"/>
  <c r="EH1" i="1"/>
  <c r="EJ8" i="1" l="1"/>
  <c r="EI47" i="1"/>
  <c r="NC47" i="1"/>
  <c r="NB14" i="1"/>
  <c r="EI1" i="1"/>
  <c r="EH2" i="1"/>
  <c r="EH3" i="1" s="1"/>
  <c r="EH14" i="1" s="1"/>
  <c r="EK8" i="1" l="1"/>
  <c r="EJ47" i="1"/>
  <c r="ND47" i="1"/>
  <c r="NC14" i="1"/>
  <c r="EJ1" i="1"/>
  <c r="EI2" i="1"/>
  <c r="EI3" i="1" s="1"/>
  <c r="EI14" i="1" s="1"/>
  <c r="EL8" i="1" l="1"/>
  <c r="EK47" i="1"/>
  <c r="NE47" i="1"/>
  <c r="ND14" i="1"/>
  <c r="EK1" i="1"/>
  <c r="EJ2" i="1"/>
  <c r="EJ3" i="1" s="1"/>
  <c r="EJ14" i="1" s="1"/>
  <c r="EM8" i="1" l="1"/>
  <c r="EL47" i="1"/>
  <c r="NF47" i="1"/>
  <c r="NE14" i="1"/>
  <c r="EK2" i="1"/>
  <c r="EK3" i="1" s="1"/>
  <c r="EK14" i="1" s="1"/>
  <c r="EL1" i="1"/>
  <c r="EN8" i="1" l="1"/>
  <c r="EM47" i="1"/>
  <c r="NG47" i="1"/>
  <c r="NF14" i="1"/>
  <c r="EL2" i="1"/>
  <c r="EL3" i="1" s="1"/>
  <c r="EL14" i="1" s="1"/>
  <c r="EM1" i="1"/>
  <c r="EN47" i="1" l="1"/>
  <c r="NH47" i="1"/>
  <c r="NG14" i="1"/>
  <c r="EM2" i="1"/>
  <c r="EM3" i="1" s="1"/>
  <c r="EM14" i="1" s="1"/>
  <c r="EN1" i="1"/>
  <c r="EQ47" i="1" l="1"/>
  <c r="FD8" i="1"/>
  <c r="NI47" i="1"/>
  <c r="NH14" i="1"/>
  <c r="EO1" i="1"/>
  <c r="EN2" i="1"/>
  <c r="EN3" i="1" s="1"/>
  <c r="EN14" i="1" s="1"/>
  <c r="AL7" i="22" l="1"/>
  <c r="AM7" i="22" s="1"/>
  <c r="AN7" i="22" s="1"/>
  <c r="FD47" i="1"/>
  <c r="AL45" i="22" s="1"/>
  <c r="AM45" i="22" s="1"/>
  <c r="ES8" i="1"/>
  <c r="EO2" i="1"/>
  <c r="EO3" i="1" s="1"/>
  <c r="EO14" i="1" s="1"/>
  <c r="ER1" i="1"/>
  <c r="FE8" i="1"/>
  <c r="FF8" i="1" s="1"/>
  <c r="NI14" i="1"/>
  <c r="FF47" i="1" l="1"/>
  <c r="FG8" i="1"/>
  <c r="AO7" i="22"/>
  <c r="ES47" i="1"/>
  <c r="AN45" i="22"/>
  <c r="AO45" i="22"/>
  <c r="NJ14" i="1"/>
  <c r="EQ14" i="1"/>
  <c r="ER2" i="1"/>
  <c r="ER3" i="1" s="1"/>
  <c r="ER14" i="1" s="1"/>
  <c r="ES1" i="1"/>
  <c r="ET8" i="1"/>
  <c r="FG47" i="1" l="1"/>
  <c r="NW47" i="1"/>
  <c r="FH8" i="1"/>
  <c r="GH14" i="1"/>
  <c r="ET47" i="1"/>
  <c r="NL47" i="1"/>
  <c r="GJ47" i="1"/>
  <c r="NK14" i="1"/>
  <c r="EU8" i="1"/>
  <c r="ES2" i="1"/>
  <c r="ES3" i="1" s="1"/>
  <c r="ES14" i="1" s="1"/>
  <c r="ET1" i="1"/>
  <c r="HH47" i="1" l="1"/>
  <c r="HI47" i="1" s="1"/>
  <c r="GL47" i="1"/>
  <c r="GM47" i="1" s="1"/>
  <c r="FH47" i="1"/>
  <c r="NX47" i="1"/>
  <c r="GJ14" i="1"/>
  <c r="GK14" i="1" s="1"/>
  <c r="GK47" i="1"/>
  <c r="GI14" i="1"/>
  <c r="FI8" i="1"/>
  <c r="EU47" i="1"/>
  <c r="NM47" i="1"/>
  <c r="NL14" i="1"/>
  <c r="ET2" i="1"/>
  <c r="ET3" i="1" s="1"/>
  <c r="ET14" i="1" s="1"/>
  <c r="EU1" i="1"/>
  <c r="EV8" i="1"/>
  <c r="HJ47" i="1" l="1"/>
  <c r="HK47" i="1" s="1"/>
  <c r="GN47" i="1"/>
  <c r="GO47" i="1" s="1"/>
  <c r="FI47" i="1"/>
  <c r="NY47" i="1"/>
  <c r="FJ8" i="1"/>
  <c r="EV47" i="1"/>
  <c r="NN47" i="1"/>
  <c r="NM14" i="1"/>
  <c r="GL14" i="1"/>
  <c r="EW8" i="1"/>
  <c r="EV1" i="1"/>
  <c r="EU2" i="1"/>
  <c r="EU3" i="1" s="1"/>
  <c r="EU14" i="1" s="1"/>
  <c r="HL47" i="1" l="1"/>
  <c r="HM47" i="1" s="1"/>
  <c r="GP47" i="1"/>
  <c r="GQ47" i="1" s="1"/>
  <c r="FJ47" i="1"/>
  <c r="GN14" i="1"/>
  <c r="GO14" i="1" s="1"/>
  <c r="NZ47" i="1"/>
  <c r="GM14" i="1"/>
  <c r="FK8" i="1"/>
  <c r="JB8" i="1" s="1"/>
  <c r="EW47" i="1"/>
  <c r="NO47" i="1"/>
  <c r="NN14" i="1"/>
  <c r="EW1" i="1"/>
  <c r="EV2" i="1"/>
  <c r="EX8" i="1"/>
  <c r="HN47" i="1" l="1"/>
  <c r="HO47" i="1" s="1"/>
  <c r="FK47" i="1"/>
  <c r="GR47" i="1"/>
  <c r="GS47" i="1" s="1"/>
  <c r="OA47" i="1"/>
  <c r="FL8" i="1"/>
  <c r="EX47" i="1"/>
  <c r="NP47" i="1"/>
  <c r="EV3" i="1"/>
  <c r="EV14" i="1" s="1"/>
  <c r="EY8" i="1"/>
  <c r="EX1" i="1"/>
  <c r="EY1" i="1" s="1"/>
  <c r="EY2" i="1" s="1"/>
  <c r="EW2" i="1"/>
  <c r="EW3" i="1" s="1"/>
  <c r="EW14" i="1" s="1"/>
  <c r="OB47" i="1" l="1"/>
  <c r="JB47" i="1"/>
  <c r="HP47" i="1"/>
  <c r="HQ47" i="1" s="1"/>
  <c r="FL47" i="1"/>
  <c r="GT47" i="1"/>
  <c r="GU47" i="1" s="1"/>
  <c r="FM8" i="1"/>
  <c r="EY47" i="1"/>
  <c r="NQ47" i="1"/>
  <c r="NP14" i="1"/>
  <c r="GP14" i="1"/>
  <c r="GQ14" i="1" s="1"/>
  <c r="NO14" i="1"/>
  <c r="GR14" i="1"/>
  <c r="GS14" i="1" s="1"/>
  <c r="EZ8" i="1"/>
  <c r="EX2" i="1"/>
  <c r="EX3" i="1" s="1"/>
  <c r="EX14" i="1" s="1"/>
  <c r="FM47" i="1" l="1"/>
  <c r="OC47" i="1"/>
  <c r="HR47" i="1"/>
  <c r="HS47" i="1" s="1"/>
  <c r="FN8" i="1"/>
  <c r="EZ47" i="1"/>
  <c r="GV47" i="1"/>
  <c r="GW47" i="1" s="1"/>
  <c r="NR47" i="1"/>
  <c r="NQ14" i="1"/>
  <c r="GT14" i="1"/>
  <c r="GU14" i="1" s="1"/>
  <c r="EY3" i="1"/>
  <c r="EY14" i="1" s="1"/>
  <c r="EZ1" i="1"/>
  <c r="FA8" i="1"/>
  <c r="GX47" i="1" l="1"/>
  <c r="GY47" i="1" s="1"/>
  <c r="FN47" i="1"/>
  <c r="HV47" i="1" s="1"/>
  <c r="HW47" i="1" s="1"/>
  <c r="OD47" i="1"/>
  <c r="HT47" i="1"/>
  <c r="HU47" i="1" s="1"/>
  <c r="FO8" i="1"/>
  <c r="FA47" i="1"/>
  <c r="GV14" i="1"/>
  <c r="GW14" i="1" s="1"/>
  <c r="NS47" i="1"/>
  <c r="NR14" i="1"/>
  <c r="FB8" i="1"/>
  <c r="FA1" i="1"/>
  <c r="EZ2" i="1"/>
  <c r="GZ47" i="1" l="1"/>
  <c r="HA47" i="1" s="1"/>
  <c r="FO47" i="1"/>
  <c r="HX47" i="1" s="1"/>
  <c r="HY47" i="1" s="1"/>
  <c r="OE47" i="1"/>
  <c r="FB47" i="1"/>
  <c r="FP8" i="1"/>
  <c r="EZ3" i="1"/>
  <c r="EZ14" i="1" s="1"/>
  <c r="NT47" i="1"/>
  <c r="FA2" i="1"/>
  <c r="FB1" i="1"/>
  <c r="FC8" i="1"/>
  <c r="FQ8" i="1" l="1"/>
  <c r="FP47" i="1"/>
  <c r="OF47" i="1"/>
  <c r="FR8" i="1"/>
  <c r="FC47" i="1"/>
  <c r="HB47" i="1"/>
  <c r="HC47" i="1" s="1"/>
  <c r="NU47" i="1"/>
  <c r="NS14" i="1"/>
  <c r="GX14" i="1"/>
  <c r="GY14" i="1" s="1"/>
  <c r="FA3" i="1"/>
  <c r="FA14" i="1" s="1"/>
  <c r="FB2" i="1"/>
  <c r="FB3" i="1" s="1"/>
  <c r="FB14" i="1" s="1"/>
  <c r="FC1" i="1"/>
  <c r="FF1" i="1" s="1"/>
  <c r="FS8" i="1" l="1"/>
  <c r="FT8" i="1" s="1"/>
  <c r="FT47" i="1" s="1"/>
  <c r="OI47" i="1" s="1"/>
  <c r="AP7" i="22"/>
  <c r="AQ7" i="22" s="1"/>
  <c r="AR7" i="22" s="1"/>
  <c r="FE47" i="1"/>
  <c r="GF8" i="1"/>
  <c r="FQ47" i="1"/>
  <c r="HZ47" i="1"/>
  <c r="IA47" i="1" s="1"/>
  <c r="OG47" i="1"/>
  <c r="HD47" i="1"/>
  <c r="HE47" i="1" s="1"/>
  <c r="FR47" i="1"/>
  <c r="AP45" i="22" s="1"/>
  <c r="AQ45" i="22" s="1"/>
  <c r="AR45" i="22" s="1"/>
  <c r="NV47" i="1"/>
  <c r="HF47" i="1"/>
  <c r="HG47" i="1" s="1"/>
  <c r="NU14" i="1"/>
  <c r="FF2" i="1"/>
  <c r="FF3" i="1" s="1"/>
  <c r="FF14" i="1" s="1"/>
  <c r="FG1" i="1"/>
  <c r="NT14" i="1"/>
  <c r="GZ14" i="1"/>
  <c r="HA14" i="1" s="1"/>
  <c r="HB14" i="1"/>
  <c r="HC14" i="1" s="1"/>
  <c r="FC2" i="1"/>
  <c r="FC3" i="1" s="1"/>
  <c r="FC14" i="1" s="1"/>
  <c r="FU8" i="1" l="1"/>
  <c r="FU47" i="1" s="1"/>
  <c r="GF47" i="1"/>
  <c r="AS45" i="22" s="1"/>
  <c r="AT45" i="22" s="1"/>
  <c r="AU45" i="22" s="1"/>
  <c r="AS7" i="22"/>
  <c r="AT7" i="22" s="1"/>
  <c r="AU7" i="22" s="1"/>
  <c r="GG8" i="1"/>
  <c r="ID47" i="1"/>
  <c r="IE47" i="1" s="1"/>
  <c r="OH47" i="1"/>
  <c r="IB47" i="1"/>
  <c r="IC47" i="1" s="1"/>
  <c r="FS47" i="1"/>
  <c r="FE14" i="1"/>
  <c r="NV14" i="1"/>
  <c r="HD14" i="1"/>
  <c r="HE14" i="1" s="1"/>
  <c r="NW14" i="1"/>
  <c r="HF14" i="1"/>
  <c r="HG14" i="1" s="1"/>
  <c r="FH1" i="1"/>
  <c r="FG2" i="1"/>
  <c r="FG3" i="1" s="1"/>
  <c r="FG14" i="1" s="1"/>
  <c r="IF47" i="1" l="1"/>
  <c r="IG47" i="1" s="1"/>
  <c r="OJ47" i="1"/>
  <c r="FV8" i="1"/>
  <c r="HH14" i="1"/>
  <c r="HI14" i="1" s="1"/>
  <c r="NX14" i="1"/>
  <c r="FH2" i="1"/>
  <c r="FH3" i="1" s="1"/>
  <c r="FH14" i="1" s="1"/>
  <c r="FI1" i="1"/>
  <c r="FV47" i="1" l="1"/>
  <c r="OK47" i="1" s="1"/>
  <c r="FW8" i="1"/>
  <c r="FX8" i="1" s="1"/>
  <c r="NY14" i="1"/>
  <c r="HJ14" i="1"/>
  <c r="HK14" i="1" s="1"/>
  <c r="FI2" i="1"/>
  <c r="FI3" i="1" s="1"/>
  <c r="FI14" i="1" s="1"/>
  <c r="FJ1" i="1"/>
  <c r="FX47" i="1" l="1"/>
  <c r="IH47" i="1" s="1"/>
  <c r="II47" i="1" s="1"/>
  <c r="FW47" i="1"/>
  <c r="FY8" i="1"/>
  <c r="NZ14" i="1"/>
  <c r="HL14" i="1"/>
  <c r="HM14" i="1" s="1"/>
  <c r="FK1" i="1"/>
  <c r="FJ2" i="1"/>
  <c r="FJ3" i="1" s="1"/>
  <c r="FJ14" i="1" s="1"/>
  <c r="JC8" i="1" l="1"/>
  <c r="FY47" i="1"/>
  <c r="ON47" i="1" s="1"/>
  <c r="OM47" i="1"/>
  <c r="IJ47" i="1"/>
  <c r="IK47" i="1" s="1"/>
  <c r="IL47" i="1"/>
  <c r="IM47" i="1" s="1"/>
  <c r="OL47" i="1"/>
  <c r="FZ8" i="1"/>
  <c r="OA14" i="1"/>
  <c r="HN14" i="1"/>
  <c r="HO14" i="1" s="1"/>
  <c r="FK2" i="1"/>
  <c r="FK3" i="1" s="1"/>
  <c r="FK14" i="1" s="1"/>
  <c r="JB14" i="1" s="1"/>
  <c r="FL1" i="1"/>
  <c r="IN47" i="1" l="1"/>
  <c r="IO47" i="1" s="1"/>
  <c r="JC47" i="1"/>
  <c r="JD47" i="1" s="1"/>
  <c r="JE47" i="1" s="1"/>
  <c r="IP47" i="1"/>
  <c r="IQ47" i="1" s="1"/>
  <c r="OO47" i="1"/>
  <c r="GA8" i="1"/>
  <c r="HP14" i="1"/>
  <c r="HQ14" i="1" s="1"/>
  <c r="OB14" i="1"/>
  <c r="FM1" i="1"/>
  <c r="FM2" i="1" s="1"/>
  <c r="FL2" i="1"/>
  <c r="FL3" i="1" s="1"/>
  <c r="FL14" i="1" s="1"/>
  <c r="OP47" i="1" l="1"/>
  <c r="GB8" i="1"/>
  <c r="OC14" i="1"/>
  <c r="HR14" i="1"/>
  <c r="HS14" i="1" s="1"/>
  <c r="FN1" i="1"/>
  <c r="FM3" i="1"/>
  <c r="FM14" i="1" s="1"/>
  <c r="OQ47" i="1" l="1"/>
  <c r="GC8" i="1"/>
  <c r="OD14" i="1"/>
  <c r="HT14" i="1"/>
  <c r="HU14" i="1" s="1"/>
  <c r="FO1" i="1"/>
  <c r="FN2" i="1"/>
  <c r="FN3" i="1" s="1"/>
  <c r="FN14" i="1" s="1"/>
  <c r="OR47" i="1" l="1"/>
  <c r="GD8" i="1"/>
  <c r="OE14" i="1"/>
  <c r="HV14" i="1"/>
  <c r="HW14" i="1" s="1"/>
  <c r="FO2" i="1"/>
  <c r="FO3" i="1" s="1"/>
  <c r="FP1" i="1"/>
  <c r="GE8" i="1" l="1"/>
  <c r="FO14" i="1"/>
  <c r="FP2" i="1"/>
  <c r="FP3" i="1" s="1"/>
  <c r="FP14" i="1" s="1"/>
  <c r="FQ1" i="1"/>
  <c r="OS47" i="1" l="1"/>
  <c r="FQ2" i="1"/>
  <c r="FQ3" i="1" s="1"/>
  <c r="FQ14" i="1" s="1"/>
  <c r="FS14" i="1" s="1"/>
  <c r="FT1" i="1"/>
  <c r="HZ14" i="1"/>
  <c r="IA14" i="1" s="1"/>
  <c r="OG14" i="1"/>
  <c r="HX14" i="1"/>
  <c r="HY14" i="1" s="1"/>
  <c r="OF14" i="1"/>
  <c r="IB14" i="1" l="1"/>
  <c r="IC14" i="1" s="1"/>
  <c r="OH14" i="1"/>
  <c r="FT2" i="1"/>
  <c r="FT3" i="1" s="1"/>
  <c r="FU1" i="1"/>
  <c r="FV1" i="1" s="1"/>
  <c r="FT14" i="1" l="1"/>
  <c r="OI14" i="1" s="1"/>
  <c r="FU2" i="1"/>
  <c r="FU3" i="1" s="1"/>
  <c r="FU14" i="1" s="1"/>
  <c r="IF14" i="1" l="1"/>
  <c r="IG14" i="1" s="1"/>
  <c r="ID14" i="1"/>
  <c r="IE14" i="1" s="1"/>
  <c r="OJ14" i="1"/>
  <c r="FV2" i="1"/>
  <c r="FV3" i="1" s="1"/>
  <c r="FW1" i="1"/>
  <c r="FV14" i="1" l="1"/>
  <c r="FW2" i="1"/>
  <c r="FW3" i="1" s="1"/>
  <c r="FX1" i="1"/>
  <c r="FW14" i="1" l="1"/>
  <c r="OK14" i="1"/>
  <c r="FY1" i="1"/>
  <c r="FX2" i="1"/>
  <c r="FX3" i="1" s="1"/>
  <c r="FX14" i="1" l="1"/>
  <c r="IL14" i="1" s="1"/>
  <c r="IM14" i="1" s="1"/>
  <c r="IJ14" i="1"/>
  <c r="IK14" i="1" s="1"/>
  <c r="OL14" i="1"/>
  <c r="FY2" i="1"/>
  <c r="FY3" i="1" s="1"/>
  <c r="FZ1" i="1"/>
  <c r="FY14" i="1" l="1"/>
  <c r="IN14" i="1"/>
  <c r="IO14" i="1" s="1"/>
  <c r="IH14" i="1"/>
  <c r="II14" i="1" s="1"/>
  <c r="OM14" i="1"/>
  <c r="GA1" i="1"/>
  <c r="FZ2" i="1"/>
  <c r="FZ3" i="1" s="1"/>
  <c r="OO14" i="1" s="1"/>
  <c r="JC14" i="1" l="1"/>
  <c r="JD14" i="1" s="1"/>
  <c r="JE14" i="1" s="1"/>
  <c r="IP14" i="1"/>
  <c r="IQ14" i="1" s="1"/>
  <c r="ON14" i="1"/>
  <c r="GB1" i="1"/>
  <c r="GA2" i="1"/>
  <c r="GA3" i="1" s="1"/>
  <c r="OP14" i="1" s="1"/>
  <c r="GB2" i="1" l="1"/>
  <c r="GB3" i="1" s="1"/>
  <c r="OQ14" i="1" s="1"/>
  <c r="GC1" i="1"/>
  <c r="GD1" i="1" l="1"/>
  <c r="GC2" i="1"/>
  <c r="GC3" i="1" s="1"/>
  <c r="OR14" i="1" s="1"/>
  <c r="GD2" i="1" l="1"/>
  <c r="GD3" i="1" s="1"/>
  <c r="GE1" i="1"/>
  <c r="GE2" i="1" s="1"/>
  <c r="GE3" i="1" s="1"/>
  <c r="OS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<sst xmlns="http://schemas.openxmlformats.org/spreadsheetml/2006/main" count="1115" uniqueCount="368">
  <si>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</si>
  <si>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</si>
  <si>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</si>
  <si>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</si>
  <si>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</si>
  <si>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</si>
  <si>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</si>
  <si>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</si>
  <si>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</si>
  <si>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</si>
  <si>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</si>
  <si>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</si>
  <si>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</si>
  <si>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</si>
  <si>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</si>
  <si>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</si>
  <si>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</si>
  <si>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</si>
  <si>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</si>
  <si>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</si>
  <si>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</si>
  <si>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</si>
  <si>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</si>
  <si>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</si>
  <si>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</si>
  <si>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</si>
  <si>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</si>
  <si>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</si>
  <si>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</si>
  <si>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</si>
  <si>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</si>
  <si>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</si>
  <si>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</si>
  <si>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</si>
  <si>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</si>
  <si>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</si>
  <si>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</si>
  <si>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</si>
  <si>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</si>
  <si>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</si>
  <si>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</si>
  <si>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</si>
  <si>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</si>
  <si>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</si>
  <si>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</si>
  <si>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</si>
  <si>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</si>
  <si>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</si>
  <si>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</si>
  <si>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</si>
  <si>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</si>
  <si>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</si>
  <si>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</si>
  <si>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</si>
  <si>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</si>
  <si>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</si>
  <si>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</si>
  <si>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</si>
  <si>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</si>
  <si>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</si>
  <si>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</si>
  <si>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</si>
  <si>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</si>
  <si>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</si>
  <si>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</si>
  <si>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</si>
  <si>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</si>
  <si>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</si>
  <si>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</si>
  <si>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</si>
  <si>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</si>
  <si>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</si>
  <si>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</si>
  <si>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</si>
  <si>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</si>
  <si>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</si>
  <si>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</si>
  <si>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</si>
  <si>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</si>
  <si>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</si>
  <si>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</si>
  <si>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</si>
  <si>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</si>
  <si>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</si>
  <si>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</si>
  <si>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</si>
  <si>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</si>
  <si>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</si>
  <si>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</si>
  <si>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</si>
  <si>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</si>
  <si>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</si>
  <si>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</si>
  <si>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</si>
  <si>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</si>
  <si>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</si>
  <si>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</si>
  <si>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</si>
  <si>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</si>
  <si>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</si>
  <si>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</si>
  <si>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</si>
  <si>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</si>
  <si>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</si>
  <si>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</si>
  <si>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</si>
  <si>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</si>
  <si>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</si>
  <si>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</si>
  <si>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</si>
  <si>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</si>
  <si>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</si>
  <si>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</si>
  <si>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</si>
  <si>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</si>
  <si>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</si>
  <si>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</si>
  <si>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</si>
  <si>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</si>
  <si>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</si>
  <si>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</si>
  <si>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</si>
  <si>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</si>
  <si>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</si>
  <si>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</si>
  <si>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</si>
  <si>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</si>
  <si>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</si>
  <si>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</si>
  <si>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</si>
  <si>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</si>
  <si>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</si>
  <si>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</si>
  <si>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</si>
  <si>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</si>
  <si>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</si>
  <si>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</si>
  <si>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</si>
  <si>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</si>
  <si>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</si>
  <si>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</si>
  <si>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</si>
  <si>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</si>
  <si>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</si>
  <si>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</si>
  <si>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</si>
  <si>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</si>
  <si>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</si>
  <si>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</si>
  <si>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</si>
  <si>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</si>
  <si>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</si>
  <si>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</si>
  <si>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</si>
  <si>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</si>
  <si>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</si>
  <si>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</si>
  <si>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</si>
  <si>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</si>
  <si>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</si>
  <si>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</si>
  <si>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</si>
  <si>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</si>
  <si>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</si>
  <si>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</si>
  <si>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</si>
  <si>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</si>
  <si>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</si>
  <si>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</si>
  <si>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</si>
  <si>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</si>
  <si>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</si>
  <si>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</si>
  <si>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</si>
  <si>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</si>
  <si>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</si>
  <si>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</si>
  <si>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</si>
  <si>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</si>
  <si>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</si>
  <si>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</si>
  <si>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</si>
  <si>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</si>
  <si>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</si>
  <si>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</si>
  <si>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</si>
  <si>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</si>
  <si>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</si>
  <si>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</si>
  <si>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</si>
  <si>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</si>
  <si>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</si>
  <si>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</si>
  <si>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</si>
  <si>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</si>
  <si>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</si>
  <si>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</si>
  <si>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</si>
  <si>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</si>
  <si>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</si>
  <si>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</si>
  <si>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</si>
  <si>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</si>
  <si>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</si>
  <si>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</si>
  <si>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</si>
  <si>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</si>
  <si>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</si>
  <si>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</si>
  <si>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</si>
  <si>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</si>
  <si>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</si>
  <si>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</si>
  <si>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</si>
  <si>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</si>
  <si>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</si>
  <si>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</si>
  <si>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</si>
  <si>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</si>
  <si>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</si>
  <si>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</si>
  <si>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</si>
  <si>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</si>
  <si>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</si>
  <si>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</si>
  <si>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</si>
  <si>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</si>
  <si>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</si>
  <si>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</si>
  <si>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</si>
  <si>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</si>
  <si>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</si>
  <si>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</si>
  <si>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</si>
  <si>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</si>
  <si>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</si>
  <si>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</si>
  <si>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</si>
  <si>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</si>
  <si>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</si>
  <si>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</si>
  <si>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</si>
  <si>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</si>
  <si>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</si>
  <si>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</si>
  <si>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</si>
  <si>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</si>
  <si>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</si>
  <si>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</si>
  <si>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</si>
  <si>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</si>
  <si>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</si>
  <si>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</si>
  <si>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</si>
  <si>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</si>
  <si>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</si>
  <si>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</si>
  <si>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</si>
  <si>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</si>
  <si>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</si>
  <si>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</si>
  <si>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</si>
  <si>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</si>
  <si>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</si>
  <si>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</si>
  <si>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</si>
  <si>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</si>
  <si>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</si>
  <si>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</si>
  <si>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</si>
  <si>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</si>
  <si>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</si>
  <si>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</si>
  <si>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</si>
  <si>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</si>
  <si>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</si>
  <si>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</si>
  <si>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</si>
  <si>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</si>
  <si>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</si>
  <si>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</si>
  <si>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</si>
  <si>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</si>
  <si>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</si>
  <si>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</si>
  <si>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</si>
  <si>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</si>
  <si>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</si>
  <si>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</si>
  <si>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</si>
  <si>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</si>
  <si>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</si>
  <si>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</si>
  <si>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</si>
  <si>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</si>
  <si>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</si>
  <si>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</si>
  <si>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</si>
  <si>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</si>
  <si>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</si>
  <si>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</si>
  <si>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</si>
  <si>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</si>
  <si>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</si>
  <si>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</si>
  <si>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</si>
  <si>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</si>
  <si>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</si>
  <si>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</si>
  <si>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</si>
  <si>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</si>
  <si>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</si>
  <si>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</si>
  <si>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</si>
  <si>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</si>
  <si>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</si>
  <si>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</si>
  <si>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</si>
  <si>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</si>
  <si>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</si>
  <si>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</si>
  <si>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</si>
  <si>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</si>
  <si>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</si>
  <si>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</si>
  <si>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 FY 1920</t>
  </si>
  <si>
    <t>FY 20-21</t>
  </si>
  <si>
    <t>1-21</t>
  </si>
  <si>
    <t>Line Item 7.1 Total ERP Costs of $2.49 million includes $1.62 million annual SAP maintenance invoice payment.</t>
  </si>
  <si>
    <t>Mar 21</t>
  </si>
  <si>
    <t>21-22</t>
  </si>
  <si>
    <t>FF</t>
  </si>
  <si>
    <t>FG</t>
  </si>
  <si>
    <t>FH</t>
  </si>
  <si>
    <t>FI</t>
  </si>
  <si>
    <t>FJ</t>
  </si>
  <si>
    <t>FK</t>
  </si>
  <si>
    <t>FL</t>
  </si>
  <si>
    <t>FM</t>
  </si>
  <si>
    <t>FN</t>
  </si>
  <si>
    <t>FO</t>
  </si>
  <si>
    <t>FP</t>
  </si>
  <si>
    <t>FQ</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</si>
  <si>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</si>
  <si>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</si>
  <si>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</si>
  <si>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</si>
  <si>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</si>
  <si>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</si>
  <si>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</si>
  <si>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</si>
  <si>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</si>
  <si>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</si>
  <si>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Jul-22</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</si>
  <si>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</si>
  <si>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</si>
  <si>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</si>
  <si>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</si>
  <si>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</si>
  <si>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</si>
  <si>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</si>
  <si>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</si>
  <si>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</si>
  <si>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fy</t>
  </si>
  <si>
    <t>21-22 YTD Total</t>
  </si>
  <si>
    <t>21-22 YTD Average</t>
  </si>
  <si>
    <t>22-23 YTD Total</t>
  </si>
  <si>
    <t>22-23 YTD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</si>
</sst>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69">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5" borderId="0" xfId="0" applyFont="1" applyFill="1" applyAlignment="1">
      <alignment horizontal="center" vertical="center"/>
    </xf>
    <xf numFmtId="0" fontId="42" fillId="25" borderId="0" xfId="0" applyFont="1" applyFill="1" applyAlignment="1">
      <alignment horizontal="right" vertical="center"/>
    </xf>
    <xf numFmtId="0" fontId="42" fillId="25" borderId="35" xfId="0" applyFont="1" applyFill="1" applyBorder="1" applyAlignment="1">
      <alignment horizontal="right" vertical="center"/>
    </xf>
    <xf numFmtId="0" fontId="46" fillId="25" borderId="0" xfId="0" applyFont="1" applyFill="1" applyAlignment="1">
      <alignment horizontal="center" vertical="center"/>
    </xf>
    <xf numFmtId="164" fontId="19" fillId="25" borderId="20" xfId="0" quotePrefix="1"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9" fontId="32" fillId="25" borderId="0" xfId="3" quotePrefix="1" applyFont="1" applyFill="1" applyAlignment="1">
      <alignment horizontal="center" vertical="center"/>
    </xf>
    <xf numFmtId="38" fontId="32" fillId="25" borderId="0" xfId="1" quotePrefix="1" applyNumberFormat="1" applyFont="1" applyFill="1" applyAlignment="1">
      <alignment horizontal="center" vertical="center"/>
    </xf>
    <xf numFmtId="166" fontId="32" fillId="25" borderId="0" xfId="1" quotePrefix="1" applyNumberFormat="1" applyFont="1" applyFill="1" applyAlignment="1">
      <alignment horizontal="center" vertical="center"/>
    </xf>
    <xf numFmtId="166" fontId="28" fillId="0" borderId="21" xfId="3" applyNumberFormat="1" applyFont="1" applyBorder="1"/>
    <xf numFmtId="43" fontId="28" fillId="0" borderId="21" xfId="3" applyNumberFormat="1" applyFont="1" applyBorder="1"/>
    <xf numFmtId="178" fontId="28" fillId="0" borderId="21" xfId="3" applyNumberFormat="1" applyFont="1" applyBorder="1"/>
    <xf numFmtId="166" fontId="28" fillId="0" borderId="34"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71" fontId="17" fillId="23" borderId="21" xfId="3" applyNumberFormat="1" applyFont="1" applyFill="1" applyBorder="1" applyAlignment="1">
      <alignment horizontal="center" vertical="center" wrapText="1"/>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71" fontId="32" fillId="25"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3" borderId="21" xfId="3" applyNumberFormat="1" applyFont="1" applyFill="1" applyBorder="1" applyAlignment="1">
      <alignment horizontal="center" vertical="center" wrapText="1"/>
    </xf>
    <xf numFmtId="10" fontId="33" fillId="23" borderId="0" xfId="3" applyNumberFormat="1" applyFont="1" applyFill="1" applyAlignment="1">
      <alignment horizontal="center" wrapText="1"/>
    </xf>
    <xf numFmtId="10" fontId="33" fillId="23"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5" borderId="0" xfId="3" quotePrefix="1" applyNumberFormat="1" applyFont="1" applyFill="1" applyAlignment="1">
      <alignment horizontal="center" vertical="center"/>
    </xf>
    <xf numFmtId="10" fontId="32" fillId="23"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Data'!$JG$18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Data'!$JH$18:$OT$18</c:f>
              <c:numCache>
                <c:formatCode>0.00%</c:formatCode>
                <c:ptCount val="13"/>
                <c:pt idx="0">
                  <c:v>0.86724565756823824</c:v>
                </c:pt>
                <c:pt idx="1">
                  <c:v>0.83030303030303032</c:v>
                </c:pt>
                <c:pt idx="2">
                  <c:v>0.70948616600790515</c:v>
                </c:pt>
                <c:pt idx="3">
                  <c:v>0.72460409424488215</c:v>
                </c:pt>
                <c:pt idx="4">
                  <c:v>0.75448868071818886</c:v>
                </c:pt>
                <c:pt idx="5">
                  <c:v>0.84540389972144847</c:v>
                </c:pt>
                <c:pt idx="6">
                  <c:v>0.86082024432809778</c:v>
                </c:pt>
                <c:pt idx="7">
                  <c:v>0.86650485436893199</c:v>
                </c:pt>
                <c:pt idx="8">
                  <c:v>0.80687255328403651</c:v>
                </c:pt>
                <c:pt idx="9">
                  <c:v>0.77308584686774939</c:v>
                </c:pt>
                <c:pt idx="10">
                  <c:v>0.84392419175027866</c:v>
                </c:pt>
                <c:pt idx="11">
                  <c:v>0.84712755598831546</c:v>
                </c:pt>
                <c:pt idx="12">
                  <c:v>0.8542183622828784</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Data'!$JH$13:$OT$13</c:f>
              <c:numCache>
                <c:formatCode>_(* #,##0_);_(* \(#,##0\);_(* "-"??_);_(@_)</c:formatCode>
                <c:ptCount val="13"/>
                <c:pt idx="0">
                  <c:v>2922</c:v>
                </c:pt>
                <c:pt idx="1">
                  <c:v>4179</c:v>
                </c:pt>
                <c:pt idx="2">
                  <c:v>5751</c:v>
                </c:pt>
                <c:pt idx="3">
                  <c:v>3670</c:v>
                </c:pt>
                <c:pt idx="4">
                  <c:v>3557</c:v>
                </c:pt>
                <c:pt idx="5">
                  <c:v>2446</c:v>
                </c:pt>
                <c:pt idx="6">
                  <c:v>2622</c:v>
                </c:pt>
                <c:pt idx="7">
                  <c:v>2529</c:v>
                </c:pt>
                <c:pt idx="8">
                  <c:v>2784</c:v>
                </c:pt>
                <c:pt idx="9">
                  <c:v>2547</c:v>
                </c:pt>
                <c:pt idx="10">
                  <c:v>3366</c:v>
                </c:pt>
                <c:pt idx="11">
                  <c:v>2563</c:v>
                </c:pt>
                <c:pt idx="12">
                  <c:v>2049</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Data'!$JG$37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Data'!$JH$37:$OT$37</c:f>
              <c:numCache>
                <c:formatCode>_(* #,##0_);_(* \(#,##0\);_(* "-"??_);_(@_)</c:formatCode>
                <c:ptCount val="13"/>
                <c:pt idx="0">
                  <c:v>53315</c:v>
                </c:pt>
                <c:pt idx="1">
                  <c:v>54228</c:v>
                </c:pt>
                <c:pt idx="2">
                  <c:v>53385</c:v>
                </c:pt>
                <c:pt idx="3">
                  <c:v>53709</c:v>
                </c:pt>
                <c:pt idx="4">
                  <c:v>81285</c:v>
                </c:pt>
                <c:pt idx="5">
                  <c:v>54388</c:v>
                </c:pt>
                <c:pt idx="6">
                  <c:v>54645</c:v>
                </c:pt>
                <c:pt idx="7">
                  <c:v>55517</c:v>
                </c:pt>
                <c:pt idx="8">
                  <c:v>56517</c:v>
                </c:pt>
                <c:pt idx="9">
                  <c:v>84276</c:v>
                </c:pt>
                <c:pt idx="10">
                  <c:v>56082</c:v>
                </c:pt>
                <c:pt idx="11">
                  <c:v>56327</c:v>
                </c:pt>
                <c:pt idx="12">
                  <c:v>55916</c:v>
                </c:pt>
              </c:numCache>
            </c:numRef>
          </c:val>
          <c:smooth val="0"/>
          <c:extLst>
            <c:ext xmlns:c16="http://schemas.microsoft.com/office/drawing/2014/chart" uri="{C3380CC4-5D6E-409C-BE32-E72D297353CC}">
              <c16:uniqueId val="{00000002-4011-4C6A-99F1-485859951C33}"/>
            </c:ext>
          </c:extLst>
        </c:ser>
        <c:ser>
          <c:idx val="1"/>
          <c:order val="1"/>
          <c:tx>
            <c:strRef>
              <c:f>'Summary Data'!$JG$38</c:f>
              <c:strCache>
                <c:ptCount val="1"/>
                <c:pt idx="0">
                  <c:v>Monthly Payrolls</c:v>
                </c:pt>
              </c:strCache>
            </c:strRef>
          </c:tx>
          <c:dLbls>
            <c:dLbl>
              <c:idx val="1"/>
              <c:layout>
                <c:manualLayout>
                  <c:x val="-1.595653080352025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0-45C1-AE1D-5357668585F1}"/>
                </c:ext>
              </c:extLst>
            </c:dLbl>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899983211708422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8999832117085E-2"/>
                  <c:y val="-3.5109530727790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Data'!$JH$38:$OT$38</c:f>
              <c:numCache>
                <c:formatCode>_(* #,##0_);_(* \(#,##0\);_(* "-"??_);_(@_)</c:formatCode>
                <c:ptCount val="13"/>
                <c:pt idx="0">
                  <c:v>68518</c:v>
                </c:pt>
                <c:pt idx="1">
                  <c:v>60146</c:v>
                </c:pt>
                <c:pt idx="2">
                  <c:v>58817</c:v>
                </c:pt>
                <c:pt idx="3">
                  <c:v>54622</c:v>
                </c:pt>
                <c:pt idx="4">
                  <c:v>58185</c:v>
                </c:pt>
                <c:pt idx="5">
                  <c:v>57609</c:v>
                </c:pt>
                <c:pt idx="6">
                  <c:v>57769</c:v>
                </c:pt>
                <c:pt idx="7">
                  <c:v>57223</c:v>
                </c:pt>
                <c:pt idx="8">
                  <c:v>57219</c:v>
                </c:pt>
                <c:pt idx="9">
                  <c:v>57217</c:v>
                </c:pt>
                <c:pt idx="10">
                  <c:v>56657</c:v>
                </c:pt>
                <c:pt idx="11">
                  <c:v>56509</c:v>
                </c:pt>
                <c:pt idx="12">
                  <c:v>56343</c:v>
                </c:pt>
              </c:numCache>
            </c:numRef>
          </c:val>
          <c:smooth val="0"/>
          <c:extLst>
            <c:ext xmlns:c16="http://schemas.microsoft.com/office/drawing/2014/chart" uri="{C3380CC4-5D6E-409C-BE32-E72D297353CC}">
              <c16:uniqueId val="{00000005-4011-4C6A-99F1-485859951C33}"/>
            </c:ext>
          </c:extLst>
        </c:ser>
        <c:ser>
          <c:idx val="2"/>
          <c:order val="2"/>
          <c:tx>
            <c:strRef>
              <c:f>'Summary Data'!$JG$39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Data'!$JH$39:$OT$39</c:f>
              <c:numCache>
                <c:formatCode>_(* #,##0_);_(* \(#,##0\);_(* "-"??_);_(@_)</c:formatCode>
                <c:ptCount val="13"/>
                <c:pt idx="0">
                  <c:v>121833</c:v>
                </c:pt>
                <c:pt idx="1">
                  <c:v>114374</c:v>
                </c:pt>
                <c:pt idx="2">
                  <c:v>112202</c:v>
                </c:pt>
                <c:pt idx="3">
                  <c:v>108331</c:v>
                </c:pt>
                <c:pt idx="4">
                  <c:v>139470</c:v>
                </c:pt>
                <c:pt idx="5">
                  <c:v>111997</c:v>
                </c:pt>
                <c:pt idx="6">
                  <c:v>112414</c:v>
                </c:pt>
                <c:pt idx="7">
                  <c:v>112740</c:v>
                </c:pt>
                <c:pt idx="8">
                  <c:v>113736</c:v>
                </c:pt>
                <c:pt idx="9">
                  <c:v>141493</c:v>
                </c:pt>
                <c:pt idx="10">
                  <c:v>112739</c:v>
                </c:pt>
                <c:pt idx="11">
                  <c:v>112836</c:v>
                </c:pt>
                <c:pt idx="12">
                  <c:v>112259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6069255666500167E-2"/>
          <c:y val="5.0174194229072287E-2"/>
          <c:w val="0.88940682414698158"/>
          <c:h val="0.86826612307967588"/>
        </c:manualLayout>
      </c:layout>
      <c:lineChart>
        <c:grouping val="standard"/>
        <c:varyColors val="0"/>
        <c:ser>
          <c:idx val="0"/>
          <c:order val="0"/>
          <c:tx>
            <c:strRef>
              <c:f>'Summary Data'!$JG$40</c:f>
              <c:strCache>
                <c:ptCount val="1"/>
                <c:pt idx="0">
                  <c:v>Payrolls Processed Off-Cycle %</c:v>
                </c:pt>
              </c:strCache>
            </c:strRef>
          </c:tx>
          <c:dLbls>
            <c:dLbl>
              <c:idx val="0"/>
              <c:layout>
                <c:manualLayout>
                  <c:x val="-1.7015871367594245E-2"/>
                  <c:y val="5.54866713403298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5F-4C3D-8FFA-3BE2611479A0}"/>
                </c:ext>
              </c:extLst>
            </c:dLbl>
            <c:dLbl>
              <c:idx val="3"/>
              <c:layout>
                <c:manualLayout>
                  <c:x val="-1.3845708243980081E-2"/>
                  <c:y val="4.8565551614332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CF-49E5-96C4-03ED7D7A8FA0}"/>
                </c:ext>
              </c:extLst>
            </c:dLbl>
            <c:dLbl>
              <c:idx val="8"/>
              <c:layout>
                <c:manualLayout>
                  <c:x val="-1.5959150326389587E-2"/>
                  <c:y val="5.1333999504731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5F-4C3D-8FFA-3BE2611479A0}"/>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Data'!$JH$40:$OT$40</c:f>
              <c:numCache>
                <c:formatCode>0.00%</c:formatCode>
                <c:ptCount val="13"/>
                <c:pt idx="0">
                  <c:v>1.2147776054106851E-3</c:v>
                </c:pt>
                <c:pt idx="1">
                  <c:v>8.743245842586602E-5</c:v>
                </c:pt>
                <c:pt idx="2">
                  <c:v>3.2084989572378389E-4</c:v>
                </c:pt>
                <c:pt idx="3">
                  <c:v>6.1847485945851145E-4</c:v>
                </c:pt>
                <c:pt idx="4">
                  <c:v>1.9359001935900195E-4</c:v>
                </c:pt>
                <c:pt idx="5">
                  <c:v>5.089422038090306E-4</c:v>
                </c:pt>
                <c:pt idx="6">
                  <c:v>4.6257583574999553E-4</c:v>
                </c:pt>
                <c:pt idx="7">
                  <c:v>3.3705871917686714E-4</c:v>
                </c:pt>
                <c:pt idx="8">
                  <c:v>6.3304494619117959E-4</c:v>
                </c:pt>
                <c:pt idx="9">
                  <c:v>1.8375467337606807E-4</c:v>
                </c:pt>
                <c:pt idx="10">
                  <c:v>4.7898242844091217E-4</c:v>
                </c:pt>
                <c:pt idx="11">
                  <c:v>3.8108405118933674E-4</c:v>
                </c:pt>
                <c:pt idx="12">
                  <c:v>7.9280948520831288E-4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4.3764918250864045E-2"/>
          <c:w val="0.91869013305852421"/>
          <c:h val="0.82960687225858987"/>
        </c:manualLayout>
      </c:layout>
      <c:lineChart>
        <c:grouping val="standard"/>
        <c:varyColors val="0"/>
        <c:ser>
          <c:idx val="0"/>
          <c:order val="0"/>
          <c:tx>
            <c:strRef>
              <c:f>'Summary Data'!$JG$22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1.7552763563325524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E0-4E07-94F6-C90C64A10865}"/>
                </c:ext>
              </c:extLst>
            </c:dLbl>
            <c:dLbl>
              <c:idx val="2"/>
              <c:layout>
                <c:manualLayout>
                  <c:x val="-1.6462700398885869E-2"/>
                  <c:y val="-2.63792784844345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F7-4B48-A0EE-4E8FA5BDD18E}"/>
                </c:ext>
              </c:extLst>
            </c:dLbl>
            <c:dLbl>
              <c:idx val="4"/>
              <c:layout>
                <c:manualLayout>
                  <c:x val="-1.6462700398885869E-2"/>
                  <c:y val="-2.9164841154385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B3-46BB-B4ED-5052B5783464}"/>
                </c:ext>
              </c:extLst>
            </c:dLbl>
            <c:dLbl>
              <c:idx val="9"/>
              <c:layout>
                <c:manualLayout>
                  <c:x val="-1.6462700398885869E-2"/>
                  <c:y val="-3.3343185159311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0"/>
              <c:layout>
                <c:manualLayout>
                  <c:x val="-1.6462700398886029E-2"/>
                  <c:y val="-2.9164841154385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F7-4B48-A0EE-4E8FA5BDD18E}"/>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Data'!$JH$22:$OT$22</c:f>
              <c:numCache>
                <c:formatCode>_(* #,##0_);_(* \(#,##0\);_(* "-"??_);_(@_)</c:formatCode>
                <c:ptCount val="13"/>
                <c:pt idx="0">
                  <c:v>4953</c:v>
                </c:pt>
                <c:pt idx="1">
                  <c:v>6314</c:v>
                </c:pt>
                <c:pt idx="2">
                  <c:v>7482</c:v>
                </c:pt>
                <c:pt idx="3">
                  <c:v>7425</c:v>
                </c:pt>
                <c:pt idx="4">
                  <c:v>7840</c:v>
                </c:pt>
                <c:pt idx="5">
                  <c:v>6586</c:v>
                </c:pt>
                <c:pt idx="6">
                  <c:v>7467</c:v>
                </c:pt>
                <c:pt idx="7">
                  <c:v>6390</c:v>
                </c:pt>
                <c:pt idx="8">
                  <c:v>7025</c:v>
                </c:pt>
                <c:pt idx="9">
                  <c:v>6150</c:v>
                </c:pt>
                <c:pt idx="10">
                  <c:v>7184</c:v>
                </c:pt>
                <c:pt idx="11">
                  <c:v>6286</c:v>
                </c:pt>
                <c:pt idx="12">
                  <c:v>5332</c:v>
                </c:pt>
              </c:numCache>
            </c:numRef>
          </c:val>
          <c:smooth val="0"/>
          <c:extLst>
            <c:ext xmlns:c16="http://schemas.microsoft.com/office/drawing/2014/chart" uri="{C3380CC4-5D6E-409C-BE32-E72D297353CC}">
              <c16:uniqueId val="{0000000D-3D24-4E0E-B91F-6C9C08628098}"/>
            </c:ext>
          </c:extLst>
        </c:ser>
        <c:ser>
          <c:idx val="1"/>
          <c:order val="1"/>
          <c:tx>
            <c:strRef>
              <c:f>'Summary Data'!$JG$28</c:f>
              <c:strCache>
                <c:ptCount val="1"/>
                <c:pt idx="0">
                  <c:v>Resolved Tickets</c:v>
                </c:pt>
              </c:strCache>
            </c:strRef>
          </c:tx>
          <c:dLbls>
            <c:dLbl>
              <c:idx val="1"/>
              <c:layout>
                <c:manualLayout>
                  <c:x val="-1.5372637234446256E-2"/>
                  <c:y val="2.49864971494591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E0-4E07-94F6-C90C64A10865}"/>
                </c:ext>
              </c:extLst>
            </c:dLbl>
            <c:dLbl>
              <c:idx val="2"/>
              <c:layout>
                <c:manualLayout>
                  <c:x val="-1.4282574070006602E-2"/>
                  <c:y val="3.055762248936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F7-4B48-A0EE-4E8FA5BDD18E}"/>
                </c:ext>
              </c:extLst>
            </c:dLbl>
            <c:dLbl>
              <c:idx val="4"/>
              <c:layout>
                <c:manualLayout>
                  <c:x val="-1.5372637234446236E-2"/>
                  <c:y val="3.47359664942870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B3-46BB-B4ED-5052B5783464}"/>
                </c:ext>
              </c:extLst>
            </c:dLbl>
            <c:dLbl>
              <c:idx val="6"/>
              <c:layout>
                <c:manualLayout>
                  <c:x val="-3.5224919084268058E-2"/>
                  <c:y val="-1.6471558472963319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4098804870196221E-2"/>
                      <c:h val="4.269269595857627E-2"/>
                    </c:manualLayout>
                  </c15:layout>
                </c:ext>
                <c:ext xmlns:c16="http://schemas.microsoft.com/office/drawing/2014/chart" uri="{C3380CC4-5D6E-409C-BE32-E72D297353CC}">
                  <c16:uniqueId val="{00000002-73B4-474F-B7F4-4D8B9664BBB4}"/>
                </c:ext>
              </c:extLst>
            </c:dLbl>
            <c:dLbl>
              <c:idx val="9"/>
              <c:layout>
                <c:manualLayout>
                  <c:x val="-1.537263723444623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0"/>
              <c:layout>
                <c:manualLayout>
                  <c:x val="-1.4282574070006764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F7-4B48-A0EE-4E8FA5BDD18E}"/>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Data'!$JH$28:$OT$28</c:f>
              <c:numCache>
                <c:formatCode>_(* #,##0_);_(* \(#,##0\);_(* "-"??_);_(@_)</c:formatCode>
                <c:ptCount val="13"/>
                <c:pt idx="0">
                  <c:v>5122</c:v>
                </c:pt>
                <c:pt idx="1">
                  <c:v>6028</c:v>
                </c:pt>
                <c:pt idx="2">
                  <c:v>7434</c:v>
                </c:pt>
                <c:pt idx="3">
                  <c:v>7599</c:v>
                </c:pt>
                <c:pt idx="4">
                  <c:v>7299</c:v>
                </c:pt>
                <c:pt idx="5">
                  <c:v>6857</c:v>
                </c:pt>
                <c:pt idx="6">
                  <c:v>7580</c:v>
                </c:pt>
                <c:pt idx="7">
                  <c:v>6633</c:v>
                </c:pt>
                <c:pt idx="8">
                  <c:v>7122</c:v>
                </c:pt>
                <c:pt idx="9">
                  <c:v>6050</c:v>
                </c:pt>
                <c:pt idx="10">
                  <c:v>6911</c:v>
                </c:pt>
                <c:pt idx="11">
                  <c:v>6551</c:v>
                </c:pt>
                <c:pt idx="12">
                  <c:v>5497</c:v>
                </c:pt>
              </c:numCache>
            </c:numRef>
          </c:val>
          <c:smooth val="0"/>
          <c:extLst>
            <c:ext xmlns:c16="http://schemas.microsoft.com/office/drawing/2014/chart" uri="{C3380CC4-5D6E-409C-BE32-E72D297353CC}">
              <c16:uniqueId val="{00000004-4258-4ED8-AE80-7C481740CCBC}"/>
            </c:ext>
          </c:extLst>
        </c:ser>
        <c:ser>
          <c:idx val="2"/>
          <c:order val="2"/>
          <c:tx>
            <c:strRef>
              <c:f>'Summary Data'!$JG$30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Data'!$JH$30:$OT$30</c:f>
              <c:numCache>
                <c:formatCode>_(* #,##0_);_(* \(#,##0\);_(* "-"??_);_(@_)</c:formatCode>
                <c:ptCount val="13"/>
                <c:pt idx="0">
                  <c:v>305</c:v>
                </c:pt>
                <c:pt idx="1">
                  <c:v>452</c:v>
                </c:pt>
                <c:pt idx="2">
                  <c:v>740</c:v>
                </c:pt>
                <c:pt idx="3">
                  <c:v>501</c:v>
                </c:pt>
                <c:pt idx="4">
                  <c:v>1056</c:v>
                </c:pt>
                <c:pt idx="5">
                  <c:v>781</c:v>
                </c:pt>
                <c:pt idx="6">
                  <c:v>688</c:v>
                </c:pt>
                <c:pt idx="7">
                  <c:v>484</c:v>
                </c:pt>
                <c:pt idx="8">
                  <c:v>407</c:v>
                </c:pt>
                <c:pt idx="9">
                  <c:v>519</c:v>
                </c:pt>
                <c:pt idx="10">
                  <c:v>796</c:v>
                </c:pt>
                <c:pt idx="11">
                  <c:v>556</c:v>
                </c:pt>
                <c:pt idx="12">
                  <c:v>391</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Data'!$JG$46</c:f>
              <c:strCache>
                <c:ptCount val="1"/>
                <c:pt idx="0">
                  <c:v>Cost Per Employee Payroll</c:v>
                </c:pt>
              </c:strCache>
            </c:strRef>
          </c:tx>
          <c:spPr>
            <a:ln w="25400">
              <a:solidFill>
                <a:schemeClr val="accent1"/>
              </a:solidFill>
              <a:prstDash val="solid"/>
            </a:ln>
          </c:spPr>
          <c:marker>
            <c:symbol val="circle"/>
            <c:size val="7"/>
          </c:marker>
          <c:dLbls>
            <c:dLbl>
              <c:idx val="4"/>
              <c:layout>
                <c:manualLayout>
                  <c:x val="-1.6797648423804979E-2"/>
                  <c:y val="6.4957701637628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D1-4AEE-8F6B-887148A5ED13}"/>
                </c:ext>
              </c:extLst>
            </c:dLbl>
            <c:dLbl>
              <c:idx val="5"/>
              <c:layout>
                <c:manualLayout>
                  <c:x val="-1.6797648423805062E-2"/>
                  <c:y val="3.3556483531106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31-4ABD-A0B3-C8AEE5336C15}"/>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Data'!$JH$46:$OT$46</c:f>
              <c:numCache>
                <c:formatCode>"$"#,##0.00_);\("$"#,##0.00\)</c:formatCode>
                <c:ptCount val="13"/>
                <c:pt idx="0">
                  <c:v>7.8138004481544412</c:v>
                </c:pt>
                <c:pt idx="1">
                  <c:v>11.180334953748229</c:v>
                </c:pt>
                <c:pt idx="2">
                  <c:v>8.2536820199283429</c:v>
                </c:pt>
                <c:pt idx="3">
                  <c:v>8.0440391946903471</c:v>
                </c:pt>
                <c:pt idx="4">
                  <c:v>18.338230802323082</c:v>
                </c:pt>
                <c:pt idx="5">
                  <c:v>8.045031384769235</c:v>
                </c:pt>
                <c:pt idx="6">
                  <c:v>9.649296617858985</c:v>
                </c:pt>
                <c:pt idx="7">
                  <c:v>8.4521174383537332</c:v>
                </c:pt>
                <c:pt idx="8">
                  <c:v>8.6014740275726247</c:v>
                </c:pt>
                <c:pt idx="9">
                  <c:v>7.5950261850409566</c:v>
                </c:pt>
                <c:pt idx="10">
                  <c:v>7.9895571186545906</c:v>
                </c:pt>
                <c:pt idx="11">
                  <c:v>8.5715535821900843</c:v>
                </c:pt>
                <c:pt idx="12">
                  <c:v>7.8186028737116846</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Data'!$JG$67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Data'!$JH$67:$OT$67</c:f>
              <c:numCache>
                <c:formatCode>0.00%</c:formatCode>
                <c:ptCount val="13"/>
                <c:pt idx="0">
                  <c:v>1</c:v>
                </c:pt>
                <c:pt idx="1">
                  <c:v>1</c:v>
                </c:pt>
                <c:pt idx="2">
                  <c:v>1</c:v>
                </c:pt>
                <c:pt idx="3">
                  <c:v>1</c:v>
                </c:pt>
                <c:pt idx="4">
                  <c:v>1</c:v>
                </c:pt>
                <c:pt idx="5">
                  <c:v>1</c:v>
                </c:pt>
                <c:pt idx="6">
                  <c:v>1</c:v>
                </c:pt>
                <c:pt idx="7">
                  <c:v>1</c:v>
                </c:pt>
                <c:pt idx="8">
                  <c:v>1</c:v>
                </c:pt>
                <c:pt idx="9">
                  <c:v>1</c:v>
                </c:pt>
                <c:pt idx="10">
                  <c:v>0.9556</c:v>
                </c:pt>
                <c:pt idx="11">
                  <c:v>0.98750000000000004</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Data'!$JG$68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Data'!$JH$68:$OT$68</c:f>
              <c:numCache>
                <c:formatCode>0.00%</c:formatCode>
                <c:ptCount val="13"/>
                <c:pt idx="0">
                  <c:v>0</c:v>
                </c:pt>
                <c:pt idx="1">
                  <c:v>0</c:v>
                </c:pt>
                <c:pt idx="2">
                  <c:v>0</c:v>
                </c:pt>
                <c:pt idx="3">
                  <c:v>0</c:v>
                </c:pt>
                <c:pt idx="4">
                  <c:v>0</c:v>
                </c:pt>
                <c:pt idx="5">
                  <c:v>0</c:v>
                </c:pt>
                <c:pt idx="6">
                  <c:v>0</c:v>
                </c:pt>
                <c:pt idx="7">
                  <c:v>0</c:v>
                </c:pt>
                <c:pt idx="8">
                  <c:v>0</c:v>
                </c:pt>
                <c:pt idx="9">
                  <c:v>0</c:v>
                </c:pt>
                <c:pt idx="10">
                  <c:v>4.4400000000000002E-2</c:v>
                </c:pt>
                <c:pt idx="11">
                  <c:v>1.2500000000000001E-2</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Data'!$JG$69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Data'!$JH$69:$OT$69</c:f>
              <c:numCache>
                <c:formatCode>0.00%</c:formatCode>
                <c:ptCount val="13"/>
                <c:pt idx="0">
                  <c:v>1</c:v>
                </c:pt>
                <c:pt idx="1">
                  <c:v>1</c:v>
                </c:pt>
                <c:pt idx="2">
                  <c:v>1</c:v>
                </c:pt>
                <c:pt idx="3">
                  <c:v>1</c:v>
                </c:pt>
                <c:pt idx="4">
                  <c:v>1</c:v>
                </c:pt>
                <c:pt idx="5">
                  <c:v>1</c:v>
                </c:pt>
                <c:pt idx="6">
                  <c:v>1</c:v>
                </c:pt>
                <c:pt idx="7">
                  <c:v>1</c:v>
                </c:pt>
                <c:pt idx="8">
                  <c:v>1</c:v>
                </c:pt>
                <c:pt idx="9">
                  <c:v>1</c:v>
                </c:pt>
                <c:pt idx="10">
                  <c:v>0.9556</c:v>
                </c:pt>
                <c:pt idx="11">
                  <c:v>0.98750000000000004</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Data'!$JG$70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Data'!$JH$70:$OT$70</c:f>
              <c:numCache>
                <c:formatCode>0.00%</c:formatCode>
                <c:ptCount val="13"/>
                <c:pt idx="0">
                  <c:v>0</c:v>
                </c:pt>
                <c:pt idx="1">
                  <c:v>0</c:v>
                </c:pt>
                <c:pt idx="2">
                  <c:v>0</c:v>
                </c:pt>
                <c:pt idx="3">
                  <c:v>0</c:v>
                </c:pt>
                <c:pt idx="4">
                  <c:v>0</c:v>
                </c:pt>
                <c:pt idx="5">
                  <c:v>0</c:v>
                </c:pt>
                <c:pt idx="6">
                  <c:v>0</c:v>
                </c:pt>
                <c:pt idx="7">
                  <c:v>0</c:v>
                </c:pt>
                <c:pt idx="8">
                  <c:v>0</c:v>
                </c:pt>
                <c:pt idx="9">
                  <c:v>0</c:v>
                </c:pt>
                <c:pt idx="10">
                  <c:v>4.4400000000000002E-2</c:v>
                </c:pt>
                <c:pt idx="11">
                  <c:v>1.2500000000000001E-2</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Data'!$JG$71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Dec-21</c:v>
                </c:pt>
                <c:pt idx="1">
                  <c:v>Jan-22</c:v>
                </c:pt>
                <c:pt idx="2">
                  <c:v>Feb-22</c:v>
                </c:pt>
                <c:pt idx="3">
                  <c:v>Mar-22</c:v>
                </c:pt>
                <c:pt idx="4">
                  <c:v>Apr-22</c:v>
                </c:pt>
                <c:pt idx="5">
                  <c:v>May-22</c:v>
                </c:pt>
                <c:pt idx="6">
                  <c:v>Jun-22</c:v>
                </c:pt>
                <c:pt idx="7">
                  <c:v>Jul-22</c:v>
                </c:pt>
                <c:pt idx="8">
                  <c:v>Aug-22</c:v>
                </c:pt>
                <c:pt idx="9">
                  <c:v>Sep-22</c:v>
                </c:pt>
                <c:pt idx="10">
                  <c:v>Oct-22</c:v>
                </c:pt>
                <c:pt idx="11">
                  <c:v>Nov-22</c:v>
                </c:pt>
                <c:pt idx="12">
                  <c:v>Dec-22</c:v>
                </c:pt>
              </c:strCache>
            </c:strRef>
          </c:cat>
          <c:val>
            <c:numRef>
              <c:f>'Summary Data'!$JH$71:$OT$71</c:f>
              <c:numCache>
                <c:formatCode>_(* #,##0.000_);_(* \(#,##0.000\);_(* "-"??_);_(@_)</c:formatCode>
                <c:ptCount val="13"/>
                <c:pt idx="0">
                  <c:v>0.60170000000000001</c:v>
                </c:pt>
                <c:pt idx="1">
                  <c:v>0.7601</c:v>
                </c:pt>
                <c:pt idx="2">
                  <c:v>0.68879999999999997</c:v>
                </c:pt>
                <c:pt idx="3">
                  <c:v>0.65210000000000001</c:v>
                </c:pt>
                <c:pt idx="4">
                  <c:v>0.63929999999999998</c:v>
                </c:pt>
                <c:pt idx="5">
                  <c:v>0.62190000000000001</c:v>
                </c:pt>
                <c:pt idx="6">
                  <c:v>0.70540000000000003</c:v>
                </c:pt>
                <c:pt idx="7">
                  <c:v>0.73529999999999995</c:v>
                </c:pt>
                <c:pt idx="8">
                  <c:v>0.71960000000000002</c:v>
                </c:pt>
                <c:pt idx="9">
                  <c:v>0.65380000000000005</c:v>
                </c:pt>
                <c:pt idx="10">
                  <c:v>0.80030000000000001</c:v>
                </c:pt>
                <c:pt idx="11">
                  <c:v>0.75209999999999999</c:v>
                </c:pt>
                <c:pt idx="12">
                  <c:v>0.70699999999999996</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8"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8"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6442" cy="901211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73173"/>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D62" sqref="D6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322" t="s">
        <v>56</v>
      </c>
      <c r="B1" s="1323"/>
      <c r="C1" s="1323"/>
      <c r="D1" s="1324"/>
      <c r="E1" s="334" t="s">
        <v>125</v>
      </c>
    </row>
    <row r="2" spans="1:5" s="185" customFormat="1" ht="15" customHeight="1" x14ac:dyDescent="0.3">
      <c r="A2" s="308">
        <v>1</v>
      </c>
      <c r="B2" s="309"/>
      <c r="C2" s="1325" t="s">
        <v>178</v>
      </c>
      <c r="D2" s="1326"/>
      <c r="E2" s="334"/>
    </row>
    <row r="3" spans="1:5" s="185" customFormat="1" ht="13.8" x14ac:dyDescent="0.3">
      <c r="A3" s="183">
        <v>2.1</v>
      </c>
      <c r="B3" s="184"/>
      <c r="C3" s="310" t="s">
        <v>106</v>
      </c>
      <c r="D3" s="311"/>
      <c r="E3" s="334"/>
    </row>
    <row r="4" spans="1:5" s="185" customFormat="1" ht="13.8" x14ac:dyDescent="0.3">
      <c r="A4" s="183">
        <v>2.2000000000000002</v>
      </c>
      <c r="B4" s="184"/>
      <c r="C4" s="310" t="s">
        <v>88</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82</v>
      </c>
      <c r="D6" s="311"/>
      <c r="E6" s="334"/>
    </row>
    <row r="7" spans="1:5" s="185" customFormat="1" ht="13.8" x14ac:dyDescent="0.3">
      <c r="A7" s="183">
        <v>2.5</v>
      </c>
      <c r="B7" s="184"/>
      <c r="C7" s="310" t="s">
        <v>93</v>
      </c>
      <c r="D7" s="311"/>
      <c r="E7" s="334"/>
    </row>
    <row r="8" spans="1:5" s="185" customFormat="1" ht="13.8" x14ac:dyDescent="0.3">
      <c r="A8" s="183">
        <v>2.6</v>
      </c>
      <c r="B8" s="184"/>
      <c r="C8" s="310" t="s">
        <v>107</v>
      </c>
      <c r="D8" s="311"/>
      <c r="E8" s="334"/>
    </row>
    <row r="9" spans="1:5" s="185" customFormat="1" ht="13.8" x14ac:dyDescent="0.3">
      <c r="A9" s="183">
        <v>2.7</v>
      </c>
      <c r="B9" s="184"/>
      <c r="C9" s="310" t="s">
        <v>83</v>
      </c>
      <c r="D9" s="311"/>
      <c r="E9" s="334"/>
    </row>
    <row r="10" spans="1:5" s="185" customFormat="1" ht="13.8" x14ac:dyDescent="0.3">
      <c r="A10" s="183">
        <v>2.8</v>
      </c>
      <c r="B10" s="184"/>
      <c r="C10" s="310" t="s">
        <v>159</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320" t="s">
        <v>275</v>
      </c>
      <c r="D20" s="1321"/>
      <c r="E20" s="334"/>
    </row>
    <row r="21" spans="1:5" s="185" customFormat="1" ht="14.25" customHeight="1" x14ac:dyDescent="0.3">
      <c r="A21" s="183" t="s">
        <v>207</v>
      </c>
      <c r="B21" s="184"/>
      <c r="C21" s="310" t="s">
        <v>208</v>
      </c>
      <c r="D21" s="669"/>
      <c r="E21" s="334">
        <v>41760</v>
      </c>
    </row>
    <row r="22" spans="1:5" s="185" customFormat="1" ht="14.25" customHeight="1" x14ac:dyDescent="0.3">
      <c r="A22" s="183">
        <v>4.2</v>
      </c>
      <c r="B22" s="184"/>
      <c r="C22" s="310" t="s">
        <v>211</v>
      </c>
      <c r="D22" s="311"/>
      <c r="E22" s="334"/>
    </row>
    <row r="23" spans="1:5" s="185" customFormat="1" ht="14.25" customHeight="1" x14ac:dyDescent="0.3">
      <c r="A23" s="183">
        <v>4.3</v>
      </c>
      <c r="B23" s="184"/>
      <c r="C23" s="1320" t="s">
        <v>81</v>
      </c>
      <c r="D23" s="1321"/>
      <c r="E23" s="334"/>
    </row>
    <row r="24" spans="1:5" s="185" customFormat="1" ht="15" customHeight="1" x14ac:dyDescent="0.3">
      <c r="A24" s="183">
        <v>5.0999999999999996</v>
      </c>
      <c r="B24" s="184"/>
      <c r="C24" s="1320" t="s">
        <v>177</v>
      </c>
      <c r="D24" s="1321"/>
      <c r="E24" s="334"/>
    </row>
    <row r="25" spans="1:5" s="185" customFormat="1" ht="15" customHeight="1" x14ac:dyDescent="0.3">
      <c r="A25" s="183">
        <v>5.2</v>
      </c>
      <c r="B25" s="184"/>
      <c r="C25" s="1320" t="s">
        <v>176</v>
      </c>
      <c r="D25" s="1321"/>
      <c r="E25" s="334"/>
    </row>
    <row r="26" spans="1:5" s="185" customFormat="1" ht="13.8" x14ac:dyDescent="0.3">
      <c r="A26" s="183">
        <v>5.3</v>
      </c>
      <c r="B26" s="184"/>
      <c r="C26" s="310" t="s">
        <v>175</v>
      </c>
      <c r="D26" s="311"/>
      <c r="E26" s="334"/>
    </row>
    <row r="27" spans="1:5" s="185" customFormat="1" ht="13.8" x14ac:dyDescent="0.3">
      <c r="A27" s="183">
        <v>5.4</v>
      </c>
      <c r="B27" s="184"/>
      <c r="C27" s="310" t="s">
        <v>21</v>
      </c>
      <c r="D27" s="311"/>
      <c r="E27" s="334"/>
    </row>
    <row r="28" spans="1:5" s="185" customFormat="1" ht="13.8" x14ac:dyDescent="0.3">
      <c r="A28" s="183">
        <v>6.1</v>
      </c>
      <c r="B28" s="312"/>
      <c r="C28" s="310" t="s">
        <v>84</v>
      </c>
      <c r="D28" s="311"/>
      <c r="E28" s="334"/>
    </row>
    <row r="29" spans="1:5" s="185" customFormat="1" ht="13.8" x14ac:dyDescent="0.3">
      <c r="A29" s="183">
        <v>6.2</v>
      </c>
      <c r="B29" s="312"/>
      <c r="C29" s="310" t="s">
        <v>263</v>
      </c>
      <c r="D29" s="311"/>
      <c r="E29" s="334">
        <v>42835</v>
      </c>
    </row>
    <row r="30" spans="1:5" s="185" customFormat="1" ht="13.8" x14ac:dyDescent="0.3">
      <c r="A30" s="183">
        <v>7.1</v>
      </c>
      <c r="B30" s="184"/>
      <c r="C30" s="310" t="s">
        <v>85</v>
      </c>
      <c r="D30" s="311"/>
      <c r="E30" s="334"/>
    </row>
    <row r="31" spans="1:5" s="185" customFormat="1" ht="13.8" x14ac:dyDescent="0.3">
      <c r="A31" s="183">
        <v>7.2</v>
      </c>
      <c r="B31" s="184"/>
      <c r="C31" s="310" t="s">
        <v>160</v>
      </c>
      <c r="D31" s="311"/>
      <c r="E31" s="334"/>
    </row>
    <row r="32" spans="1:5" s="185" customFormat="1" ht="13.8" x14ac:dyDescent="0.3">
      <c r="A32" s="183">
        <v>7.3</v>
      </c>
      <c r="B32" s="184"/>
      <c r="C32" s="310" t="s">
        <v>22</v>
      </c>
      <c r="D32" s="311"/>
      <c r="E32" s="334"/>
    </row>
    <row r="33" spans="1:10" s="185" customFormat="1" ht="13.8" x14ac:dyDescent="0.3">
      <c r="A33" s="183">
        <v>7.4</v>
      </c>
      <c r="B33" s="184"/>
      <c r="C33" s="310" t="s">
        <v>86</v>
      </c>
      <c r="D33" s="311"/>
      <c r="E33" s="334"/>
    </row>
    <row r="34" spans="1:10" s="185" customFormat="1" ht="13.8" x14ac:dyDescent="0.3">
      <c r="A34" s="183">
        <v>7.5</v>
      </c>
      <c r="B34" s="184"/>
      <c r="C34" s="310" t="s">
        <v>202</v>
      </c>
      <c r="D34" s="311"/>
      <c r="E34" s="334">
        <v>41760</v>
      </c>
    </row>
    <row r="35" spans="1:10" s="185" customFormat="1" ht="13.8" x14ac:dyDescent="0.3">
      <c r="A35" s="183">
        <v>7.6</v>
      </c>
      <c r="B35" s="184"/>
      <c r="C35" s="310" t="s">
        <v>87</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227</v>
      </c>
      <c r="D39" s="311"/>
      <c r="E39" s="334">
        <v>42016</v>
      </c>
      <c r="F39" s="313"/>
      <c r="G39" s="313"/>
      <c r="H39" s="314"/>
      <c r="I39" s="314"/>
      <c r="J39" s="314"/>
    </row>
    <row r="40" spans="1:10" s="185" customFormat="1" x14ac:dyDescent="0.3">
      <c r="A40" s="1013">
        <v>8.5</v>
      </c>
      <c r="B40" s="184"/>
      <c r="C40" s="310" t="s">
        <v>224</v>
      </c>
      <c r="D40" s="311"/>
      <c r="E40" s="334">
        <v>41973</v>
      </c>
      <c r="F40" s="313"/>
      <c r="G40" s="313"/>
      <c r="H40" s="314"/>
      <c r="I40" s="314"/>
      <c r="J40" s="314"/>
    </row>
    <row r="41" spans="1:10" s="185" customFormat="1" x14ac:dyDescent="0.3">
      <c r="A41" s="1013">
        <v>8.6</v>
      </c>
      <c r="B41" s="184"/>
      <c r="C41" s="310" t="s">
        <v>279</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169</v>
      </c>
      <c r="D46" s="311"/>
      <c r="E46" s="334"/>
      <c r="F46" s="313"/>
      <c r="G46" s="313"/>
      <c r="H46" s="314"/>
      <c r="I46" s="314"/>
      <c r="J46" s="314"/>
    </row>
    <row r="47" spans="1:10" s="185" customFormat="1" x14ac:dyDescent="0.3">
      <c r="A47" s="315">
        <v>8.1199999999999992</v>
      </c>
      <c r="B47" s="184"/>
      <c r="C47" s="310" t="s">
        <v>97</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71</v>
      </c>
      <c r="D50" s="318"/>
      <c r="E50" s="334"/>
    </row>
    <row r="51" spans="1:10" s="185" customFormat="1" ht="13.8" x14ac:dyDescent="0.3">
      <c r="A51" s="183">
        <v>9.1999999999999993</v>
      </c>
      <c r="B51" s="316"/>
      <c r="C51" s="317" t="s">
        <v>72</v>
      </c>
      <c r="D51" s="318"/>
      <c r="E51" s="334"/>
    </row>
    <row r="52" spans="1:10" s="185" customFormat="1" ht="13.8" x14ac:dyDescent="0.3">
      <c r="A52" s="183">
        <v>9.3000000000000007</v>
      </c>
      <c r="B52" s="316"/>
      <c r="C52" s="317" t="s">
        <v>73</v>
      </c>
      <c r="D52" s="318"/>
      <c r="E52" s="334"/>
    </row>
    <row r="53" spans="1:10" s="185" customFormat="1" ht="13.8" x14ac:dyDescent="0.3">
      <c r="A53" s="183">
        <v>9.4</v>
      </c>
      <c r="B53" s="316"/>
      <c r="C53" s="317" t="s">
        <v>74</v>
      </c>
      <c r="D53" s="318"/>
      <c r="E53" s="334"/>
    </row>
    <row r="54" spans="1:10" s="185" customFormat="1" thickBot="1" x14ac:dyDescent="0.35">
      <c r="A54" s="319">
        <v>9.5</v>
      </c>
      <c r="B54" s="320"/>
      <c r="C54" s="321" t="s">
        <v>164</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9"/>
  <sheetViews>
    <sheetView zoomScale="87" zoomScaleNormal="87" workbookViewId="0">
      <selection activeCell="A29" sqref="A29"/>
    </sheetView>
  </sheetViews>
  <sheetFormatPr defaultRowHeight="14.4" outlineLevelRow="3" x14ac:dyDescent="0.3"/>
  <cols>
    <col min="1" max="1" width="5.6640625" style="177" customWidth="1"/>
    <col min="2" max="2" width="7.6640625" style="177" customWidth="1"/>
    <col min="3" max="3" width="112.44140625" customWidth="1"/>
  </cols>
  <sheetData>
    <row r="1" spans="1:3" s="1049"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407" t="s">
        <v>140</v>
      </c>
      <c r="B8" s="406" t="s">
        <v>139</v>
      </c>
      <c r="C8" s="208" t="s">
        <v>142</v>
      </c>
    </row>
    <row r="9" spans="1:3" hidden="1" outlineLevel="1" x14ac:dyDescent="0.3">
      <c r="A9" s="407" t="s">
        <v>145</v>
      </c>
      <c r="B9" s="406" t="s">
        <v>139</v>
      </c>
      <c r="C9" s="208" t="s">
        <v>143</v>
      </c>
    </row>
    <row r="10" spans="1:3" hidden="1" outlineLevel="1" collapsed="1" x14ac:dyDescent="0.3">
      <c r="A10" s="583" t="s">
        <v>171</v>
      </c>
      <c r="B10" s="584" t="s">
        <v>172</v>
      </c>
      <c r="C10" s="585" t="s">
        <v>174</v>
      </c>
    </row>
    <row r="11" spans="1:3" ht="28.8" hidden="1" outlineLevel="1" collapsed="1" x14ac:dyDescent="0.3">
      <c r="A11" s="583" t="s">
        <v>183</v>
      </c>
      <c r="B11" s="584" t="s">
        <v>184</v>
      </c>
      <c r="C11" s="637" t="s">
        <v>186</v>
      </c>
    </row>
    <row r="12" spans="1:3" ht="28.8" hidden="1" outlineLevel="1" collapsed="1" x14ac:dyDescent="0.3">
      <c r="A12" s="583" t="s">
        <v>189</v>
      </c>
      <c r="B12" s="584" t="s">
        <v>190</v>
      </c>
      <c r="C12" s="637" t="s">
        <v>191</v>
      </c>
    </row>
    <row r="13" spans="1:3" ht="28.8" hidden="1" outlineLevel="1" x14ac:dyDescent="0.3">
      <c r="A13" s="583" t="s">
        <v>193</v>
      </c>
      <c r="B13" s="584" t="s">
        <v>195</v>
      </c>
      <c r="C13" s="637" t="s">
        <v>194</v>
      </c>
    </row>
    <row r="14" spans="1:3" ht="28.8" hidden="1" outlineLevel="1" x14ac:dyDescent="0.3">
      <c r="A14" s="583" t="s">
        <v>196</v>
      </c>
      <c r="B14" s="584" t="s">
        <v>197</v>
      </c>
      <c r="C14" s="637" t="s">
        <v>213</v>
      </c>
    </row>
    <row r="15" spans="1:3" ht="28.8" hidden="1" outlineLevel="1" x14ac:dyDescent="0.3">
      <c r="A15" s="583" t="s">
        <v>204</v>
      </c>
      <c r="B15" s="584" t="s">
        <v>203</v>
      </c>
      <c r="C15" s="637" t="s">
        <v>220</v>
      </c>
    </row>
    <row r="16" spans="1:3" ht="28.8" hidden="1" outlineLevel="1" x14ac:dyDescent="0.3">
      <c r="A16" s="583" t="s">
        <v>206</v>
      </c>
      <c r="B16" s="584" t="s">
        <v>203</v>
      </c>
      <c r="C16" s="637" t="s">
        <v>215</v>
      </c>
    </row>
    <row r="17" spans="1:3" ht="28.8" hidden="1" outlineLevel="1" x14ac:dyDescent="0.3">
      <c r="A17" s="583" t="s">
        <v>212</v>
      </c>
      <c r="B17" s="584" t="s">
        <v>203</v>
      </c>
      <c r="C17" s="637" t="s">
        <v>222</v>
      </c>
    </row>
    <row r="18" spans="1:3" hidden="1" outlineLevel="1" x14ac:dyDescent="0.3">
      <c r="A18" s="583" t="s">
        <v>218</v>
      </c>
      <c r="B18" s="584" t="s">
        <v>203</v>
      </c>
      <c r="C18" s="637" t="s">
        <v>214</v>
      </c>
    </row>
    <row r="19" spans="1:3" hidden="1" outlineLevel="1" collapsed="1" x14ac:dyDescent="0.3">
      <c r="A19" s="583" t="s">
        <v>229</v>
      </c>
      <c r="B19" s="584" t="s">
        <v>228</v>
      </c>
      <c r="C19" s="637" t="s">
        <v>230</v>
      </c>
    </row>
    <row r="20" spans="1:3" hidden="1" outlineLevel="1" x14ac:dyDescent="0.3">
      <c r="A20" s="583" t="s">
        <v>237</v>
      </c>
      <c r="B20" s="584" t="s">
        <v>238</v>
      </c>
      <c r="C20" s="637" t="s">
        <v>239</v>
      </c>
    </row>
    <row r="21" spans="1:3" hidden="1" outlineLevel="1" collapsed="1" x14ac:dyDescent="0.3">
      <c r="A21" s="583" t="s">
        <v>240</v>
      </c>
      <c r="B21" s="584" t="s">
        <v>241</v>
      </c>
      <c r="C21" s="637" t="s">
        <v>243</v>
      </c>
    </row>
    <row r="22" spans="1:3" hidden="1" outlineLevel="1" x14ac:dyDescent="0.3">
      <c r="A22" s="583" t="s">
        <v>244</v>
      </c>
      <c r="B22" s="788" t="s">
        <v>245</v>
      </c>
      <c r="C22" s="585" t="s">
        <v>247</v>
      </c>
    </row>
    <row r="23" spans="1:3" hidden="1" outlineLevel="1" collapsed="1" x14ac:dyDescent="0.3">
      <c r="A23" s="583" t="s">
        <v>253</v>
      </c>
      <c r="B23" s="584" t="s">
        <v>254</v>
      </c>
      <c r="C23" s="637" t="s">
        <v>256</v>
      </c>
    </row>
    <row r="24" spans="1:3" hidden="1" outlineLevel="1" collapsed="1" x14ac:dyDescent="0.3">
      <c r="A24" s="583" t="s">
        <v>271</v>
      </c>
      <c r="B24" s="584" t="s">
        <v>272</v>
      </c>
      <c r="C24" s="637" t="s">
        <v>274</v>
      </c>
    </row>
    <row r="25" spans="1:3" hidden="1" outlineLevel="1" collapsed="1" x14ac:dyDescent="0.3">
      <c r="A25" s="583" t="s">
        <v>287</v>
      </c>
      <c r="B25" s="584" t="s">
        <v>286</v>
      </c>
      <c r="C25" s="637" t="s">
        <v>289</v>
      </c>
    </row>
    <row r="26" spans="1:3" hidden="1" outlineLevel="1" collapsed="1" x14ac:dyDescent="0.3">
      <c r="A26" s="583" t="s">
        <v>291</v>
      </c>
      <c r="B26" s="584" t="s">
        <v>292</v>
      </c>
      <c r="C26" s="637" t="s">
        <v>294</v>
      </c>
    </row>
    <row r="27" spans="1:3" hidden="1" outlineLevel="3" collapsed="1" x14ac:dyDescent="0.3">
      <c r="A27" s="1163" t="s">
        <v>327</v>
      </c>
      <c r="B27" s="1164" t="s">
        <v>329</v>
      </c>
      <c r="C27" s="1165" t="s">
        <v>328</v>
      </c>
    </row>
    <row r="28" spans="1:3" hidden="1" outlineLevel="1" collapsed="1" x14ac:dyDescent="0.3">
      <c r="A28" s="1163" t="s">
        <v>345</v>
      </c>
      <c r="B28" s="1164" t="s">
        <v>346</v>
      </c>
      <c r="C28" s="1165" t="s">
        <v>347</v>
      </c>
    </row>
    <row r="29" spans="1:3" ht="28.8" collapsed="1" x14ac:dyDescent="0.3">
      <c r="A29" s="1163" t="s">
        <v>360</v>
      </c>
      <c r="B29" s="1164" t="s">
        <v>359</v>
      </c>
      <c r="C29" s="1165" t="s">
        <v>362</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U247"/>
  <sheetViews>
    <sheetView tabSelected="1" zoomScale="96" zoomScaleNormal="96" workbookViewId="0">
      <pane xSplit="7" ySplit="10" topLeftCell="FR11" activePane="bottomRight" state="frozen"/>
      <selection activeCell="A4" sqref="A4"/>
      <selection pane="topRight" activeCell="E4" sqref="E4"/>
      <selection pane="bottomLeft" activeCell="A5" sqref="A5"/>
      <selection pane="bottomRight" activeCell="FY12" sqref="FY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2.2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2"/>
    <col min="163" max="163" width="11.6640625" style="23" hidden="1" customWidth="1" outlineLevel="2" collapsed="1"/>
    <col min="164" max="164" width="11.6640625" style="17" hidden="1" customWidth="1" outlineLevel="2" collapsed="1"/>
    <col min="165" max="165" width="11.6640625" style="23" hidden="1" customWidth="1" outlineLevel="2" collapsed="1"/>
    <col min="166" max="166" width="11.6640625" style="17" hidden="1" customWidth="1" outlineLevel="2" collapsed="1"/>
    <col min="167" max="167" width="11.6640625" style="23" hidden="1" customWidth="1" outlineLevel="2" collapsed="1"/>
    <col min="168" max="168" width="12.5546875" style="17" hidden="1" customWidth="1" outlineLevel="2" collapsed="1"/>
    <col min="169" max="169" width="11.88671875" style="23" hidden="1" customWidth="1" outlineLevel="2" collapsed="1"/>
    <col min="170" max="170" width="11.6640625" style="17" hidden="1" customWidth="1" outlineLevel="2" collapsed="1"/>
    <col min="171" max="171" width="11.6640625" style="23" hidden="1" customWidth="1" outlineLevel="2" collapsed="1"/>
    <col min="172" max="172" width="11.6640625" style="17" hidden="1" customWidth="1" outlineLevel="1" collapsed="1"/>
    <col min="173" max="173" width="11.6640625" style="23" hidden="1" customWidth="1" outlineLevel="1" collapsed="1"/>
    <col min="174" max="174" width="12" style="23" customWidth="1" collapsed="1"/>
    <col min="175" max="175" width="10.88671875" style="23" customWidth="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customWidth="1" collapsed="1"/>
    <col min="181" max="181" width="11.6640625" style="23" customWidth="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 min="186" max="186" width="11.6640625" style="17" hidden="1" customWidth="1" outlineLevel="1"/>
    <col min="187" max="187" width="11.6640625" style="23" hidden="1" customWidth="1" outlineLevel="1"/>
    <col min="188" max="188" width="12" style="23" customWidth="1" collapsed="1"/>
    <col min="189" max="189" width="10.88671875" style="23" customWidth="1"/>
    <col min="190" max="190" width="11.33203125" style="367" hidden="1" customWidth="1" outlineLevel="1" collapsed="1"/>
    <col min="191" max="191" width="11.33203125" style="1102" hidden="1" customWidth="1" outlineLevel="1"/>
    <col min="192" max="192" width="11.33203125" style="367" hidden="1" customWidth="1" outlineLevel="1" collapsed="1"/>
    <col min="193" max="193" width="11.33203125" style="1102" hidden="1" customWidth="1" outlineLevel="1"/>
    <col min="194" max="194" width="11.33203125" style="367" hidden="1" customWidth="1" outlineLevel="1" collapsed="1"/>
    <col min="195" max="195" width="11.33203125" style="1102" hidden="1" customWidth="1" outlineLevel="1"/>
    <col min="196" max="196" width="11.33203125" style="367" hidden="1" customWidth="1" outlineLevel="1" collapsed="1"/>
    <col min="197" max="197" width="11.33203125" style="1102" hidden="1" customWidth="1" outlineLevel="1"/>
    <col min="198" max="198" width="11.33203125" style="367" hidden="1" customWidth="1" outlineLevel="1" collapsed="1"/>
    <col min="199" max="199" width="11.33203125" style="1102" hidden="1" customWidth="1" outlineLevel="1"/>
    <col min="200" max="200" width="11.33203125" style="367" hidden="1" customWidth="1" outlineLevel="1" collapsed="1"/>
    <col min="201" max="201" width="11.33203125" style="1102" hidden="1" customWidth="1" outlineLevel="1"/>
    <col min="202" max="202" width="11.33203125" style="367" hidden="1" customWidth="1" outlineLevel="1" collapsed="1"/>
    <col min="203" max="203" width="11.33203125" style="1102" hidden="1" customWidth="1" outlineLevel="1"/>
    <col min="204" max="204" width="11.33203125" style="367" hidden="1" customWidth="1" outlineLevel="1" collapsed="1"/>
    <col min="205" max="205" width="11.33203125" style="1102" hidden="1" customWidth="1" outlineLevel="1"/>
    <col min="206" max="206" width="11.6640625" style="367" hidden="1" customWidth="1" outlineLevel="1" collapsed="1"/>
    <col min="207" max="207" width="11.33203125" style="1102" hidden="1" customWidth="1" outlineLevel="1"/>
    <col min="208" max="208" width="11.33203125" style="367" hidden="1" customWidth="1" outlineLevel="1" collapsed="1"/>
    <col min="209" max="209" width="11.33203125" style="1102" hidden="1" customWidth="1" outlineLevel="1"/>
    <col min="210" max="210" width="11.33203125" style="367" hidden="1" customWidth="1" outlineLevel="1" collapsed="1"/>
    <col min="211" max="211" width="11.33203125" style="1102" hidden="1" customWidth="1" outlineLevel="1"/>
    <col min="212" max="212" width="11.33203125" style="367" hidden="1" customWidth="1" outlineLevel="1" collapsed="1"/>
    <col min="213" max="213" width="11.33203125" style="1102" hidden="1" customWidth="1" outlineLevel="1"/>
    <col min="214" max="214" width="11.33203125" style="1224" hidden="1" customWidth="1" outlineLevel="1" collapsed="1"/>
    <col min="215" max="215" width="11.33203125" style="32" hidden="1" customWidth="1" outlineLevel="1"/>
    <col min="216" max="216" width="11.33203125" style="1025" hidden="1" customWidth="1" outlineLevel="1" collapsed="1"/>
    <col min="217" max="217" width="11.33203125" style="1102" hidden="1" customWidth="1" outlineLevel="1"/>
    <col min="218" max="218" width="11.33203125" style="1025" hidden="1" customWidth="1" outlineLevel="1" collapsed="1"/>
    <col min="219" max="219" width="11.33203125" style="1102" hidden="1" customWidth="1" outlineLevel="1"/>
    <col min="220" max="220" width="11.33203125" style="1025" hidden="1" customWidth="1" outlineLevel="1" collapsed="1"/>
    <col min="221" max="221" width="11.33203125" style="1102" hidden="1" customWidth="1" outlineLevel="1"/>
    <col min="222" max="222" width="11.33203125" style="1102" hidden="1" customWidth="1" outlineLevel="1" collapsed="1"/>
    <col min="223" max="223" width="11.33203125" style="1102" hidden="1" customWidth="1" outlineLevel="1"/>
    <col min="224" max="224" width="11.33203125" style="1102" hidden="1" customWidth="1" outlineLevel="1" collapsed="1"/>
    <col min="225" max="225" width="11.33203125" style="1102" hidden="1" customWidth="1" outlineLevel="1"/>
    <col min="226" max="226" width="11.33203125" style="1102" hidden="1" customWidth="1" outlineLevel="1" collapsed="1"/>
    <col min="227" max="227" width="11.33203125" style="1102" hidden="1" customWidth="1" outlineLevel="1"/>
    <col min="228" max="228" width="11.33203125" style="1025" hidden="1" customWidth="1" outlineLevel="1" collapsed="1"/>
    <col min="229" max="229" width="11.33203125" style="1102" hidden="1" customWidth="1" outlineLevel="1"/>
    <col min="230" max="230" width="11.33203125" style="1025" hidden="1" customWidth="1" outlineLevel="1" collapsed="1"/>
    <col min="231" max="231" width="11.33203125" style="1102" hidden="1" customWidth="1" outlineLevel="1"/>
    <col min="232" max="232" width="11.33203125" style="1025" hidden="1" customWidth="1" outlineLevel="1" collapsed="1"/>
    <col min="233" max="233" width="11.33203125" style="1102" hidden="1" customWidth="1" outlineLevel="1"/>
    <col min="234" max="234" width="11.33203125" style="1025" hidden="1" customWidth="1" outlineLevel="1"/>
    <col min="235" max="235" width="11.33203125" style="1102" hidden="1" customWidth="1" outlineLevel="1"/>
    <col min="236" max="236" width="11.33203125" style="1025" hidden="1" customWidth="1" outlineLevel="1" collapsed="1"/>
    <col min="237" max="237" width="11.33203125" style="1102" hidden="1" customWidth="1" outlineLevel="1"/>
    <col min="238" max="238" width="11.33203125" style="1224" hidden="1" customWidth="1" outlineLevel="1" collapsed="1"/>
    <col min="239" max="239" width="11.33203125" style="32" hidden="1" customWidth="1" outlineLevel="1"/>
    <col min="240" max="240" width="11.33203125" style="1025" hidden="1" customWidth="1" outlineLevel="1" collapsed="1"/>
    <col min="241" max="241" width="11.33203125" style="32" hidden="1" customWidth="1" outlineLevel="1"/>
    <col min="242" max="242" width="11.33203125" style="1025" hidden="1" customWidth="1" outlineLevel="1"/>
    <col min="243" max="243" width="11.33203125" style="1102" hidden="1" customWidth="1" outlineLevel="1"/>
    <col min="244" max="244" width="11.33203125" style="1025" hidden="1" customWidth="1" outlineLevel="1" collapsed="1"/>
    <col min="245" max="245" width="11.33203125" style="1102" hidden="1" customWidth="1" outlineLevel="1"/>
    <col min="246" max="246" width="11.33203125" style="1102" hidden="1" customWidth="1" outlineLevel="1" collapsed="1"/>
    <col min="247" max="247" width="11.33203125" style="32" hidden="1" customWidth="1" outlineLevel="1"/>
    <col min="248" max="248" width="11.33203125" style="1102" customWidth="1" collapsed="1"/>
    <col min="249" max="249" width="11.33203125" style="32" customWidth="1"/>
    <col min="250" max="250" width="11.33203125" style="1102" hidden="1" customWidth="1" outlineLevel="1" collapsed="1"/>
    <col min="251" max="251" width="11.33203125" style="32" hidden="1" customWidth="1" outlineLevel="1"/>
    <col min="252" max="252" width="11.33203125" style="1025" hidden="1" customWidth="1" outlineLevel="1" collapsed="1"/>
    <col min="253" max="253" width="11.33203125" style="32" hidden="1" customWidth="1" outlineLevel="1"/>
    <col min="254" max="254" width="11.33203125" style="1025" hidden="1" customWidth="1" outlineLevel="1" collapsed="1"/>
    <col min="255" max="255" width="11.33203125" style="32" hidden="1" customWidth="1" outlineLevel="1"/>
    <col min="256" max="256" width="11.33203125" style="1025" hidden="1" customWidth="1" outlineLevel="1" collapsed="1"/>
    <col min="257" max="257" width="11.33203125" style="32" hidden="1" customWidth="1" outlineLevel="1"/>
    <col min="258" max="258" width="11.33203125" style="1025" hidden="1" customWidth="1" outlineLevel="1"/>
    <col min="259" max="259" width="11.33203125" style="32" hidden="1" customWidth="1" outlineLevel="1"/>
    <col min="260" max="260" width="11.33203125" style="1025" hidden="1" customWidth="1" outlineLevel="1"/>
    <col min="261" max="261" width="11.33203125" style="367" hidden="1" customWidth="1" outlineLevel="1"/>
    <col min="262" max="262" width="11.6640625" style="17" customWidth="1" collapsed="1"/>
    <col min="263" max="263" width="11.6640625" style="367" customWidth="1"/>
    <col min="264" max="264" width="11.88671875" customWidth="1"/>
    <col min="265" max="266" width="10.88671875" customWidth="1"/>
    <col min="267" max="267" width="13.6640625" customWidth="1"/>
    <col min="268" max="278" width="11" style="254" hidden="1" customWidth="1"/>
    <col min="279" max="292" width="11" style="255" hidden="1" customWidth="1" outlineLevel="1" collapsed="1"/>
    <col min="293" max="293" width="11" style="255" hidden="1" customWidth="1" outlineLevel="1"/>
    <col min="294" max="302" width="11" style="255" hidden="1" customWidth="1" outlineLevel="1" collapsed="1"/>
    <col min="303" max="314" width="11" style="657" hidden="1" customWidth="1" outlineLevel="1" collapsed="1"/>
    <col min="315" max="315" width="11" style="749" hidden="1" customWidth="1" outlineLevel="1" collapsed="1"/>
    <col min="316" max="316" width="11" style="749" hidden="1" customWidth="1" outlineLevel="2" collapsed="1"/>
    <col min="317" max="326" width="11" style="749" hidden="1" customWidth="1" outlineLevel="1" collapsed="1"/>
    <col min="327" max="333" width="9.109375" hidden="1" customWidth="1" outlineLevel="1" collapsed="1"/>
    <col min="334" max="334" width="10.88671875" hidden="1" customWidth="1" outlineLevel="1" collapsed="1"/>
    <col min="335" max="344" width="9.109375" hidden="1" customWidth="1" outlineLevel="1" collapsed="1"/>
    <col min="345" max="345" width="10.5546875" hidden="1" customWidth="1" outlineLevel="1" collapsed="1"/>
    <col min="346" max="359" width="9.109375" hidden="1" customWidth="1" outlineLevel="1" collapsed="1"/>
    <col min="360" max="360" width="10" hidden="1" customWidth="1" outlineLevel="1" collapsed="1"/>
    <col min="361" max="368" width="9.109375" hidden="1" customWidth="1" outlineLevel="1" collapsed="1"/>
    <col min="369" max="369" width="10.6640625" hidden="1" customWidth="1" outlineLevel="1" collapsed="1"/>
    <col min="370" max="373" width="9.109375" hidden="1" customWidth="1" outlineLevel="1" collapsed="1"/>
    <col min="374" max="374" width="9.109375" hidden="1" customWidth="1" collapsed="1"/>
    <col min="375" max="381" width="8.88671875" hidden="1" customWidth="1" outlineLevel="1" collapsed="1"/>
    <col min="382" max="382" width="9.44140625" hidden="1" customWidth="1" outlineLevel="1" collapsed="1"/>
    <col min="383" max="383" width="9.5546875" hidden="1" customWidth="1" outlineLevel="1" collapsed="1"/>
    <col min="384" max="391" width="8.88671875" hidden="1" customWidth="1" outlineLevel="1" collapsed="1"/>
    <col min="392" max="392" width="8.88671875" customWidth="1" collapsed="1"/>
    <col min="393" max="393" width="9.21875" customWidth="1"/>
    <col min="394" max="395" width="8.88671875" customWidth="1"/>
    <col min="396" max="396" width="9.21875" customWidth="1"/>
    <col min="397" max="404" width="8.88671875" customWidth="1"/>
    <col min="405" max="405" width="9.77734375" hidden="1" customWidth="1" outlineLevel="1"/>
    <col min="406" max="407" width="8.88671875" hidden="1" customWidth="1" outlineLevel="1"/>
    <col min="408" max="408" width="9.77734375" hidden="1" customWidth="1" outlineLevel="1"/>
    <col min="409" max="410" width="8.88671875" hidden="1" customWidth="1" outlineLevel="1"/>
    <col min="411" max="411" width="8.88671875" collapsed="1"/>
  </cols>
  <sheetData>
    <row r="1" spans="1:41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7">
        <f>DATE(YEAR(EO1),MONTH(EO1)+1,1)</f>
        <v>44013</v>
      </c>
      <c r="ES1" s="1077">
        <f t="shared" ref="ES1" si="69">DATE(YEAR(ER1),MONTH(ER1)+1,1)</f>
        <v>44044</v>
      </c>
      <c r="ET1" s="1077">
        <f t="shared" ref="ET1" si="70">DATE(YEAR(ES1),MONTH(ES1)+1,1)</f>
        <v>44075</v>
      </c>
      <c r="EU1" s="1077">
        <f t="shared" ref="EU1" si="71">DATE(YEAR(ET1),MONTH(ET1)+1,1)</f>
        <v>44105</v>
      </c>
      <c r="EV1" s="1077">
        <f t="shared" ref="EV1" si="72">DATE(YEAR(EU1),MONTH(EU1)+1,1)</f>
        <v>44136</v>
      </c>
      <c r="EW1" s="1077">
        <f t="shared" ref="EW1" si="73">DATE(YEAR(EV1),MONTH(EV1)+1,1)</f>
        <v>44166</v>
      </c>
      <c r="EX1" s="1077">
        <f t="shared" ref="EX1" si="74">DATE(YEAR(EW1),MONTH(EW1)+1,1)</f>
        <v>44197</v>
      </c>
      <c r="EY1" s="1077">
        <f>DATE(YEAR(EX1),MONTH(EX1)+1,1)</f>
        <v>44228</v>
      </c>
      <c r="EZ1" s="1077">
        <f t="shared" ref="EZ1" si="75">DATE(YEAR(EY1),MONTH(EY1)+1,1)</f>
        <v>44256</v>
      </c>
      <c r="FA1" s="1077">
        <f t="shared" ref="FA1" si="76">DATE(YEAR(EZ1),MONTH(EZ1)+1,1)</f>
        <v>44287</v>
      </c>
      <c r="FB1" s="1077">
        <f t="shared" ref="FB1" si="77">DATE(YEAR(FA1),MONTH(FA1)+1,1)</f>
        <v>44317</v>
      </c>
      <c r="FC1" s="1077">
        <f t="shared" ref="FC1" si="78">DATE(YEAR(FB1),MONTH(FB1)+1,1)</f>
        <v>44348</v>
      </c>
      <c r="FD1" s="53"/>
      <c r="FE1" s="53"/>
      <c r="FF1" s="1167">
        <f>DATE(YEAR(FC1),MONTH(FC1)+1,1)</f>
        <v>44378</v>
      </c>
      <c r="FG1" s="1167">
        <f t="shared" ref="FG1" si="79">DATE(YEAR(FF1),MONTH(FF1)+1,1)</f>
        <v>44409</v>
      </c>
      <c r="FH1" s="1167">
        <f t="shared" ref="FH1" si="80">DATE(YEAR(FG1),MONTH(FG1)+1,1)</f>
        <v>44440</v>
      </c>
      <c r="FI1" s="1167">
        <f t="shared" ref="FI1" si="81">DATE(YEAR(FH1),MONTH(FH1)+1,1)</f>
        <v>44470</v>
      </c>
      <c r="FJ1" s="1167">
        <f t="shared" ref="FJ1" si="82">DATE(YEAR(FI1),MONTH(FI1)+1,1)</f>
        <v>44501</v>
      </c>
      <c r="FK1" s="1167">
        <f t="shared" ref="FK1" si="83">DATE(YEAR(FJ1),MONTH(FJ1)+1,1)</f>
        <v>44531</v>
      </c>
      <c r="FL1" s="1167">
        <f t="shared" ref="FL1" si="84">DATE(YEAR(FK1),MONTH(FK1)+1,1)</f>
        <v>44562</v>
      </c>
      <c r="FM1" s="1167">
        <f>DATE(YEAR(FL1),MONTH(FL1)+1,1)</f>
        <v>44593</v>
      </c>
      <c r="FN1" s="1167">
        <f t="shared" ref="FN1" si="85">DATE(YEAR(FM1),MONTH(FM1)+1,1)</f>
        <v>44621</v>
      </c>
      <c r="FO1" s="1167">
        <f t="shared" ref="FO1" si="86">DATE(YEAR(FN1),MONTH(FN1)+1,1)</f>
        <v>44652</v>
      </c>
      <c r="FP1" s="1167">
        <f t="shared" ref="FP1" si="87">DATE(YEAR(FO1),MONTH(FO1)+1,1)</f>
        <v>44682</v>
      </c>
      <c r="FQ1" s="1167">
        <f t="shared" ref="FQ1" si="88">DATE(YEAR(FP1),MONTH(FP1)+1,1)</f>
        <v>44713</v>
      </c>
      <c r="FR1" s="53"/>
      <c r="FS1" s="53"/>
      <c r="FT1" s="1167">
        <f>DATE(YEAR(FQ1),MONTH(FQ1)+1,1)</f>
        <v>44743</v>
      </c>
      <c r="FU1" s="1167">
        <f t="shared" ref="FU1" si="89">DATE(YEAR(FT1),MONTH(FT1)+1,1)</f>
        <v>44774</v>
      </c>
      <c r="FV1" s="1167">
        <f>DATE(YEAR(FU1),MONTH(FU1)+1,1)</f>
        <v>44805</v>
      </c>
      <c r="FW1" s="1167">
        <f t="shared" ref="FW1" si="90">DATE(YEAR(FV1),MONTH(FV1)+1,1)</f>
        <v>44835</v>
      </c>
      <c r="FX1" s="1167">
        <f t="shared" ref="FX1" si="91">DATE(YEAR(FW1),MONTH(FW1)+1,1)</f>
        <v>44866</v>
      </c>
      <c r="FY1" s="1167">
        <f t="shared" ref="FY1" si="92">DATE(YEAR(FX1),MONTH(FX1)+1,1)</f>
        <v>44896</v>
      </c>
      <c r="FZ1" s="1167">
        <f t="shared" ref="FZ1" si="93">DATE(YEAR(FY1),MONTH(FY1)+1,1)</f>
        <v>44927</v>
      </c>
      <c r="GA1" s="1167">
        <f>DATE(YEAR(FZ1),MONTH(FZ1)+1,1)</f>
        <v>44958</v>
      </c>
      <c r="GB1" s="1167">
        <f t="shared" ref="GB1" si="94">DATE(YEAR(GA1),MONTH(GA1)+1,1)</f>
        <v>44986</v>
      </c>
      <c r="GC1" s="1167">
        <f t="shared" ref="GC1" si="95">DATE(YEAR(GB1),MONTH(GB1)+1,1)</f>
        <v>45017</v>
      </c>
      <c r="GD1" s="1167">
        <f t="shared" ref="GD1" si="96">DATE(YEAR(GC1),MONTH(GC1)+1,1)</f>
        <v>45047</v>
      </c>
      <c r="GE1" s="1167">
        <f t="shared" ref="GE1" si="97">DATE(YEAR(GD1),MONTH(GD1)+1,1)</f>
        <v>45078</v>
      </c>
      <c r="GF1" s="53"/>
      <c r="GG1" s="53"/>
      <c r="GH1" s="1087"/>
      <c r="GI1" s="1089"/>
      <c r="GJ1" s="1087"/>
      <c r="GK1" s="1089"/>
      <c r="GL1" s="1087"/>
      <c r="GM1" s="1089"/>
      <c r="GN1" s="1087"/>
      <c r="GO1" s="1089"/>
      <c r="GP1" s="1087"/>
      <c r="GQ1" s="1089"/>
      <c r="GR1" s="1087"/>
      <c r="GS1" s="1089"/>
      <c r="GT1" s="1087"/>
      <c r="GU1" s="1089"/>
      <c r="GV1" s="1087"/>
      <c r="GW1" s="1089"/>
      <c r="GX1" s="1087"/>
      <c r="GY1" s="1089"/>
      <c r="GZ1" s="1087"/>
      <c r="HA1" s="1089"/>
      <c r="HB1" s="1087"/>
      <c r="HC1" s="1089"/>
      <c r="HD1" s="1087"/>
      <c r="HE1" s="1104"/>
      <c r="HF1" s="1221"/>
      <c r="HG1" s="1310"/>
      <c r="HH1" s="1190"/>
      <c r="HI1" s="1183"/>
      <c r="HJ1" s="1190"/>
      <c r="HK1" s="1183"/>
      <c r="HL1" s="1190"/>
      <c r="HM1" s="1183"/>
      <c r="HN1" s="1183"/>
      <c r="HO1" s="1183"/>
      <c r="HP1" s="1183"/>
      <c r="HQ1" s="1183"/>
      <c r="HR1" s="1183"/>
      <c r="HS1" s="1183"/>
      <c r="HT1" s="1190"/>
      <c r="HU1" s="1183"/>
      <c r="HV1" s="1190"/>
      <c r="HW1" s="1183"/>
      <c r="HX1" s="1190"/>
      <c r="HY1" s="1183"/>
      <c r="HZ1" s="1190"/>
      <c r="IA1" s="1183"/>
      <c r="IB1" s="1190"/>
      <c r="IC1" s="1183"/>
      <c r="ID1" s="1221"/>
      <c r="IE1" s="1310"/>
      <c r="IF1" s="1190"/>
      <c r="IG1" s="1310"/>
      <c r="IH1" s="1190"/>
      <c r="II1" s="1183"/>
      <c r="IJ1" s="1190"/>
      <c r="IK1" s="1183"/>
      <c r="IL1" s="1183"/>
      <c r="IM1" s="1310"/>
      <c r="IN1" s="1183"/>
      <c r="IO1" s="1310"/>
      <c r="IP1" s="1183"/>
      <c r="IQ1" s="1310"/>
      <c r="IR1" s="1190"/>
      <c r="IS1" s="1310"/>
      <c r="IT1" s="1190"/>
      <c r="IU1" s="1310"/>
      <c r="IV1" s="1190"/>
      <c r="IW1" s="1310"/>
      <c r="IX1" s="1190"/>
      <c r="IY1" s="1310"/>
      <c r="IZ1" s="1190"/>
      <c r="JA1" s="1300"/>
      <c r="JB1" s="859"/>
      <c r="JC1" s="873"/>
      <c r="JD1" s="1341" t="s">
        <v>182</v>
      </c>
      <c r="JE1" s="1342"/>
      <c r="JF1" s="1173"/>
      <c r="JH1" s="222"/>
      <c r="JI1" s="222"/>
      <c r="JJ1" s="222"/>
      <c r="JK1" s="222"/>
      <c r="JL1" s="222"/>
      <c r="JM1" s="222"/>
      <c r="JN1" s="222"/>
      <c r="JO1" s="222"/>
      <c r="JP1" s="222"/>
      <c r="JQ1" s="222"/>
      <c r="JR1" s="222"/>
      <c r="JS1" s="223"/>
      <c r="JT1" s="223"/>
      <c r="JU1" s="223"/>
      <c r="JV1" s="223"/>
      <c r="JW1" s="223"/>
      <c r="JX1" s="223"/>
      <c r="JY1" s="223"/>
      <c r="JZ1" s="223"/>
      <c r="KA1" s="223"/>
      <c r="KB1" s="223"/>
      <c r="KC1" s="223"/>
      <c r="KD1" s="223"/>
      <c r="KE1" s="223"/>
      <c r="KF1" s="223"/>
      <c r="KG1" s="223"/>
      <c r="KH1" s="223"/>
      <c r="KI1" s="223"/>
      <c r="KJ1" s="223"/>
      <c r="KK1" s="223"/>
      <c r="KL1" s="223"/>
      <c r="KM1" s="223"/>
      <c r="KN1" s="223"/>
      <c r="KO1" s="223"/>
      <c r="KP1" s="223"/>
      <c r="KQ1" s="641"/>
      <c r="KR1" s="641"/>
      <c r="KS1" s="641"/>
      <c r="KT1" s="641"/>
      <c r="KU1" s="641"/>
      <c r="KV1" s="641"/>
      <c r="KW1" s="641"/>
      <c r="KX1" s="641"/>
      <c r="KY1" s="641"/>
      <c r="KZ1" s="641"/>
      <c r="LA1" s="641"/>
      <c r="LB1" s="641"/>
      <c r="LC1" s="732"/>
      <c r="LD1" s="732"/>
      <c r="LE1" s="732"/>
      <c r="LF1" s="732"/>
      <c r="LG1" s="732"/>
      <c r="LH1" s="732"/>
      <c r="LI1" s="732"/>
      <c r="LJ1" s="732"/>
      <c r="LK1" s="732"/>
      <c r="LL1" s="732"/>
      <c r="LM1" s="732"/>
      <c r="LN1" s="732"/>
      <c r="MA1" s="960"/>
      <c r="MB1" s="960"/>
      <c r="MC1" s="960"/>
      <c r="MD1" s="960"/>
      <c r="ME1" s="960"/>
      <c r="MF1" s="960"/>
      <c r="MG1" s="960"/>
      <c r="MH1" s="960"/>
      <c r="MI1" s="960"/>
      <c r="MJ1" s="960"/>
      <c r="MK1" s="960"/>
      <c r="ML1" s="960"/>
      <c r="MM1" s="960"/>
      <c r="MN1" s="960"/>
      <c r="MO1" s="960"/>
      <c r="MP1" s="960"/>
      <c r="MQ1" s="960"/>
      <c r="MR1" s="960"/>
      <c r="MS1" s="960"/>
      <c r="MT1" s="960"/>
      <c r="MU1" s="960"/>
      <c r="MV1" s="960"/>
      <c r="MW1" s="960"/>
      <c r="MX1" s="960"/>
    </row>
    <row r="2" spans="1:41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98">DATE(YEAR(V1),MONTH(V1)+1,1)</f>
        <v>40756</v>
      </c>
      <c r="W2" s="37">
        <f t="shared" si="98"/>
        <v>40787</v>
      </c>
      <c r="X2" s="37">
        <f t="shared" si="98"/>
        <v>40817</v>
      </c>
      <c r="Y2" s="37">
        <f t="shared" si="98"/>
        <v>40848</v>
      </c>
      <c r="Z2" s="37">
        <v>40878</v>
      </c>
      <c r="AA2" s="37">
        <v>40909</v>
      </c>
      <c r="AB2" s="37">
        <v>40940</v>
      </c>
      <c r="AC2" s="37">
        <v>40969</v>
      </c>
      <c r="AD2" s="37">
        <v>41000</v>
      </c>
      <c r="AE2" s="37">
        <v>41030</v>
      </c>
      <c r="AF2" s="37">
        <v>41061</v>
      </c>
      <c r="AG2" s="37">
        <v>41091</v>
      </c>
      <c r="AH2" s="53"/>
      <c r="AI2" s="53"/>
      <c r="AJ2" s="37">
        <f t="shared" ref="AJ2:AU2" si="99">DATE(YEAR(AJ1),MONTH(AJ1)+1,1)</f>
        <v>41122</v>
      </c>
      <c r="AK2" s="37">
        <f t="shared" si="99"/>
        <v>41153</v>
      </c>
      <c r="AL2" s="37">
        <f t="shared" si="99"/>
        <v>41183</v>
      </c>
      <c r="AM2" s="37">
        <f t="shared" si="99"/>
        <v>41214</v>
      </c>
      <c r="AN2" s="37">
        <f t="shared" si="99"/>
        <v>41244</v>
      </c>
      <c r="AO2" s="37">
        <f t="shared" si="99"/>
        <v>41275</v>
      </c>
      <c r="AP2" s="37">
        <f t="shared" si="99"/>
        <v>41306</v>
      </c>
      <c r="AQ2" s="37">
        <f t="shared" si="99"/>
        <v>41334</v>
      </c>
      <c r="AR2" s="37">
        <f t="shared" si="99"/>
        <v>41365</v>
      </c>
      <c r="AS2" s="37">
        <f t="shared" si="99"/>
        <v>41395</v>
      </c>
      <c r="AT2" s="37">
        <f t="shared" si="99"/>
        <v>41426</v>
      </c>
      <c r="AU2" s="37">
        <f t="shared" si="99"/>
        <v>41456</v>
      </c>
      <c r="AV2" s="53"/>
      <c r="AW2" s="53"/>
      <c r="AX2" s="37">
        <f t="shared" ref="AX2:BI2" si="100">DATE(YEAR(AX1),MONTH(AX1)+1,1)</f>
        <v>41487</v>
      </c>
      <c r="AY2" s="37">
        <f t="shared" si="100"/>
        <v>41518</v>
      </c>
      <c r="AZ2" s="37">
        <f>DATE(YEAR(AZ1),MONTH(AZ1)+1,1)-1</f>
        <v>41547</v>
      </c>
      <c r="BA2" s="37">
        <f t="shared" si="100"/>
        <v>41579</v>
      </c>
      <c r="BB2" s="37">
        <f t="shared" si="100"/>
        <v>41609</v>
      </c>
      <c r="BC2" s="37">
        <f t="shared" si="100"/>
        <v>41640</v>
      </c>
      <c r="BD2" s="37">
        <f t="shared" si="100"/>
        <v>41671</v>
      </c>
      <c r="BE2" s="37">
        <f t="shared" si="100"/>
        <v>41699</v>
      </c>
      <c r="BF2" s="37">
        <f t="shared" si="100"/>
        <v>41730</v>
      </c>
      <c r="BG2" s="37">
        <f t="shared" si="100"/>
        <v>41760</v>
      </c>
      <c r="BH2" s="37">
        <f t="shared" si="100"/>
        <v>41791</v>
      </c>
      <c r="BI2" s="37">
        <f t="shared" si="100"/>
        <v>41821</v>
      </c>
      <c r="BJ2" s="53"/>
      <c r="BK2" s="53"/>
      <c r="BL2" s="37">
        <f t="shared" ref="BL2:BN2" si="101">DATE(YEAR(BL1),MONTH(BL1)+1,0)</f>
        <v>41851</v>
      </c>
      <c r="BM2" s="37">
        <f t="shared" si="101"/>
        <v>41882</v>
      </c>
      <c r="BN2" s="37">
        <f t="shared" si="101"/>
        <v>41912</v>
      </c>
      <c r="BO2" s="37">
        <f t="shared" ref="BO2:BW2" si="102">DATE(YEAR(BO1),MONTH(BO1)+1,0)</f>
        <v>41943</v>
      </c>
      <c r="BP2" s="37">
        <f t="shared" si="102"/>
        <v>41973</v>
      </c>
      <c r="BQ2" s="37">
        <f t="shared" si="102"/>
        <v>42004</v>
      </c>
      <c r="BR2" s="37">
        <f t="shared" si="102"/>
        <v>42035</v>
      </c>
      <c r="BS2" s="37">
        <f t="shared" si="102"/>
        <v>42063</v>
      </c>
      <c r="BT2" s="37">
        <f t="shared" si="102"/>
        <v>42094</v>
      </c>
      <c r="BU2" s="37">
        <f t="shared" si="102"/>
        <v>42124</v>
      </c>
      <c r="BV2" s="37">
        <f t="shared" si="102"/>
        <v>42155</v>
      </c>
      <c r="BW2" s="37">
        <f t="shared" si="102"/>
        <v>42185</v>
      </c>
      <c r="BX2" s="53"/>
      <c r="BY2" s="53"/>
      <c r="BZ2" s="729">
        <f>DATE(YEAR(BZ1),MONTH(BZ1)+1,0)</f>
        <v>42216</v>
      </c>
      <c r="CA2" s="729">
        <f t="shared" ref="CA2:CK2" si="103">DATE(YEAR(CA1),MONTH(CA1)+1,0)</f>
        <v>42247</v>
      </c>
      <c r="CB2" s="729">
        <f t="shared" si="103"/>
        <v>42277</v>
      </c>
      <c r="CC2" s="729">
        <f t="shared" si="103"/>
        <v>42308</v>
      </c>
      <c r="CD2" s="729">
        <f t="shared" si="103"/>
        <v>42338</v>
      </c>
      <c r="CE2" s="729">
        <f t="shared" si="103"/>
        <v>42369</v>
      </c>
      <c r="CF2" s="729">
        <f t="shared" si="103"/>
        <v>42400</v>
      </c>
      <c r="CG2" s="729">
        <f t="shared" si="103"/>
        <v>42429</v>
      </c>
      <c r="CH2" s="729">
        <f t="shared" si="103"/>
        <v>42460</v>
      </c>
      <c r="CI2" s="729">
        <f t="shared" si="103"/>
        <v>42490</v>
      </c>
      <c r="CJ2" s="729">
        <f t="shared" si="103"/>
        <v>42521</v>
      </c>
      <c r="CK2" s="729">
        <f t="shared" si="103"/>
        <v>42551</v>
      </c>
      <c r="CL2" s="53"/>
      <c r="CM2" s="53"/>
      <c r="CN2" s="812">
        <f>DATE(YEAR(CN1),MONTH(CN1)+1,0)</f>
        <v>42582</v>
      </c>
      <c r="CO2" s="812">
        <f t="shared" ref="CO2:CY2" si="104">DATE(YEAR(CO1),MONTH(CO1)+1,0)</f>
        <v>42613</v>
      </c>
      <c r="CP2" s="812">
        <f t="shared" si="104"/>
        <v>42643</v>
      </c>
      <c r="CQ2" s="812">
        <f t="shared" si="104"/>
        <v>42674</v>
      </c>
      <c r="CR2" s="812">
        <f t="shared" si="104"/>
        <v>42704</v>
      </c>
      <c r="CS2" s="812">
        <f t="shared" si="104"/>
        <v>42735</v>
      </c>
      <c r="CT2" s="812">
        <f t="shared" si="104"/>
        <v>42766</v>
      </c>
      <c r="CU2" s="812">
        <f t="shared" si="104"/>
        <v>42794</v>
      </c>
      <c r="CV2" s="812">
        <f t="shared" si="104"/>
        <v>42825</v>
      </c>
      <c r="CW2" s="812">
        <f t="shared" si="104"/>
        <v>42855</v>
      </c>
      <c r="CX2" s="812">
        <f t="shared" si="104"/>
        <v>42886</v>
      </c>
      <c r="CY2" s="812">
        <f t="shared" si="104"/>
        <v>42916</v>
      </c>
      <c r="CZ2" s="53"/>
      <c r="DA2" s="53"/>
      <c r="DB2" s="859">
        <f>DATE(YEAR(DB1),MONTH(DB1)+1,0)</f>
        <v>42947</v>
      </c>
      <c r="DC2" s="859">
        <f t="shared" ref="DC2:DM2" si="105">DATE(YEAR(DC1),MONTH(DC1)+1,0)</f>
        <v>42978</v>
      </c>
      <c r="DD2" s="859">
        <f t="shared" si="105"/>
        <v>43008</v>
      </c>
      <c r="DE2" s="859">
        <f t="shared" si="105"/>
        <v>43039</v>
      </c>
      <c r="DF2" s="859">
        <f t="shared" si="105"/>
        <v>43069</v>
      </c>
      <c r="DG2" s="859">
        <f t="shared" si="105"/>
        <v>43100</v>
      </c>
      <c r="DH2" s="859">
        <f t="shared" si="105"/>
        <v>43131</v>
      </c>
      <c r="DI2" s="859">
        <f t="shared" si="105"/>
        <v>43159</v>
      </c>
      <c r="DJ2" s="859">
        <f t="shared" si="105"/>
        <v>43190</v>
      </c>
      <c r="DK2" s="859">
        <f t="shared" si="105"/>
        <v>43220</v>
      </c>
      <c r="DL2" s="859">
        <f t="shared" si="105"/>
        <v>43251</v>
      </c>
      <c r="DM2" s="859">
        <f t="shared" si="105"/>
        <v>43281</v>
      </c>
      <c r="DN2" s="53"/>
      <c r="DO2" s="53"/>
      <c r="DP2" s="1009">
        <f>DATE(YEAR(DP1),MONTH(DP1)+1,0)</f>
        <v>43312</v>
      </c>
      <c r="DQ2" s="1009">
        <f t="shared" ref="DQ2:EA2" si="106">DATE(YEAR(DQ1),MONTH(DQ1)+1,0)</f>
        <v>43343</v>
      </c>
      <c r="DR2" s="1009">
        <f t="shared" si="106"/>
        <v>43373</v>
      </c>
      <c r="DS2" s="1009">
        <f t="shared" si="106"/>
        <v>43404</v>
      </c>
      <c r="DT2" s="1009">
        <f t="shared" si="106"/>
        <v>43434</v>
      </c>
      <c r="DU2" s="1009">
        <f t="shared" si="106"/>
        <v>43465</v>
      </c>
      <c r="DV2" s="1009">
        <f t="shared" si="106"/>
        <v>43496</v>
      </c>
      <c r="DW2" s="1009">
        <f t="shared" si="106"/>
        <v>43524</v>
      </c>
      <c r="DX2" s="1009">
        <f t="shared" si="106"/>
        <v>43555</v>
      </c>
      <c r="DY2" s="1009">
        <f t="shared" si="106"/>
        <v>43585</v>
      </c>
      <c r="DZ2" s="1009">
        <f t="shared" si="106"/>
        <v>43616</v>
      </c>
      <c r="EA2" s="1009">
        <f t="shared" si="106"/>
        <v>43646</v>
      </c>
      <c r="EB2" s="53"/>
      <c r="EC2" s="53"/>
      <c r="ED2" s="1018">
        <f>DATE(YEAR(ED1),MONTH(ED1)+1,0)</f>
        <v>43677</v>
      </c>
      <c r="EE2" s="1018">
        <f t="shared" ref="EE2:EO2" si="107">DATE(YEAR(EE1),MONTH(EE1)+1,0)</f>
        <v>43708</v>
      </c>
      <c r="EF2" s="1018">
        <f t="shared" si="107"/>
        <v>43738</v>
      </c>
      <c r="EG2" s="1018">
        <f t="shared" si="107"/>
        <v>43769</v>
      </c>
      <c r="EH2" s="1018">
        <f t="shared" si="107"/>
        <v>43799</v>
      </c>
      <c r="EI2" s="1018">
        <f t="shared" si="107"/>
        <v>43830</v>
      </c>
      <c r="EJ2" s="1018">
        <f t="shared" si="107"/>
        <v>43861</v>
      </c>
      <c r="EK2" s="1018">
        <f t="shared" si="107"/>
        <v>43890</v>
      </c>
      <c r="EL2" s="1018">
        <f t="shared" si="107"/>
        <v>43921</v>
      </c>
      <c r="EM2" s="1018">
        <f t="shared" si="107"/>
        <v>43951</v>
      </c>
      <c r="EN2" s="1018">
        <f t="shared" si="107"/>
        <v>43982</v>
      </c>
      <c r="EO2" s="1018">
        <f t="shared" si="107"/>
        <v>44012</v>
      </c>
      <c r="EP2" s="53"/>
      <c r="EQ2" s="53"/>
      <c r="ER2" s="1077">
        <f>DATE(YEAR(ER1),MONTH(ER1)+1,0)</f>
        <v>44043</v>
      </c>
      <c r="ES2" s="1077">
        <f t="shared" ref="ES2:FC2" si="108">DATE(YEAR(ES1),MONTH(ES1)+1,0)</f>
        <v>44074</v>
      </c>
      <c r="ET2" s="1077">
        <f t="shared" si="108"/>
        <v>44104</v>
      </c>
      <c r="EU2" s="1077">
        <f t="shared" si="108"/>
        <v>44135</v>
      </c>
      <c r="EV2" s="1077">
        <f t="shared" si="108"/>
        <v>44165</v>
      </c>
      <c r="EW2" s="1077">
        <f t="shared" si="108"/>
        <v>44196</v>
      </c>
      <c r="EX2" s="1077">
        <f t="shared" si="108"/>
        <v>44227</v>
      </c>
      <c r="EY2" s="1159">
        <f>DATE(YEAR(EY1),MONTH(EY1)+1,0)+1</f>
        <v>44256</v>
      </c>
      <c r="EZ2" s="1077">
        <f t="shared" si="108"/>
        <v>44286</v>
      </c>
      <c r="FA2" s="1077">
        <f t="shared" si="108"/>
        <v>44316</v>
      </c>
      <c r="FB2" s="1077">
        <f t="shared" si="108"/>
        <v>44347</v>
      </c>
      <c r="FC2" s="1077">
        <f t="shared" si="108"/>
        <v>44377</v>
      </c>
      <c r="FD2" s="53"/>
      <c r="FE2" s="53"/>
      <c r="FF2" s="1167">
        <f>DATE(YEAR(FF1),MONTH(FF1)+1,0)</f>
        <v>44408</v>
      </c>
      <c r="FG2" s="1167">
        <f t="shared" ref="FG2:FL2" si="109">DATE(YEAR(FG1),MONTH(FG1)+1,0)</f>
        <v>44439</v>
      </c>
      <c r="FH2" s="1167">
        <f t="shared" si="109"/>
        <v>44469</v>
      </c>
      <c r="FI2" s="1167">
        <f t="shared" si="109"/>
        <v>44500</v>
      </c>
      <c r="FJ2" s="1167">
        <f t="shared" si="109"/>
        <v>44530</v>
      </c>
      <c r="FK2" s="1167">
        <f t="shared" si="109"/>
        <v>44561</v>
      </c>
      <c r="FL2" s="1167">
        <f t="shared" si="109"/>
        <v>44592</v>
      </c>
      <c r="FM2" s="1261">
        <f>DATE(YEAR(FM1),MONTH(FM1)+1,0)</f>
        <v>44620</v>
      </c>
      <c r="FN2" s="1167">
        <f t="shared" ref="FN2:FQ2" si="110">DATE(YEAR(FN1),MONTH(FN1)+1,0)</f>
        <v>44651</v>
      </c>
      <c r="FO2" s="1167">
        <f t="shared" si="110"/>
        <v>44681</v>
      </c>
      <c r="FP2" s="1167">
        <f t="shared" si="110"/>
        <v>44712</v>
      </c>
      <c r="FQ2" s="1167">
        <f t="shared" si="110"/>
        <v>44742</v>
      </c>
      <c r="FR2" s="53"/>
      <c r="FS2" s="53"/>
      <c r="FT2" s="1167">
        <f>DATE(YEAR(FT1),MONTH(FT1)+1,0)</f>
        <v>44773</v>
      </c>
      <c r="FU2" s="1167">
        <f t="shared" ref="FU2:FZ2" si="111">DATE(YEAR(FU1),MONTH(FU1)+1,0)</f>
        <v>44804</v>
      </c>
      <c r="FV2" s="1167">
        <f t="shared" si="111"/>
        <v>44834</v>
      </c>
      <c r="FW2" s="1167">
        <f t="shared" si="111"/>
        <v>44865</v>
      </c>
      <c r="FX2" s="1167">
        <f t="shared" si="111"/>
        <v>44895</v>
      </c>
      <c r="FY2" s="1167">
        <f t="shared" si="111"/>
        <v>44926</v>
      </c>
      <c r="FZ2" s="1167">
        <f t="shared" si="111"/>
        <v>44957</v>
      </c>
      <c r="GA2" s="1261">
        <f>DATE(YEAR(GA1),MONTH(GA1)+1,0)</f>
        <v>44985</v>
      </c>
      <c r="GB2" s="1167">
        <f t="shared" ref="GB2:GE2" si="112">DATE(YEAR(GB1),MONTH(GB1)+1,0)</f>
        <v>45016</v>
      </c>
      <c r="GC2" s="1167">
        <f t="shared" si="112"/>
        <v>45046</v>
      </c>
      <c r="GD2" s="1167">
        <f t="shared" si="112"/>
        <v>45077</v>
      </c>
      <c r="GE2" s="1167">
        <f t="shared" si="112"/>
        <v>45107</v>
      </c>
      <c r="GF2" s="53"/>
      <c r="GG2" s="53"/>
      <c r="GH2" s="1084" t="s">
        <v>301</v>
      </c>
      <c r="GI2" s="1090"/>
      <c r="GJ2" s="1084" t="s">
        <v>302</v>
      </c>
      <c r="GK2" s="1090"/>
      <c r="GL2" s="1084" t="s">
        <v>303</v>
      </c>
      <c r="GM2" s="1090"/>
      <c r="GN2" s="1084" t="s">
        <v>304</v>
      </c>
      <c r="GO2" s="1090"/>
      <c r="GP2" s="1084" t="s">
        <v>305</v>
      </c>
      <c r="GQ2" s="1090"/>
      <c r="GR2" s="1084" t="s">
        <v>306</v>
      </c>
      <c r="GS2" s="1090"/>
      <c r="GT2" s="1084" t="s">
        <v>307</v>
      </c>
      <c r="GU2" s="1090"/>
      <c r="GV2" s="1084" t="s">
        <v>308</v>
      </c>
      <c r="GW2" s="1090"/>
      <c r="GX2" s="1084" t="s">
        <v>309</v>
      </c>
      <c r="GY2" s="1090"/>
      <c r="GZ2" s="1084" t="s">
        <v>310</v>
      </c>
      <c r="HA2" s="1090"/>
      <c r="HB2" s="1084" t="s">
        <v>311</v>
      </c>
      <c r="HC2" s="1090"/>
      <c r="HD2" s="1084" t="s">
        <v>312</v>
      </c>
      <c r="HE2" s="1090"/>
      <c r="HF2" s="1222" t="s">
        <v>331</v>
      </c>
      <c r="HG2" s="1311"/>
      <c r="HH2" s="1191" t="s">
        <v>332</v>
      </c>
      <c r="HI2" s="1184"/>
      <c r="HJ2" s="1191" t="s">
        <v>333</v>
      </c>
      <c r="HK2" s="1184"/>
      <c r="HL2" s="1191" t="s">
        <v>334</v>
      </c>
      <c r="HM2" s="1184"/>
      <c r="HN2" s="1184" t="s">
        <v>335</v>
      </c>
      <c r="HO2" s="1184"/>
      <c r="HP2" s="1184" t="s">
        <v>336</v>
      </c>
      <c r="HQ2" s="1184"/>
      <c r="HR2" s="1184" t="s">
        <v>337</v>
      </c>
      <c r="HS2" s="1184"/>
      <c r="HT2" s="1191" t="s">
        <v>338</v>
      </c>
      <c r="HU2" s="1184"/>
      <c r="HV2" s="1191" t="s">
        <v>339</v>
      </c>
      <c r="HW2" s="1184"/>
      <c r="HX2" s="1191" t="s">
        <v>340</v>
      </c>
      <c r="HY2" s="1184"/>
      <c r="HZ2" s="1191" t="s">
        <v>341</v>
      </c>
      <c r="IA2" s="1184"/>
      <c r="IB2" s="1191" t="s">
        <v>342</v>
      </c>
      <c r="IC2" s="1184"/>
      <c r="ID2" s="1222" t="s">
        <v>331</v>
      </c>
      <c r="IE2" s="1311"/>
      <c r="IF2" s="1191" t="s">
        <v>332</v>
      </c>
      <c r="IG2" s="1311"/>
      <c r="IH2" s="1191" t="s">
        <v>333</v>
      </c>
      <c r="II2" s="1184"/>
      <c r="IJ2" s="1191" t="s">
        <v>334</v>
      </c>
      <c r="IK2" s="1184"/>
      <c r="IL2" s="1184" t="s">
        <v>335</v>
      </c>
      <c r="IM2" s="1311"/>
      <c r="IN2" s="1184" t="s">
        <v>336</v>
      </c>
      <c r="IO2" s="1311"/>
      <c r="IP2" s="1184" t="s">
        <v>337</v>
      </c>
      <c r="IQ2" s="1311"/>
      <c r="IR2" s="1191" t="s">
        <v>338</v>
      </c>
      <c r="IS2" s="1311"/>
      <c r="IT2" s="1191" t="s">
        <v>339</v>
      </c>
      <c r="IU2" s="1311"/>
      <c r="IV2" s="1191" t="s">
        <v>340</v>
      </c>
      <c r="IW2" s="1311"/>
      <c r="IX2" s="1191" t="s">
        <v>341</v>
      </c>
      <c r="IY2" s="1311"/>
      <c r="IZ2" s="1191" t="s">
        <v>342</v>
      </c>
      <c r="JA2" s="1301"/>
      <c r="JB2" s="859"/>
      <c r="JC2" s="857"/>
      <c r="JE2" s="157"/>
      <c r="JF2" s="157"/>
      <c r="JG2" s="157"/>
      <c r="JH2" s="222"/>
      <c r="JI2" s="222"/>
      <c r="JJ2" s="222"/>
      <c r="JK2" s="222"/>
      <c r="JL2" s="222"/>
      <c r="JM2" s="222"/>
      <c r="JN2" s="222"/>
      <c r="JO2" s="222"/>
      <c r="JP2" s="222"/>
      <c r="JQ2" s="222"/>
      <c r="JR2" s="222"/>
      <c r="JS2" s="223"/>
      <c r="JT2" s="223"/>
      <c r="JU2" s="223"/>
      <c r="JV2" s="223"/>
      <c r="JW2" s="223"/>
      <c r="JX2" s="223"/>
      <c r="JY2" s="223"/>
      <c r="JZ2" s="223"/>
      <c r="KA2" s="223"/>
      <c r="KB2" s="223"/>
      <c r="KC2" s="223"/>
      <c r="KD2" s="223"/>
      <c r="KE2" s="223"/>
      <c r="KF2" s="223"/>
      <c r="KG2" s="223"/>
      <c r="KH2" s="223"/>
      <c r="KI2" s="223"/>
      <c r="KJ2" s="223"/>
      <c r="KK2" s="223"/>
      <c r="KL2" s="223"/>
      <c r="KM2" s="223"/>
      <c r="KN2" s="223"/>
      <c r="KO2" s="223"/>
      <c r="KP2" s="223"/>
      <c r="KQ2" s="641"/>
      <c r="KR2" s="641"/>
      <c r="KS2" s="641"/>
      <c r="KT2" s="641"/>
      <c r="KU2" s="641"/>
      <c r="KV2" s="641"/>
      <c r="KW2" s="641"/>
      <c r="KX2" s="641"/>
      <c r="KY2" s="641"/>
      <c r="KZ2" s="641"/>
      <c r="LA2" s="641"/>
      <c r="LB2" s="641"/>
      <c r="LC2" s="732"/>
      <c r="LD2" s="732"/>
      <c r="LE2" s="732"/>
      <c r="LF2" s="732"/>
      <c r="LG2" s="732"/>
      <c r="LH2" s="732"/>
      <c r="LI2" s="732"/>
      <c r="LJ2" s="732"/>
      <c r="LK2" s="732"/>
      <c r="LL2" s="732"/>
      <c r="LM2" s="732"/>
      <c r="LN2" s="732"/>
      <c r="MA2" s="960"/>
      <c r="MB2" s="960"/>
      <c r="MC2" s="960"/>
      <c r="MD2" s="960"/>
      <c r="ME2" s="960"/>
      <c r="MF2" s="960"/>
      <c r="MG2" s="960"/>
      <c r="MH2" s="960"/>
      <c r="MI2" s="960"/>
      <c r="MJ2" s="960"/>
      <c r="MK2" s="960"/>
      <c r="ML2" s="960"/>
      <c r="MM2" s="960"/>
      <c r="MN2" s="960"/>
      <c r="MO2" s="960"/>
      <c r="MP2" s="960"/>
      <c r="MQ2" s="960"/>
      <c r="MR2" s="960"/>
      <c r="MS2" s="960"/>
      <c r="MT2" s="960"/>
      <c r="MU2" s="960"/>
      <c r="MV2" s="960"/>
      <c r="MW2" s="960"/>
      <c r="MX2" s="960"/>
    </row>
    <row r="3" spans="1:41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13">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14">NETWORKDAYS(BN1,BN2,$A$78:$A$142)</f>
        <v>21</v>
      </c>
      <c r="BO3" s="586">
        <f t="shared" si="114"/>
        <v>23</v>
      </c>
      <c r="BP3" s="586">
        <f>NETWORKDAYS(BP1,BP2,$A$78:$A$142)</f>
        <v>17</v>
      </c>
      <c r="BQ3" s="586">
        <f>NETWORKDAYS(BQ1,BQ2,$A$78:$A$244)</f>
        <v>20</v>
      </c>
      <c r="BR3" s="586">
        <f>NETWORKDAYS(BR1,BR2,$A$78:$A$244)</f>
        <v>20</v>
      </c>
      <c r="BS3" s="586">
        <f t="shared" ref="BS3" si="115">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16">NETWORKDAYS(CB1,CB2,$A$78:$A$244)</f>
        <v>21</v>
      </c>
      <c r="CC3" s="730">
        <f t="shared" si="116"/>
        <v>22</v>
      </c>
      <c r="CD3" s="730">
        <f t="shared" si="116"/>
        <v>18</v>
      </c>
      <c r="CE3" s="730">
        <f t="shared" ref="CE3" si="117">NETWORKDAYS(CE1,CE2,$A$78:$A$244)</f>
        <v>20</v>
      </c>
      <c r="CF3" s="730">
        <f t="shared" ref="CF3" si="118">NETWORKDAYS(CF1,CF2,$A$78:$A$244)</f>
        <v>19</v>
      </c>
      <c r="CG3" s="730">
        <f t="shared" ref="CG3:CH3" si="119">NETWORKDAYS(CG1,CG2,$A$78:$A$244)</f>
        <v>21</v>
      </c>
      <c r="CH3" s="730">
        <f t="shared" si="119"/>
        <v>22</v>
      </c>
      <c r="CI3" s="730">
        <f t="shared" ref="CI3" si="120">NETWORKDAYS(CI1,CI2,$A$78:$A$244)</f>
        <v>21</v>
      </c>
      <c r="CJ3" s="730">
        <f t="shared" ref="CJ3" si="121">NETWORKDAYS(CJ1,CJ2,$A$78:$A$244)</f>
        <v>21</v>
      </c>
      <c r="CK3" s="730">
        <f t="shared" ref="CK3" si="122">NETWORKDAYS(CK1,CK2,$A$78:$A$244)</f>
        <v>22</v>
      </c>
      <c r="CL3" s="54"/>
      <c r="CM3" s="54"/>
      <c r="CN3" s="813">
        <f>NETWORKDAYS(CN1,CN2,$A$78:$A$244)</f>
        <v>20</v>
      </c>
      <c r="CO3" s="813">
        <f>NETWORKDAYS(CO1,CO2,$A$78:$A$244)</f>
        <v>23</v>
      </c>
      <c r="CP3" s="813">
        <f t="shared" ref="CP3:CY3" si="123">NETWORKDAYS(CP1,CP2,$A$78:$A$244)</f>
        <v>21</v>
      </c>
      <c r="CQ3" s="813">
        <f t="shared" si="123"/>
        <v>21</v>
      </c>
      <c r="CR3" s="813">
        <f t="shared" si="123"/>
        <v>19</v>
      </c>
      <c r="CS3" s="813">
        <f t="shared" si="123"/>
        <v>19</v>
      </c>
      <c r="CT3" s="813">
        <f t="shared" si="123"/>
        <v>20</v>
      </c>
      <c r="CU3" s="813">
        <f t="shared" si="123"/>
        <v>20</v>
      </c>
      <c r="CV3" s="813">
        <f t="shared" si="123"/>
        <v>23</v>
      </c>
      <c r="CW3" s="813">
        <f t="shared" si="123"/>
        <v>19</v>
      </c>
      <c r="CX3" s="813">
        <f t="shared" si="123"/>
        <v>22</v>
      </c>
      <c r="CY3" s="813">
        <f t="shared" si="123"/>
        <v>22</v>
      </c>
      <c r="CZ3" s="54"/>
      <c r="DA3" s="54"/>
      <c r="DB3" s="860">
        <f>NETWORKDAYS(DB1,DB2,$A$78:$A$244)</f>
        <v>20</v>
      </c>
      <c r="DC3" s="860">
        <f>NETWORKDAYS(DC1,DC2,$A$78:$A$244)</f>
        <v>23</v>
      </c>
      <c r="DD3" s="860">
        <f t="shared" ref="DD3:DM3" si="124">NETWORKDAYS(DD1,DD2,$A$78:$A$244)</f>
        <v>20</v>
      </c>
      <c r="DE3" s="860">
        <f t="shared" si="124"/>
        <v>22</v>
      </c>
      <c r="DF3" s="860">
        <f t="shared" si="124"/>
        <v>19</v>
      </c>
      <c r="DG3" s="860">
        <f t="shared" si="124"/>
        <v>18</v>
      </c>
      <c r="DH3" s="860">
        <f t="shared" si="124"/>
        <v>21</v>
      </c>
      <c r="DI3" s="860">
        <f t="shared" si="124"/>
        <v>20</v>
      </c>
      <c r="DJ3" s="860">
        <f t="shared" si="124"/>
        <v>21</v>
      </c>
      <c r="DK3" s="860">
        <f t="shared" si="124"/>
        <v>21</v>
      </c>
      <c r="DL3" s="860">
        <f t="shared" si="124"/>
        <v>22</v>
      </c>
      <c r="DM3" s="860">
        <f t="shared" si="124"/>
        <v>21</v>
      </c>
      <c r="DN3" s="54"/>
      <c r="DO3" s="54"/>
      <c r="DP3" s="1010">
        <f>NETWORKDAYS(DP1,DP2,$A$78:$A$244)</f>
        <v>21</v>
      </c>
      <c r="DQ3" s="1010">
        <f>NETWORKDAYS(DQ1,DQ2,$A$78:$A$244)</f>
        <v>23</v>
      </c>
      <c r="DR3" s="1010">
        <f t="shared" ref="DR3:EA3" si="125">NETWORKDAYS(DR1,DR2,$A$78:$A$244)</f>
        <v>19</v>
      </c>
      <c r="DS3" s="1010">
        <f t="shared" si="125"/>
        <v>23</v>
      </c>
      <c r="DT3" s="1010">
        <f t="shared" si="125"/>
        <v>19</v>
      </c>
      <c r="DU3" s="1010">
        <f>NETWORKDAYS(DU1,DU2,$A$78:$A$244)</f>
        <v>18</v>
      </c>
      <c r="DV3" s="1010">
        <f t="shared" si="125"/>
        <v>21</v>
      </c>
      <c r="DW3" s="1010">
        <f t="shared" si="125"/>
        <v>20</v>
      </c>
      <c r="DX3" s="1010">
        <f t="shared" si="125"/>
        <v>21</v>
      </c>
      <c r="DY3" s="1010">
        <f t="shared" si="125"/>
        <v>21</v>
      </c>
      <c r="DZ3" s="1010">
        <f t="shared" si="125"/>
        <v>22</v>
      </c>
      <c r="EA3" s="1010">
        <f t="shared" si="125"/>
        <v>20</v>
      </c>
      <c r="EB3" s="54"/>
      <c r="EC3" s="54"/>
      <c r="ED3" s="1019">
        <f>NETWORKDAYS(ED1,ED2,$A$78:$A$244)</f>
        <v>22</v>
      </c>
      <c r="EE3" s="1019">
        <f>NETWORKDAYS(EE1,EE2,$A$78:$A$244)</f>
        <v>22</v>
      </c>
      <c r="EF3" s="1019">
        <f t="shared" ref="EF3:EH3" si="126">NETWORKDAYS(EF1,EF2,$A$78:$A$244)</f>
        <v>20</v>
      </c>
      <c r="EG3" s="1019">
        <f t="shared" si="126"/>
        <v>23</v>
      </c>
      <c r="EH3" s="1019">
        <f t="shared" si="126"/>
        <v>18</v>
      </c>
      <c r="EI3" s="1019">
        <f>NETWORKDAYS(EI1,EI2,$A$78:$A$244)</f>
        <v>19</v>
      </c>
      <c r="EJ3" s="1019">
        <f t="shared" ref="EJ3:EO3" si="127">NETWORKDAYS(EJ1,EJ2,$A$78:$A$244)</f>
        <v>21</v>
      </c>
      <c r="EK3" s="1019">
        <f t="shared" si="127"/>
        <v>20</v>
      </c>
      <c r="EL3" s="1019">
        <f t="shared" si="127"/>
        <v>22</v>
      </c>
      <c r="EM3" s="1019">
        <f t="shared" si="127"/>
        <v>21</v>
      </c>
      <c r="EN3" s="1019">
        <f t="shared" si="127"/>
        <v>20</v>
      </c>
      <c r="EO3" s="1019">
        <f t="shared" si="127"/>
        <v>22</v>
      </c>
      <c r="EP3" s="54"/>
      <c r="EQ3" s="54"/>
      <c r="ER3" s="1078">
        <f>NETWORKDAYS(ER1,ER2,$A$78:$A$244)</f>
        <v>22</v>
      </c>
      <c r="ES3" s="1078">
        <f>NETWORKDAYS(ES1,ES2,$A$78:$A$244)</f>
        <v>21</v>
      </c>
      <c r="ET3" s="1078">
        <f t="shared" ref="ET3:EV3" si="128">NETWORKDAYS(ET1,ET2,$A$78:$A$244)</f>
        <v>21</v>
      </c>
      <c r="EU3" s="1078">
        <f t="shared" si="128"/>
        <v>22</v>
      </c>
      <c r="EV3" s="1078">
        <f t="shared" si="128"/>
        <v>18</v>
      </c>
      <c r="EW3" s="1078">
        <f>NETWORKDAYS(EW1,EW2,$A$78:$A$244)</f>
        <v>20</v>
      </c>
      <c r="EX3" s="1078">
        <f t="shared" ref="EX3:FC3" si="129">NETWORKDAYS(EX1,EX2,$A$78:$A$244)</f>
        <v>19</v>
      </c>
      <c r="EY3" s="1078">
        <f t="shared" si="129"/>
        <v>20</v>
      </c>
      <c r="EZ3" s="1078">
        <f t="shared" si="129"/>
        <v>23</v>
      </c>
      <c r="FA3" s="1078">
        <f>NETWORKDAYS(FA1,FA2,$A$78:$A$244)-1</f>
        <v>21</v>
      </c>
      <c r="FB3" s="1078">
        <f t="shared" si="129"/>
        <v>20</v>
      </c>
      <c r="FC3" s="1078">
        <f t="shared" si="129"/>
        <v>22</v>
      </c>
      <c r="FD3" s="54"/>
      <c r="FE3" s="54"/>
      <c r="FF3" s="1168">
        <f>NETWORKDAYS(FF1,FF2,$A$78:$A$244)</f>
        <v>21</v>
      </c>
      <c r="FG3" s="1168">
        <f>NETWORKDAYS(FG1,FG2,$A$78:$A$244)</f>
        <v>22</v>
      </c>
      <c r="FH3" s="1168">
        <f t="shared" ref="FH3:FJ3" si="130">NETWORKDAYS(FH1,FH2,$A$78:$A$244)</f>
        <v>21</v>
      </c>
      <c r="FI3" s="1168">
        <f t="shared" si="130"/>
        <v>21</v>
      </c>
      <c r="FJ3" s="1168">
        <f t="shared" si="130"/>
        <v>19</v>
      </c>
      <c r="FK3" s="1168">
        <f>NETWORKDAYS(FK1,FK2,$A$78:$A$244)</f>
        <v>19</v>
      </c>
      <c r="FL3" s="1168">
        <f t="shared" ref="FL3:FN3" si="131">NETWORKDAYS(FL1,FL2,$A$78:$A$244)</f>
        <v>20</v>
      </c>
      <c r="FM3" s="1168">
        <f t="shared" si="131"/>
        <v>20</v>
      </c>
      <c r="FN3" s="1168">
        <f t="shared" si="131"/>
        <v>23</v>
      </c>
      <c r="FO3" s="1168">
        <f>NETWORKDAYS(FO1,FO2,$A$78:$A$244)</f>
        <v>20</v>
      </c>
      <c r="FP3" s="1168">
        <f t="shared" ref="FP3:FQ3" si="132">NETWORKDAYS(FP1,FP2,$A$78:$A$244)</f>
        <v>21</v>
      </c>
      <c r="FQ3" s="1168">
        <f t="shared" si="132"/>
        <v>22</v>
      </c>
      <c r="FR3" s="54"/>
      <c r="FS3" s="54"/>
      <c r="FT3" s="1168">
        <f>NETWORKDAYS(FT1,FT2,$A$78:$A$244)</f>
        <v>20</v>
      </c>
      <c r="FU3" s="1168">
        <f>NETWORKDAYS(FU1,FU2,$A$78:$A$244)</f>
        <v>23</v>
      </c>
      <c r="FV3" s="1168">
        <f t="shared" ref="FV3:FX3" si="133">NETWORKDAYS(FV1,FV2,$A$78:$A$244)</f>
        <v>21</v>
      </c>
      <c r="FW3" s="1168">
        <f t="shared" si="133"/>
        <v>21</v>
      </c>
      <c r="FX3" s="1168">
        <f t="shared" si="133"/>
        <v>19</v>
      </c>
      <c r="FY3" s="1168">
        <f>NETWORKDAYS(FY1,FY2,$A$78:$A$244)</f>
        <v>19</v>
      </c>
      <c r="FZ3" s="1168">
        <f t="shared" ref="FZ3:GB3" si="134">NETWORKDAYS(FZ1,FZ2,$A$78:$A$244)</f>
        <v>22</v>
      </c>
      <c r="GA3" s="1168">
        <f t="shared" si="134"/>
        <v>20</v>
      </c>
      <c r="GB3" s="1168">
        <f t="shared" si="134"/>
        <v>23</v>
      </c>
      <c r="GC3" s="1168">
        <f>NETWORKDAYS(GC1,GC2,$A$78:$A$244)</f>
        <v>20</v>
      </c>
      <c r="GD3" s="1168">
        <f t="shared" ref="GD3:GE3" si="135">NETWORKDAYS(GD1,GD2,$A$78:$A$244)</f>
        <v>23</v>
      </c>
      <c r="GE3" s="1168">
        <f t="shared" si="135"/>
        <v>22</v>
      </c>
      <c r="GF3" s="54"/>
      <c r="GG3" s="54"/>
      <c r="GH3" s="1084"/>
      <c r="GI3" s="1090"/>
      <c r="GJ3" s="1084"/>
      <c r="GK3" s="1090" t="s">
        <v>301</v>
      </c>
      <c r="GL3" s="1084"/>
      <c r="GM3" s="1090" t="str">
        <f>GJ2</f>
        <v>ES</v>
      </c>
      <c r="GN3" s="1084"/>
      <c r="GO3" s="1090" t="str">
        <f>GL2</f>
        <v>ET</v>
      </c>
      <c r="GP3" s="1084"/>
      <c r="GQ3" s="1090" t="str">
        <f>GN2</f>
        <v>EU</v>
      </c>
      <c r="GR3" s="1084"/>
      <c r="GS3" s="1090" t="str">
        <f>GP2</f>
        <v>EV</v>
      </c>
      <c r="GT3" s="1084"/>
      <c r="GU3" s="1090" t="str">
        <f>GR2</f>
        <v>EW</v>
      </c>
      <c r="GV3" s="1084"/>
      <c r="GW3" s="1090" t="str">
        <f>GT2</f>
        <v>EX</v>
      </c>
      <c r="GX3" s="1084"/>
      <c r="GY3" s="1090" t="str">
        <f>GV2</f>
        <v>EY</v>
      </c>
      <c r="GZ3" s="1084"/>
      <c r="HA3" s="1090" t="str">
        <f>GX2</f>
        <v>EZ</v>
      </c>
      <c r="HB3" s="1084"/>
      <c r="HC3" s="1090" t="str">
        <f>GZ2</f>
        <v>FA</v>
      </c>
      <c r="HD3" s="1084"/>
      <c r="HE3" s="1090" t="str">
        <f>HB2</f>
        <v>FB</v>
      </c>
      <c r="HF3" s="1222"/>
      <c r="HG3" s="1311" t="s">
        <v>312</v>
      </c>
      <c r="HH3" s="1191"/>
      <c r="HI3" s="1184" t="s">
        <v>331</v>
      </c>
      <c r="HJ3" s="1191"/>
      <c r="HK3" s="1184" t="s">
        <v>332</v>
      </c>
      <c r="HL3" s="1191"/>
      <c r="HM3" s="1184" t="s">
        <v>333</v>
      </c>
      <c r="HN3" s="1184"/>
      <c r="HO3" s="1184" t="s">
        <v>334</v>
      </c>
      <c r="HP3" s="1184"/>
      <c r="HQ3" s="1184" t="s">
        <v>335</v>
      </c>
      <c r="HR3" s="1184"/>
      <c r="HS3" s="1184" t="s">
        <v>336</v>
      </c>
      <c r="HT3" s="1191"/>
      <c r="HU3" s="1184" t="s">
        <v>337</v>
      </c>
      <c r="HV3" s="1191"/>
      <c r="HW3" s="1184" t="s">
        <v>338</v>
      </c>
      <c r="HX3" s="1191"/>
      <c r="HY3" s="1184" t="s">
        <v>339</v>
      </c>
      <c r="HZ3" s="1191"/>
      <c r="IA3" s="1184" t="s">
        <v>340</v>
      </c>
      <c r="IB3" s="1191"/>
      <c r="IC3" s="1184" t="s">
        <v>341</v>
      </c>
      <c r="ID3" s="1222"/>
      <c r="IE3" s="1311" t="s">
        <v>312</v>
      </c>
      <c r="IF3" s="1191"/>
      <c r="IG3" s="1311" t="s">
        <v>331</v>
      </c>
      <c r="IH3" s="1191"/>
      <c r="II3" s="1184" t="s">
        <v>332</v>
      </c>
      <c r="IJ3" s="1191"/>
      <c r="IK3" s="1184" t="s">
        <v>333</v>
      </c>
      <c r="IL3" s="1184"/>
      <c r="IM3" s="1311" t="s">
        <v>334</v>
      </c>
      <c r="IN3" s="1184"/>
      <c r="IO3" s="1311" t="s">
        <v>335</v>
      </c>
      <c r="IP3" s="1184"/>
      <c r="IQ3" s="1311" t="s">
        <v>336</v>
      </c>
      <c r="IR3" s="1191"/>
      <c r="IS3" s="1311" t="s">
        <v>337</v>
      </c>
      <c r="IT3" s="1191"/>
      <c r="IU3" s="1311" t="s">
        <v>338</v>
      </c>
      <c r="IV3" s="1191"/>
      <c r="IW3" s="1311" t="s">
        <v>339</v>
      </c>
      <c r="IX3" s="1191"/>
      <c r="IY3" s="1311" t="s">
        <v>340</v>
      </c>
      <c r="IZ3" s="1191"/>
      <c r="JA3" s="1301" t="s">
        <v>341</v>
      </c>
      <c r="JB3" s="860"/>
      <c r="JC3" s="857" t="s">
        <v>363</v>
      </c>
      <c r="JE3" s="157"/>
      <c r="JF3" s="157"/>
      <c r="JG3" s="157"/>
      <c r="JH3" s="224"/>
      <c r="JI3" s="224"/>
      <c r="JJ3" s="224"/>
      <c r="JK3" s="224"/>
      <c r="JL3" s="224"/>
      <c r="JM3" s="224"/>
      <c r="JN3" s="224"/>
      <c r="JO3" s="224"/>
      <c r="JP3" s="224"/>
      <c r="JQ3" s="224"/>
      <c r="JR3" s="224"/>
      <c r="JS3" s="225"/>
      <c r="JT3" s="225"/>
      <c r="JU3" s="225"/>
      <c r="JV3" s="225"/>
      <c r="JW3" s="225"/>
      <c r="JX3" s="225"/>
      <c r="JY3" s="225"/>
      <c r="JZ3" s="225"/>
      <c r="KA3" s="225"/>
      <c r="KB3" s="225"/>
      <c r="KC3" s="225"/>
      <c r="KD3" s="225"/>
      <c r="KE3" s="225"/>
      <c r="KF3" s="225"/>
      <c r="KG3" s="225"/>
      <c r="KH3" s="225"/>
      <c r="KI3" s="225"/>
      <c r="KJ3" s="225"/>
      <c r="KK3" s="225"/>
      <c r="KL3" s="225"/>
      <c r="KM3" s="225"/>
      <c r="KN3" s="225"/>
      <c r="KO3" s="225"/>
      <c r="KP3" s="225"/>
      <c r="KQ3" s="642"/>
      <c r="KR3" s="642"/>
      <c r="KS3" s="642"/>
      <c r="KT3" s="642"/>
      <c r="KU3" s="642"/>
      <c r="KV3" s="642"/>
      <c r="KW3" s="642"/>
      <c r="KX3" s="642"/>
      <c r="KY3" s="642"/>
      <c r="KZ3" s="642"/>
      <c r="LA3" s="642"/>
      <c r="LB3" s="642"/>
      <c r="LC3" s="733"/>
      <c r="LD3" s="733"/>
      <c r="LE3" s="733"/>
      <c r="LF3" s="733"/>
      <c r="LG3" s="733"/>
      <c r="LH3" s="733"/>
      <c r="LI3" s="733"/>
      <c r="LJ3" s="733"/>
      <c r="LK3" s="733"/>
      <c r="LL3" s="733"/>
      <c r="LM3" s="733"/>
      <c r="LN3" s="733"/>
      <c r="MA3" s="961"/>
      <c r="MB3" s="961"/>
      <c r="MC3" s="961"/>
      <c r="MD3" s="961"/>
      <c r="ME3" s="961"/>
      <c r="MF3" s="961"/>
      <c r="MG3" s="961"/>
      <c r="MH3" s="961"/>
      <c r="MI3" s="961"/>
      <c r="MJ3" s="961"/>
      <c r="MK3" s="961"/>
      <c r="ML3" s="961"/>
      <c r="MM3" s="961"/>
      <c r="MN3" s="961"/>
      <c r="MO3" s="961"/>
      <c r="MP3" s="961"/>
      <c r="MQ3" s="961"/>
      <c r="MR3" s="961"/>
      <c r="MS3" s="961"/>
      <c r="MT3" s="961"/>
      <c r="MU3" s="961"/>
      <c r="MV3" s="961"/>
      <c r="MW3" s="961"/>
      <c r="MX3" s="961"/>
    </row>
    <row r="4" spans="1:41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36">IF(V11&gt;0,1,)</f>
        <v>1</v>
      </c>
      <c r="W4" s="40">
        <f t="shared" si="136"/>
        <v>1</v>
      </c>
      <c r="X4" s="40">
        <f t="shared" si="136"/>
        <v>1</v>
      </c>
      <c r="Y4" s="40">
        <f t="shared" si="136"/>
        <v>1</v>
      </c>
      <c r="Z4" s="40">
        <v>1</v>
      </c>
      <c r="AA4" s="40">
        <v>1</v>
      </c>
      <c r="AB4" s="40">
        <v>1</v>
      </c>
      <c r="AC4" s="40">
        <v>1</v>
      </c>
      <c r="AD4" s="40">
        <v>1</v>
      </c>
      <c r="AE4" s="40">
        <v>1</v>
      </c>
      <c r="AF4" s="40">
        <v>1</v>
      </c>
      <c r="AG4" s="40">
        <v>1</v>
      </c>
      <c r="AH4" s="221">
        <v>12</v>
      </c>
      <c r="AI4" s="167"/>
      <c r="AJ4" s="40">
        <f t="shared" ref="AJ4:AU4" si="137">IF(AJ11&gt;0,1,)</f>
        <v>1</v>
      </c>
      <c r="AK4" s="40">
        <f t="shared" si="137"/>
        <v>1</v>
      </c>
      <c r="AL4" s="40">
        <f t="shared" si="137"/>
        <v>1</v>
      </c>
      <c r="AM4" s="40">
        <f t="shared" si="137"/>
        <v>1</v>
      </c>
      <c r="AN4" s="40">
        <f t="shared" si="137"/>
        <v>1</v>
      </c>
      <c r="AO4" s="40">
        <f t="shared" si="137"/>
        <v>1</v>
      </c>
      <c r="AP4" s="40">
        <f t="shared" si="137"/>
        <v>1</v>
      </c>
      <c r="AQ4" s="40">
        <f t="shared" si="137"/>
        <v>1</v>
      </c>
      <c r="AR4" s="40">
        <f t="shared" si="137"/>
        <v>1</v>
      </c>
      <c r="AS4" s="40">
        <f t="shared" si="137"/>
        <v>1</v>
      </c>
      <c r="AT4" s="40">
        <f t="shared" si="137"/>
        <v>1</v>
      </c>
      <c r="AU4" s="40">
        <f t="shared" si="137"/>
        <v>1</v>
      </c>
      <c r="AV4" s="221">
        <f>SUM(AJ4:AU4)</f>
        <v>12</v>
      </c>
      <c r="AW4" s="167"/>
      <c r="AX4" s="40">
        <f t="shared" ref="AX4:BI4" si="138">IF(AX11&gt;0,1,)</f>
        <v>1</v>
      </c>
      <c r="AY4" s="40">
        <f t="shared" si="138"/>
        <v>1</v>
      </c>
      <c r="AZ4" s="40">
        <f t="shared" si="138"/>
        <v>1</v>
      </c>
      <c r="BA4" s="40">
        <f t="shared" si="138"/>
        <v>1</v>
      </c>
      <c r="BB4" s="40">
        <f t="shared" si="138"/>
        <v>1</v>
      </c>
      <c r="BC4" s="40">
        <f t="shared" si="138"/>
        <v>1</v>
      </c>
      <c r="BD4" s="40">
        <f t="shared" si="138"/>
        <v>1</v>
      </c>
      <c r="BE4" s="40">
        <f t="shared" si="138"/>
        <v>1</v>
      </c>
      <c r="BF4" s="40">
        <f t="shared" si="138"/>
        <v>1</v>
      </c>
      <c r="BG4" s="40">
        <f t="shared" si="138"/>
        <v>1</v>
      </c>
      <c r="BH4" s="40">
        <f t="shared" si="138"/>
        <v>1</v>
      </c>
      <c r="BI4" s="40">
        <f t="shared" si="138"/>
        <v>1</v>
      </c>
      <c r="BJ4" s="221">
        <f>SUM(AX4:BI4)</f>
        <v>12</v>
      </c>
      <c r="BK4" s="167"/>
      <c r="BL4" s="40">
        <f t="shared" ref="BL4:BW4" si="139">IF(BL11&gt;0,1,)</f>
        <v>1</v>
      </c>
      <c r="BM4" s="40">
        <f t="shared" si="139"/>
        <v>1</v>
      </c>
      <c r="BN4" s="40">
        <f t="shared" si="139"/>
        <v>1</v>
      </c>
      <c r="BO4" s="40">
        <f t="shared" si="139"/>
        <v>1</v>
      </c>
      <c r="BP4" s="40">
        <f t="shared" si="139"/>
        <v>1</v>
      </c>
      <c r="BQ4" s="40">
        <f t="shared" si="139"/>
        <v>1</v>
      </c>
      <c r="BR4" s="40">
        <f t="shared" si="139"/>
        <v>1</v>
      </c>
      <c r="BS4" s="40">
        <f t="shared" si="139"/>
        <v>1</v>
      </c>
      <c r="BT4" s="40">
        <f t="shared" si="139"/>
        <v>1</v>
      </c>
      <c r="BU4" s="40">
        <f t="shared" si="139"/>
        <v>1</v>
      </c>
      <c r="BV4" s="40">
        <f t="shared" si="139"/>
        <v>1</v>
      </c>
      <c r="BW4" s="40">
        <f t="shared" si="139"/>
        <v>1</v>
      </c>
      <c r="BX4" s="221">
        <f>SUM(BL4:BW4)</f>
        <v>12</v>
      </c>
      <c r="BY4" s="167"/>
      <c r="BZ4" s="731">
        <f t="shared" ref="BZ4:CK4" si="140">IF(BZ11&gt;0,1,)</f>
        <v>1</v>
      </c>
      <c r="CA4" s="731">
        <f t="shared" si="140"/>
        <v>1</v>
      </c>
      <c r="CB4" s="731">
        <f t="shared" si="140"/>
        <v>1</v>
      </c>
      <c r="CC4" s="731">
        <f t="shared" si="140"/>
        <v>1</v>
      </c>
      <c r="CD4" s="731">
        <f t="shared" si="140"/>
        <v>1</v>
      </c>
      <c r="CE4" s="731">
        <f t="shared" si="140"/>
        <v>1</v>
      </c>
      <c r="CF4" s="731">
        <f t="shared" si="140"/>
        <v>1</v>
      </c>
      <c r="CG4" s="731">
        <f t="shared" si="140"/>
        <v>1</v>
      </c>
      <c r="CH4" s="731">
        <f t="shared" si="140"/>
        <v>1</v>
      </c>
      <c r="CI4" s="731">
        <f t="shared" si="140"/>
        <v>1</v>
      </c>
      <c r="CJ4" s="731">
        <f t="shared" si="140"/>
        <v>1</v>
      </c>
      <c r="CK4" s="731">
        <f t="shared" si="140"/>
        <v>1</v>
      </c>
      <c r="CL4" s="221">
        <f>SUM(BZ4:CK4)</f>
        <v>12</v>
      </c>
      <c r="CM4" s="167"/>
      <c r="CN4" s="814">
        <f t="shared" ref="CN4:CY4" si="141">IF(CN11&gt;0,1,)</f>
        <v>1</v>
      </c>
      <c r="CO4" s="814">
        <f t="shared" si="141"/>
        <v>1</v>
      </c>
      <c r="CP4" s="814">
        <f t="shared" si="141"/>
        <v>1</v>
      </c>
      <c r="CQ4" s="814">
        <f t="shared" si="141"/>
        <v>1</v>
      </c>
      <c r="CR4" s="814">
        <f t="shared" si="141"/>
        <v>1</v>
      </c>
      <c r="CS4" s="814">
        <f t="shared" si="141"/>
        <v>1</v>
      </c>
      <c r="CT4" s="814">
        <f t="shared" si="141"/>
        <v>1</v>
      </c>
      <c r="CU4" s="814">
        <f t="shared" si="141"/>
        <v>1</v>
      </c>
      <c r="CV4" s="814">
        <f t="shared" si="141"/>
        <v>1</v>
      </c>
      <c r="CW4" s="814">
        <f t="shared" si="141"/>
        <v>1</v>
      </c>
      <c r="CX4" s="814">
        <f t="shared" si="141"/>
        <v>1</v>
      </c>
      <c r="CY4" s="814">
        <f t="shared" si="141"/>
        <v>1</v>
      </c>
      <c r="CZ4" s="221">
        <f>SUM(CN4:CY4)</f>
        <v>12</v>
      </c>
      <c r="DA4" s="167"/>
      <c r="DB4" s="861">
        <f t="shared" ref="DB4:DM4" si="142">IF(DB11&gt;0,1,)</f>
        <v>1</v>
      </c>
      <c r="DC4" s="861">
        <f t="shared" si="142"/>
        <v>1</v>
      </c>
      <c r="DD4" s="861">
        <f t="shared" si="142"/>
        <v>1</v>
      </c>
      <c r="DE4" s="861">
        <f t="shared" si="142"/>
        <v>1</v>
      </c>
      <c r="DF4" s="861">
        <f t="shared" si="142"/>
        <v>1</v>
      </c>
      <c r="DG4" s="861">
        <f t="shared" si="142"/>
        <v>1</v>
      </c>
      <c r="DH4" s="861">
        <f t="shared" si="142"/>
        <v>1</v>
      </c>
      <c r="DI4" s="861">
        <f t="shared" si="142"/>
        <v>1</v>
      </c>
      <c r="DJ4" s="861">
        <f t="shared" si="142"/>
        <v>1</v>
      </c>
      <c r="DK4" s="861">
        <f t="shared" si="142"/>
        <v>1</v>
      </c>
      <c r="DL4" s="861">
        <f t="shared" si="142"/>
        <v>1</v>
      </c>
      <c r="DM4" s="861">
        <f t="shared" si="142"/>
        <v>1</v>
      </c>
      <c r="DN4" s="221">
        <f>SUM(DB4:DM4)</f>
        <v>12</v>
      </c>
      <c r="DO4" s="167"/>
      <c r="DP4" s="1011">
        <f t="shared" ref="DP4:EA4" si="143">IF(DP11&gt;0,1,)</f>
        <v>1</v>
      </c>
      <c r="DQ4" s="1011">
        <f t="shared" si="143"/>
        <v>1</v>
      </c>
      <c r="DR4" s="1011">
        <f t="shared" si="143"/>
        <v>1</v>
      </c>
      <c r="DS4" s="1011">
        <f t="shared" si="143"/>
        <v>1</v>
      </c>
      <c r="DT4" s="1011">
        <f t="shared" si="143"/>
        <v>1</v>
      </c>
      <c r="DU4" s="1011">
        <f>IF(DU11&gt;0,1,)</f>
        <v>1</v>
      </c>
      <c r="DV4" s="1011">
        <f>IF(DV11&gt;0,1,)</f>
        <v>1</v>
      </c>
      <c r="DW4" s="1011">
        <f t="shared" si="143"/>
        <v>1</v>
      </c>
      <c r="DX4" s="1011">
        <f t="shared" si="143"/>
        <v>1</v>
      </c>
      <c r="DY4" s="1011">
        <f t="shared" si="143"/>
        <v>1</v>
      </c>
      <c r="DZ4" s="1011">
        <f t="shared" si="143"/>
        <v>1</v>
      </c>
      <c r="EA4" s="1011">
        <f t="shared" si="143"/>
        <v>1</v>
      </c>
      <c r="EB4" s="221">
        <f>SUM(DP4:EA4)</f>
        <v>12</v>
      </c>
      <c r="EC4" s="167"/>
      <c r="ED4" s="1020">
        <f t="shared" ref="ED4:EH4" si="144">IF(ED11&gt;0,1,)</f>
        <v>1</v>
      </c>
      <c r="EE4" s="1020">
        <f t="shared" si="144"/>
        <v>1</v>
      </c>
      <c r="EF4" s="1020">
        <f t="shared" si="144"/>
        <v>1</v>
      </c>
      <c r="EG4" s="1020">
        <f t="shared" si="144"/>
        <v>1</v>
      </c>
      <c r="EH4" s="1020">
        <f t="shared" si="144"/>
        <v>1</v>
      </c>
      <c r="EI4" s="1020">
        <f>IF(EI11&gt;0,1,)</f>
        <v>1</v>
      </c>
      <c r="EJ4" s="1020">
        <f>IF(EJ11&gt;0,1,)</f>
        <v>1</v>
      </c>
      <c r="EK4" s="1020">
        <f t="shared" ref="EK4:EO4" si="145">IF(EK11&gt;0,1,)</f>
        <v>1</v>
      </c>
      <c r="EL4" s="1020">
        <f t="shared" si="145"/>
        <v>1</v>
      </c>
      <c r="EM4" s="1020">
        <f t="shared" si="145"/>
        <v>1</v>
      </c>
      <c r="EN4" s="1020">
        <f t="shared" si="145"/>
        <v>1</v>
      </c>
      <c r="EO4" s="1020">
        <f t="shared" si="145"/>
        <v>1</v>
      </c>
      <c r="EP4" s="221">
        <f>SUM(ED4:EO4)</f>
        <v>12</v>
      </c>
      <c r="EQ4" s="167"/>
      <c r="ER4" s="1079">
        <f t="shared" ref="ER4:EV4" si="146">IF(ER11&gt;0,1,)</f>
        <v>1</v>
      </c>
      <c r="ES4" s="1079">
        <f t="shared" si="146"/>
        <v>1</v>
      </c>
      <c r="ET4" s="1079">
        <f t="shared" si="146"/>
        <v>1</v>
      </c>
      <c r="EU4" s="1079">
        <f t="shared" si="146"/>
        <v>1</v>
      </c>
      <c r="EV4" s="1079">
        <f t="shared" si="146"/>
        <v>1</v>
      </c>
      <c r="EW4" s="1079">
        <f>IF(EW11&gt;0,1,)</f>
        <v>1</v>
      </c>
      <c r="EX4" s="1079">
        <f>IF(EX11&gt;0,1,)</f>
        <v>1</v>
      </c>
      <c r="EY4" s="1079">
        <f t="shared" ref="EY4:FC4" si="147">IF(EY11&gt;0,1,)</f>
        <v>1</v>
      </c>
      <c r="EZ4" s="1079">
        <f t="shared" si="147"/>
        <v>1</v>
      </c>
      <c r="FA4" s="1079">
        <f t="shared" si="147"/>
        <v>1</v>
      </c>
      <c r="FB4" s="1079">
        <f t="shared" si="147"/>
        <v>1</v>
      </c>
      <c r="FC4" s="1079">
        <f t="shared" si="147"/>
        <v>1</v>
      </c>
      <c r="FD4" s="221">
        <f>SUM(ER4:FC4)</f>
        <v>12</v>
      </c>
      <c r="FE4" s="167"/>
      <c r="FF4" s="1169">
        <f t="shared" ref="FF4:FJ4" si="148">IF(FF11&gt;0,1,)</f>
        <v>1</v>
      </c>
      <c r="FG4" s="1169">
        <f t="shared" si="148"/>
        <v>1</v>
      </c>
      <c r="FH4" s="1169">
        <f t="shared" si="148"/>
        <v>1</v>
      </c>
      <c r="FI4" s="1169">
        <f t="shared" si="148"/>
        <v>1</v>
      </c>
      <c r="FJ4" s="1169">
        <f t="shared" si="148"/>
        <v>1</v>
      </c>
      <c r="FK4" s="1169">
        <f>IF(FK11&gt;0,1,)</f>
        <v>1</v>
      </c>
      <c r="FL4" s="1169">
        <f>IF(FL11&gt;0,1,)</f>
        <v>1</v>
      </c>
      <c r="FM4" s="1169">
        <f t="shared" ref="FM4:FQ4" si="149">IF(FM11&gt;0,1,)</f>
        <v>1</v>
      </c>
      <c r="FN4" s="1169">
        <f t="shared" si="149"/>
        <v>1</v>
      </c>
      <c r="FO4" s="1169">
        <f t="shared" si="149"/>
        <v>1</v>
      </c>
      <c r="FP4" s="1169">
        <f t="shared" si="149"/>
        <v>1</v>
      </c>
      <c r="FQ4" s="1169">
        <f t="shared" si="149"/>
        <v>1</v>
      </c>
      <c r="FR4" s="221">
        <f>SUM(FF4:FQ4)</f>
        <v>12</v>
      </c>
      <c r="FS4" s="167"/>
      <c r="FT4" s="1169">
        <f t="shared" ref="FT4:FY4" si="150">IF(FT11&gt;0,1,)</f>
        <v>1</v>
      </c>
      <c r="FU4" s="1169">
        <f t="shared" si="150"/>
        <v>1</v>
      </c>
      <c r="FV4" s="1169">
        <f t="shared" si="150"/>
        <v>1</v>
      </c>
      <c r="FW4" s="1169">
        <f t="shared" si="150"/>
        <v>1</v>
      </c>
      <c r="FX4" s="1169">
        <f t="shared" si="150"/>
        <v>1</v>
      </c>
      <c r="FY4" s="1169">
        <f t="shared" si="150"/>
        <v>1</v>
      </c>
      <c r="FZ4" s="1169">
        <f>IF(FZ11&gt;0,1,)</f>
        <v>0</v>
      </c>
      <c r="GA4" s="1169">
        <f t="shared" ref="GA4:GE4" si="151">IF(GA11&gt;0,1,)</f>
        <v>0</v>
      </c>
      <c r="GB4" s="1169">
        <f t="shared" si="151"/>
        <v>0</v>
      </c>
      <c r="GC4" s="1169">
        <f t="shared" si="151"/>
        <v>0</v>
      </c>
      <c r="GD4" s="1169">
        <f t="shared" si="151"/>
        <v>0</v>
      </c>
      <c r="GE4" s="1169">
        <f t="shared" si="151"/>
        <v>0</v>
      </c>
      <c r="GF4" s="221">
        <f>SUM(FT4:GE4)</f>
        <v>6</v>
      </c>
      <c r="GG4" s="167"/>
      <c r="GH4" s="1085" t="s">
        <v>300</v>
      </c>
      <c r="GI4" s="1091" t="s">
        <v>300</v>
      </c>
      <c r="GJ4" s="1085"/>
      <c r="GK4" s="1091"/>
      <c r="GL4" s="1085"/>
      <c r="GM4" s="1091"/>
      <c r="GN4" s="1085"/>
      <c r="GO4" s="1091"/>
      <c r="GP4" s="1085"/>
      <c r="GQ4" s="1091"/>
      <c r="GR4" s="1085"/>
      <c r="GS4" s="1091"/>
      <c r="GT4" s="1085"/>
      <c r="GU4" s="1091"/>
      <c r="GV4" s="1085"/>
      <c r="GW4" s="1091"/>
      <c r="GX4" s="1085"/>
      <c r="GY4" s="1091"/>
      <c r="GZ4" s="1085"/>
      <c r="HA4" s="1091"/>
      <c r="HB4" s="1085"/>
      <c r="HC4" s="1091"/>
      <c r="HD4" s="1085"/>
      <c r="HE4" s="1091"/>
      <c r="HF4" s="1223"/>
      <c r="HG4" s="1312"/>
      <c r="HH4" s="1192"/>
      <c r="HI4" s="1185"/>
      <c r="HJ4" s="1192"/>
      <c r="HK4" s="1185"/>
      <c r="HL4" s="1192"/>
      <c r="HM4" s="1185"/>
      <c r="HN4" s="1185"/>
      <c r="HO4" s="1185"/>
      <c r="HP4" s="1185"/>
      <c r="HQ4" s="1185"/>
      <c r="HR4" s="1185"/>
      <c r="HS4" s="1185"/>
      <c r="HT4" s="1192"/>
      <c r="HU4" s="1185"/>
      <c r="HV4" s="1192"/>
      <c r="HW4" s="1185"/>
      <c r="HX4" s="1192"/>
      <c r="HY4" s="1185"/>
      <c r="HZ4" s="1192"/>
      <c r="IA4" s="1185"/>
      <c r="IB4" s="1192"/>
      <c r="IC4" s="1185"/>
      <c r="ID4" s="1223"/>
      <c r="IE4" s="1312"/>
      <c r="IF4" s="1192"/>
      <c r="IG4" s="1312"/>
      <c r="IH4" s="1192"/>
      <c r="II4" s="1185"/>
      <c r="IJ4" s="1192"/>
      <c r="IK4" s="1185"/>
      <c r="IL4" s="1185"/>
      <c r="IM4" s="1312"/>
      <c r="IN4" s="1185"/>
      <c r="IO4" s="1312"/>
      <c r="IP4" s="1185"/>
      <c r="IQ4" s="1312"/>
      <c r="IR4" s="1192"/>
      <c r="IS4" s="1312"/>
      <c r="IT4" s="1192"/>
      <c r="IU4" s="1312"/>
      <c r="IV4" s="1192"/>
      <c r="IW4" s="1312"/>
      <c r="IX4" s="1192"/>
      <c r="IY4" s="1312"/>
      <c r="IZ4" s="1192"/>
      <c r="JA4" s="1302"/>
      <c r="JB4" s="861"/>
      <c r="JC4" s="858"/>
      <c r="JE4" s="158"/>
      <c r="JF4" s="158"/>
      <c r="JG4" s="158"/>
      <c r="JH4" s="226"/>
      <c r="JI4" s="226"/>
      <c r="JJ4" s="226"/>
      <c r="JK4" s="226"/>
      <c r="JL4" s="226"/>
      <c r="JM4" s="226"/>
      <c r="JN4" s="226"/>
      <c r="JO4" s="226"/>
      <c r="JP4" s="226"/>
      <c r="JQ4" s="226"/>
      <c r="JR4" s="226"/>
      <c r="JS4" s="227"/>
      <c r="JT4" s="227"/>
      <c r="JU4" s="227"/>
      <c r="JV4" s="227"/>
      <c r="JW4" s="227"/>
      <c r="JX4" s="227"/>
      <c r="JY4" s="227"/>
      <c r="JZ4" s="227"/>
      <c r="KA4" s="227"/>
      <c r="KB4" s="227"/>
      <c r="KC4" s="227"/>
      <c r="KD4" s="227"/>
      <c r="KE4" s="227"/>
      <c r="KF4" s="227"/>
      <c r="KG4" s="227"/>
      <c r="KH4" s="227"/>
      <c r="KI4" s="227"/>
      <c r="KJ4" s="227"/>
      <c r="KK4" s="227"/>
      <c r="KL4" s="227"/>
      <c r="KM4" s="227"/>
      <c r="KN4" s="227"/>
      <c r="KO4" s="227"/>
      <c r="KP4" s="227"/>
      <c r="KQ4" s="643"/>
      <c r="KR4" s="643"/>
      <c r="KS4" s="643"/>
      <c r="KT4" s="643"/>
      <c r="KU4" s="643"/>
      <c r="KV4" s="643"/>
      <c r="KW4" s="643"/>
      <c r="KX4" s="643"/>
      <c r="KY4" s="643"/>
      <c r="KZ4" s="643"/>
      <c r="LA4" s="643"/>
      <c r="LB4" s="643"/>
      <c r="LC4" s="734"/>
      <c r="LD4" s="734"/>
      <c r="LE4" s="734"/>
      <c r="LF4" s="734"/>
      <c r="LG4" s="734"/>
      <c r="LH4" s="734"/>
      <c r="LI4" s="734"/>
      <c r="LJ4" s="734"/>
      <c r="LK4" s="734"/>
      <c r="LL4" s="734"/>
      <c r="LM4" s="734"/>
      <c r="LN4" s="734"/>
      <c r="MA4" s="962"/>
      <c r="MB4" s="962"/>
      <c r="MC4" s="962"/>
      <c r="MD4" s="962"/>
      <c r="ME4" s="962"/>
      <c r="MF4" s="962"/>
      <c r="MG4" s="962"/>
      <c r="MH4" s="962"/>
      <c r="MI4" s="962"/>
      <c r="MJ4" s="962"/>
      <c r="MK4" s="962"/>
      <c r="ML4" s="962"/>
      <c r="MM4" s="962"/>
      <c r="MN4" s="962"/>
      <c r="MO4" s="962"/>
      <c r="MP4" s="962"/>
      <c r="MQ4" s="962"/>
      <c r="MR4" s="962"/>
      <c r="MS4" s="962"/>
      <c r="MT4" s="962"/>
      <c r="MU4" s="962"/>
      <c r="MV4" s="962"/>
      <c r="MW4" s="962"/>
      <c r="MX4" s="962"/>
    </row>
    <row r="5" spans="1:41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89">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783">
        <f>12+26</f>
        <v>38</v>
      </c>
      <c r="FU5" s="1189">
        <f>15+8+49</f>
        <v>72</v>
      </c>
      <c r="FV5" s="43">
        <f>4+2+20</f>
        <v>26</v>
      </c>
      <c r="FW5" s="56">
        <f>4+50</f>
        <v>54</v>
      </c>
      <c r="FX5" s="43">
        <f>11+5+13+11+3</f>
        <v>43</v>
      </c>
      <c r="FY5" s="56">
        <f>8+81</f>
        <v>89</v>
      </c>
      <c r="FZ5" s="43"/>
      <c r="GA5" s="56"/>
      <c r="GB5" s="43"/>
      <c r="GC5" s="56"/>
      <c r="GD5" s="43"/>
      <c r="GE5" s="56"/>
      <c r="GF5" s="168">
        <f>SUM(FT5:GE5)</f>
        <v>322</v>
      </c>
      <c r="GG5" s="171">
        <f>SUM(FT5:GE5)/$GF$4</f>
        <v>53.666666666666664</v>
      </c>
      <c r="GH5" s="1025">
        <f>ER5-EO5</f>
        <v>-19</v>
      </c>
      <c r="GI5" s="1105">
        <f>GH5/EO5</f>
        <v>-0.33333333333333331</v>
      </c>
      <c r="GJ5" s="1025">
        <f>ES5-ER5</f>
        <v>8</v>
      </c>
      <c r="GK5" s="1105">
        <f>GJ5/ER5</f>
        <v>0.21052631578947367</v>
      </c>
      <c r="GL5" s="1025">
        <f>ET5-ES5</f>
        <v>2</v>
      </c>
      <c r="GM5" s="1105">
        <f>GL5/ES5</f>
        <v>4.3478260869565216E-2</v>
      </c>
      <c r="GN5" s="1025">
        <f>EU5-ET5</f>
        <v>-15</v>
      </c>
      <c r="GO5" s="1105">
        <f>GN5/ET5</f>
        <v>-0.3125</v>
      </c>
      <c r="GP5" s="1025">
        <f>EV5-EU5</f>
        <v>-3</v>
      </c>
      <c r="GQ5" s="1105">
        <f>GP5/EU5</f>
        <v>-9.0909090909090912E-2</v>
      </c>
      <c r="GR5" s="1025">
        <f>EW5-EV5</f>
        <v>12</v>
      </c>
      <c r="GS5" s="1105">
        <f>GR5/EV5</f>
        <v>0.4</v>
      </c>
      <c r="GT5" s="1025">
        <f>EX5-EW5</f>
        <v>-4</v>
      </c>
      <c r="GU5" s="1092">
        <f>GT5/EW5</f>
        <v>-9.5238095238095233E-2</v>
      </c>
      <c r="GV5" s="1025">
        <f>EY5-EX5</f>
        <v>-2</v>
      </c>
      <c r="GW5" s="1092">
        <f>GV5/EX5</f>
        <v>-5.2631578947368418E-2</v>
      </c>
      <c r="GX5" s="1025">
        <f>EZ5-EY5</f>
        <v>-20</v>
      </c>
      <c r="GY5" s="1092">
        <f>GX5/EY5</f>
        <v>-0.55555555555555558</v>
      </c>
      <c r="GZ5" s="1025">
        <f>FA5-EZ5</f>
        <v>2</v>
      </c>
      <c r="HA5" s="1092">
        <f>GZ5/EZ5</f>
        <v>0.125</v>
      </c>
      <c r="HB5" s="1025">
        <f>FB5-FA5</f>
        <v>-6</v>
      </c>
      <c r="HC5" s="1092">
        <f>HB5/FA5</f>
        <v>-0.33333333333333331</v>
      </c>
      <c r="HD5" s="1025">
        <f>FC5-FB5</f>
        <v>20</v>
      </c>
      <c r="HE5" s="1092">
        <f>HD5/FB5</f>
        <v>1.6666666666666667</v>
      </c>
      <c r="HF5" s="1224">
        <f>FF5-FC5</f>
        <v>14</v>
      </c>
      <c r="HG5" s="1313">
        <f>HF5/FC5</f>
        <v>0.4375</v>
      </c>
      <c r="HH5" s="1196">
        <f>FG5-FF5</f>
        <v>-17</v>
      </c>
      <c r="HI5" s="1105">
        <f>HH5/FF5</f>
        <v>-0.36956521739130432</v>
      </c>
      <c r="HJ5" s="1196">
        <f>FH5-FG5</f>
        <v>-4</v>
      </c>
      <c r="HK5" s="1092">
        <f>HJ5/FG5</f>
        <v>-0.13793103448275862</v>
      </c>
      <c r="HL5" s="1196">
        <f>FI5-FH5</f>
        <v>10</v>
      </c>
      <c r="HM5" s="1092">
        <f>HL5/FH5</f>
        <v>0.4</v>
      </c>
      <c r="HN5" s="1187">
        <f>FJ5-FI5</f>
        <v>-17</v>
      </c>
      <c r="HO5" s="1092">
        <f>HN5/FI5</f>
        <v>-0.48571428571428571</v>
      </c>
      <c r="HP5" s="1187">
        <f>FK5-FJ5</f>
        <v>130</v>
      </c>
      <c r="HQ5" s="1092">
        <f>HP5/FJ5</f>
        <v>7.2222222222222223</v>
      </c>
      <c r="HR5" s="1187">
        <f>FL5-FK5</f>
        <v>-138</v>
      </c>
      <c r="HS5" s="1092">
        <f>HR5/FK5</f>
        <v>-0.93243243243243246</v>
      </c>
      <c r="HT5" s="1196">
        <f>FM5-FL5</f>
        <v>26</v>
      </c>
      <c r="HU5" s="1092">
        <f>HT5/FL5</f>
        <v>2.6</v>
      </c>
      <c r="HV5" s="1196">
        <f>FN5-FM5</f>
        <v>31</v>
      </c>
      <c r="HW5" s="1092">
        <f>HV5/FM5</f>
        <v>0.86111111111111116</v>
      </c>
      <c r="HX5" s="1196">
        <f>FO5-FN5</f>
        <v>-40</v>
      </c>
      <c r="HY5" s="1092">
        <f>HX5/FN5</f>
        <v>-0.59701492537313428</v>
      </c>
      <c r="HZ5" s="1196">
        <f>FP5-FO5</f>
        <v>30</v>
      </c>
      <c r="IA5" s="1092">
        <f>HZ5/FO5</f>
        <v>1.1111111111111112</v>
      </c>
      <c r="IB5" s="1196">
        <f>FQ5-FP5</f>
        <v>-5</v>
      </c>
      <c r="IC5" s="1092">
        <f>IB5/FP5</f>
        <v>-8.771929824561403E-2</v>
      </c>
      <c r="ID5" s="1224">
        <f>FT5-FQ5</f>
        <v>-14</v>
      </c>
      <c r="IE5" s="1313">
        <f>ID5/FQ5</f>
        <v>-0.26923076923076922</v>
      </c>
      <c r="IF5" s="1196">
        <f>FU5-FT5</f>
        <v>34</v>
      </c>
      <c r="IG5" s="1313">
        <f>IF5/FT5</f>
        <v>0.89473684210526316</v>
      </c>
      <c r="IH5" s="1196">
        <f>GF5-GE5</f>
        <v>322</v>
      </c>
      <c r="II5" s="1092" t="e">
        <f>IH5/GE5</f>
        <v>#DIV/0!</v>
      </c>
      <c r="IJ5" s="1196">
        <f>GG5-GF5</f>
        <v>-268.33333333333331</v>
      </c>
      <c r="IK5" s="1092">
        <f>IJ5/GF5</f>
        <v>-0.83333333333333326</v>
      </c>
      <c r="IL5" s="1187">
        <f>GH5-GG5</f>
        <v>-72.666666666666657</v>
      </c>
      <c r="IM5" s="1318">
        <f>IL5/GG5</f>
        <v>-1.3540372670807452</v>
      </c>
      <c r="IN5" s="1187">
        <f>GI5-GH5</f>
        <v>18.666666666666668</v>
      </c>
      <c r="IO5" s="1318">
        <f>IN5/GH5</f>
        <v>-0.98245614035087725</v>
      </c>
      <c r="IP5" s="1187">
        <f>GJ5-GI5</f>
        <v>8.3333333333333339</v>
      </c>
      <c r="IQ5" s="1318">
        <f>IP5/GI5</f>
        <v>-25.000000000000004</v>
      </c>
      <c r="IR5" s="1196">
        <f>GK5-GJ5</f>
        <v>-7.7894736842105265</v>
      </c>
      <c r="IS5" s="1318">
        <f>IR5/GJ5</f>
        <v>-0.97368421052631582</v>
      </c>
      <c r="IT5" s="1196">
        <f>GL5-GK5</f>
        <v>1.7894736842105263</v>
      </c>
      <c r="IU5" s="1318">
        <f>IT5/GK5</f>
        <v>8.5</v>
      </c>
      <c r="IV5" s="1196">
        <f>GM5-GC5</f>
        <v>4.3478260869565216E-2</v>
      </c>
      <c r="IW5" s="1318">
        <f>IV5/GL5</f>
        <v>2.1739130434782608E-2</v>
      </c>
      <c r="IX5" s="1196">
        <f>GD5-GC5</f>
        <v>0</v>
      </c>
      <c r="IY5" s="1318" t="e">
        <f>IX5/GC5</f>
        <v>#DIV/0!</v>
      </c>
      <c r="IZ5" s="1196">
        <f>GD5-GN5</f>
        <v>15</v>
      </c>
      <c r="JA5" s="1316">
        <f>IZ5/GN5</f>
        <v>-1</v>
      </c>
      <c r="JB5" s="783">
        <f>FK5</f>
        <v>148</v>
      </c>
      <c r="JC5" s="1054">
        <f>FY5</f>
        <v>89</v>
      </c>
      <c r="JD5" s="113">
        <f>JC5-JB5</f>
        <v>-59</v>
      </c>
      <c r="JE5" s="100">
        <f>IF(ISERROR(JD5/JB5),0,JD5/JB5)</f>
        <v>-0.39864864864864863</v>
      </c>
      <c r="JF5" s="1174"/>
      <c r="JH5" s="228"/>
      <c r="JI5" s="228"/>
      <c r="JJ5" s="228"/>
      <c r="JK5" s="228"/>
      <c r="JL5" s="228"/>
      <c r="JM5" s="228"/>
      <c r="JN5" s="228"/>
      <c r="JO5" s="228"/>
      <c r="JP5" s="228"/>
      <c r="JQ5" s="228"/>
      <c r="JR5" s="228"/>
      <c r="JS5" s="229"/>
      <c r="JT5" s="229"/>
      <c r="JU5" s="229"/>
      <c r="JV5" s="229"/>
      <c r="JW5" s="229"/>
      <c r="JX5" s="229"/>
      <c r="JY5" s="229"/>
      <c r="JZ5" s="229"/>
      <c r="KA5" s="229"/>
      <c r="KB5" s="229"/>
      <c r="KC5" s="229"/>
      <c r="KD5" s="229"/>
      <c r="KE5" s="229"/>
      <c r="KF5" s="229"/>
      <c r="KG5" s="229"/>
      <c r="KH5" s="229"/>
      <c r="KI5" s="229"/>
      <c r="KJ5" s="229"/>
      <c r="KK5" s="229"/>
      <c r="KL5" s="229"/>
      <c r="KM5" s="229"/>
      <c r="KN5" s="229"/>
      <c r="KO5" s="229"/>
      <c r="KP5" s="229"/>
      <c r="KQ5" s="644"/>
      <c r="KR5" s="644"/>
      <c r="KS5" s="644"/>
      <c r="KT5" s="644"/>
      <c r="KU5" s="644"/>
      <c r="KV5" s="644"/>
      <c r="KW5" s="644"/>
      <c r="KX5" s="644"/>
      <c r="KY5" s="644"/>
      <c r="KZ5" s="644"/>
      <c r="LA5" s="644"/>
      <c r="LB5" s="644"/>
      <c r="LC5" s="735"/>
      <c r="LD5" s="735"/>
      <c r="LE5" s="735"/>
      <c r="LF5" s="735"/>
      <c r="LG5" s="735"/>
      <c r="LH5" s="735"/>
      <c r="LI5" s="735"/>
      <c r="LJ5" s="735"/>
      <c r="LK5" s="735"/>
      <c r="LL5" s="735"/>
      <c r="LM5" s="735"/>
      <c r="LN5" s="735"/>
    </row>
    <row r="6" spans="1:41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v>1821</v>
      </c>
      <c r="FQ6" s="1016">
        <v>1973</v>
      </c>
      <c r="FR6" s="172">
        <f>SUM(FF6:FQ6)</f>
        <v>21774</v>
      </c>
      <c r="FS6" s="172">
        <f>SUM(FF6:FQ6)/$FR$4</f>
        <v>1814.5</v>
      </c>
      <c r="FT6" s="1015">
        <v>1785</v>
      </c>
      <c r="FU6" s="1016">
        <v>1855</v>
      </c>
      <c r="FV6" s="1015">
        <v>1666</v>
      </c>
      <c r="FW6" s="1016">
        <v>2271</v>
      </c>
      <c r="FX6" s="1015">
        <v>1740</v>
      </c>
      <c r="FY6" s="1016">
        <v>1377</v>
      </c>
      <c r="FZ6" s="1015"/>
      <c r="GA6" s="1016"/>
      <c r="GB6" s="1015"/>
      <c r="GC6" s="1016"/>
      <c r="GD6" s="1015"/>
      <c r="GE6" s="1016"/>
      <c r="GF6" s="172">
        <f>SUM(FT6:GE6)</f>
        <v>10694</v>
      </c>
      <c r="GG6" s="172">
        <f>SUM(FT6:GE6)/$GF$4</f>
        <v>1782.3333333333333</v>
      </c>
      <c r="GH6" s="1025">
        <f>ER6-EO6</f>
        <v>123</v>
      </c>
      <c r="GI6" s="1106">
        <f>GH6/EO6</f>
        <v>6.6811515480716996E-2</v>
      </c>
      <c r="GJ6" s="1025">
        <f>ES6-ER6</f>
        <v>-168</v>
      </c>
      <c r="GK6" s="1106">
        <f>GJ6/ER6</f>
        <v>-8.5539714867617106E-2</v>
      </c>
      <c r="GL6" s="1025">
        <f>ET6-ES6</f>
        <v>61</v>
      </c>
      <c r="GM6" s="1106">
        <f>GL6/ES6</f>
        <v>3.3964365256124722E-2</v>
      </c>
      <c r="GN6" s="1025">
        <f>EU6-ET6</f>
        <v>298</v>
      </c>
      <c r="GO6" s="1106">
        <f>GN6/ET6</f>
        <v>0.16047388260635434</v>
      </c>
      <c r="GP6" s="1025">
        <f>EV6-EU6</f>
        <v>-386</v>
      </c>
      <c r="GQ6" s="1106">
        <f>GP6/EU6</f>
        <v>-0.17911832946635731</v>
      </c>
      <c r="GR6" s="1025">
        <f>EW6-EV6</f>
        <v>29</v>
      </c>
      <c r="GS6" s="1106">
        <f>GR6/EV6</f>
        <v>1.6393442622950821E-2</v>
      </c>
      <c r="GT6" s="1025">
        <f>EX6-EW6</f>
        <v>442</v>
      </c>
      <c r="GU6" s="1093">
        <f>GT6/EW6</f>
        <v>0.24582869855394884</v>
      </c>
      <c r="GV6" s="1025">
        <f>EY6-EX6</f>
        <v>70</v>
      </c>
      <c r="GW6" s="1093">
        <f>GV6/EX6</f>
        <v>3.125E-2</v>
      </c>
      <c r="GX6" s="1025">
        <f>EZ6-EY6</f>
        <v>-207</v>
      </c>
      <c r="GY6" s="1093">
        <f>GX6/EY6</f>
        <v>-8.9610389610389612E-2</v>
      </c>
      <c r="GZ6" s="1025">
        <f>FA6-EZ6</f>
        <v>-349</v>
      </c>
      <c r="HA6" s="1093">
        <f>GZ6/EZ6</f>
        <v>-0.16595339990489777</v>
      </c>
      <c r="HB6" s="1025">
        <f>FB6-FA6</f>
        <v>-37</v>
      </c>
      <c r="HC6" s="1093">
        <f>HB6/FA6</f>
        <v>-2.1094640820980615E-2</v>
      </c>
      <c r="HD6" s="1025">
        <f>FC6-FB6</f>
        <v>343</v>
      </c>
      <c r="HE6" s="1093">
        <f>HD6/FB6</f>
        <v>0.19976703552708211</v>
      </c>
      <c r="HF6" s="1224">
        <f>FF6-FC6</f>
        <v>-331</v>
      </c>
      <c r="HG6" s="852">
        <f>HF6/FC6</f>
        <v>-0.16067961165048544</v>
      </c>
      <c r="HH6" s="29">
        <f>FG6-FF6</f>
        <v>-56</v>
      </c>
      <c r="HI6" s="1106">
        <f>HH6/FF6</f>
        <v>-3.2388663967611336E-2</v>
      </c>
      <c r="HJ6" s="29">
        <f>FH6-FG6</f>
        <v>-203</v>
      </c>
      <c r="HK6" s="1093">
        <f>HJ6/FG6</f>
        <v>-0.12133891213389121</v>
      </c>
      <c r="HL6" s="29">
        <f>FI6-FH6</f>
        <v>235</v>
      </c>
      <c r="HM6" s="1093">
        <f>HL6/FH6</f>
        <v>0.1598639455782313</v>
      </c>
      <c r="HN6" s="1188">
        <f>FJ6-FI6</f>
        <v>-214</v>
      </c>
      <c r="HO6" s="1093">
        <f>HN6/FI6</f>
        <v>-0.12551319648093842</v>
      </c>
      <c r="HP6" s="1188">
        <f>FK6-FJ6</f>
        <v>-93</v>
      </c>
      <c r="HQ6" s="1093">
        <f>HP6/FJ6</f>
        <v>-6.2374245472837021E-2</v>
      </c>
      <c r="HR6" s="1188">
        <f>FL6-FK6</f>
        <v>794</v>
      </c>
      <c r="HS6" s="1093">
        <f>HR6/FK6</f>
        <v>0.5679542203147353</v>
      </c>
      <c r="HT6" s="29">
        <f>FM6-FL6</f>
        <v>321</v>
      </c>
      <c r="HU6" s="1093">
        <f>HT6/FL6</f>
        <v>0.14644160583941607</v>
      </c>
      <c r="HV6" s="29">
        <f>FN6-FM6</f>
        <v>-637</v>
      </c>
      <c r="HW6" s="1093">
        <f>HV6/FM6</f>
        <v>-0.25348189415041783</v>
      </c>
      <c r="HX6" s="29">
        <f>FO6-FN6</f>
        <v>57</v>
      </c>
      <c r="HY6" s="1093">
        <f>HX6/FN6</f>
        <v>3.0383795309168442E-2</v>
      </c>
      <c r="HZ6" s="29">
        <f>FP6-FO6</f>
        <v>-112</v>
      </c>
      <c r="IA6" s="1093">
        <f>HZ6/FO6</f>
        <v>-5.7941024314536987E-2</v>
      </c>
      <c r="IB6" s="29">
        <f>FQ6-FP6</f>
        <v>152</v>
      </c>
      <c r="IC6" s="1093">
        <f>IB6/FP6</f>
        <v>8.3470620538165841E-2</v>
      </c>
      <c r="ID6" s="1224">
        <f>FT6-FQ6</f>
        <v>-188</v>
      </c>
      <c r="IE6" s="852">
        <f>ID6/FQ6</f>
        <v>-9.5286365940192602E-2</v>
      </c>
      <c r="IF6" s="29">
        <f>FU6-FT6</f>
        <v>70</v>
      </c>
      <c r="IG6" s="852">
        <f>IF6/FT6</f>
        <v>3.9215686274509803E-2</v>
      </c>
      <c r="IH6" s="29">
        <f>GF6-GE6</f>
        <v>10694</v>
      </c>
      <c r="II6" s="1093" t="e">
        <f>IH6/GE6</f>
        <v>#DIV/0!</v>
      </c>
      <c r="IJ6" s="29">
        <f>GG6-GF6</f>
        <v>-8911.6666666666661</v>
      </c>
      <c r="IK6" s="1093">
        <f>IJ6/GF6</f>
        <v>-0.83333333333333326</v>
      </c>
      <c r="IL6" s="1188">
        <f>GH6-GG6</f>
        <v>-1659.3333333333333</v>
      </c>
      <c r="IM6" s="188">
        <f>IL6/GG6</f>
        <v>-0.93098933981671961</v>
      </c>
      <c r="IN6" s="1188">
        <f>GI6-GH6</f>
        <v>-122.93318848451928</v>
      </c>
      <c r="IO6" s="188">
        <f>IN6/GH6</f>
        <v>-0.99945681694731114</v>
      </c>
      <c r="IP6" s="1188">
        <f>GJ6-GI6</f>
        <v>-168.06681151548071</v>
      </c>
      <c r="IQ6" s="188">
        <f>IP6/GI6</f>
        <v>-2515.5365853658536</v>
      </c>
      <c r="IR6" s="29">
        <f>GK6-GJ6</f>
        <v>167.91446028513238</v>
      </c>
      <c r="IS6" s="188">
        <f>IR6/GJ6</f>
        <v>-0.99949083503054992</v>
      </c>
      <c r="IT6" s="29">
        <f>GL6-GK6</f>
        <v>61.085539714867615</v>
      </c>
      <c r="IU6" s="188">
        <f>IT6/GK6</f>
        <v>-714.11904761904759</v>
      </c>
      <c r="IV6" s="29">
        <f>GM6-GC6</f>
        <v>3.3964365256124722E-2</v>
      </c>
      <c r="IW6" s="188">
        <f>IV6/GL6</f>
        <v>5.5679287305122492E-4</v>
      </c>
      <c r="IX6" s="29">
        <f>GD6-GC6</f>
        <v>0</v>
      </c>
      <c r="IY6" s="188" t="e">
        <f>IX6/GC6</f>
        <v>#DIV/0!</v>
      </c>
      <c r="IZ6" s="29">
        <f>GD6-GN6</f>
        <v>-298</v>
      </c>
      <c r="JA6" s="1317">
        <f>IZ6/GN6</f>
        <v>-1</v>
      </c>
      <c r="JB6" s="1071">
        <f>FK6</f>
        <v>1398</v>
      </c>
      <c r="JC6" s="1054">
        <f>FY6</f>
        <v>1377</v>
      </c>
      <c r="JD6" s="113">
        <f>JC6-JB6</f>
        <v>-21</v>
      </c>
      <c r="JE6" s="100">
        <f>IF(ISERROR(JD6/JB6),0,JD6/JB6)</f>
        <v>-1.5021459227467811E-2</v>
      </c>
      <c r="JF6" s="1174"/>
      <c r="JH6" s="230"/>
      <c r="JI6" s="230"/>
      <c r="JJ6" s="230"/>
      <c r="JK6" s="230"/>
      <c r="JL6" s="230"/>
      <c r="JM6" s="230"/>
      <c r="JN6" s="230"/>
      <c r="JO6" s="230"/>
      <c r="JP6" s="230"/>
      <c r="JQ6" s="230"/>
      <c r="JR6" s="230"/>
      <c r="JS6" s="231"/>
      <c r="JT6" s="231"/>
      <c r="JU6" s="231"/>
      <c r="JV6" s="231"/>
      <c r="JW6" s="231"/>
      <c r="JX6" s="231"/>
      <c r="JY6" s="231"/>
      <c r="JZ6" s="231"/>
      <c r="KA6" s="231"/>
      <c r="KB6" s="231"/>
      <c r="KC6" s="231"/>
      <c r="KD6" s="231"/>
      <c r="KE6" s="231"/>
      <c r="KF6" s="231"/>
      <c r="KG6" s="231"/>
      <c r="KH6" s="231"/>
      <c r="KI6" s="231"/>
      <c r="KJ6" s="231"/>
      <c r="KK6" s="231"/>
      <c r="KL6" s="231"/>
      <c r="KM6" s="231"/>
      <c r="KN6" s="231"/>
      <c r="KO6" s="231"/>
      <c r="KP6" s="231"/>
      <c r="KQ6" s="645"/>
      <c r="KR6" s="645"/>
      <c r="KS6" s="645"/>
      <c r="KT6" s="645"/>
      <c r="KU6" s="645"/>
      <c r="KV6" s="645"/>
      <c r="KW6" s="645"/>
      <c r="KX6" s="645"/>
      <c r="KY6" s="645"/>
      <c r="KZ6" s="645"/>
      <c r="LA6" s="645"/>
      <c r="LB6" s="645"/>
      <c r="LC6" s="736"/>
      <c r="LD6" s="736"/>
      <c r="LE6" s="736"/>
      <c r="LF6" s="736"/>
      <c r="LG6" s="736"/>
      <c r="LH6" s="736"/>
      <c r="LI6" s="736"/>
      <c r="LJ6" s="736"/>
      <c r="LK6" s="736"/>
      <c r="LL6" s="736"/>
      <c r="LM6" s="736"/>
      <c r="LN6" s="736"/>
    </row>
    <row r="7" spans="1:41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c r="GA7" s="57"/>
      <c r="GB7" s="13"/>
      <c r="GC7" s="57"/>
      <c r="GD7" s="13"/>
      <c r="GE7" s="57"/>
      <c r="GF7" s="169">
        <f>SUM(FT7:GE7)</f>
        <v>190</v>
      </c>
      <c r="GG7" s="204">
        <f>SUM(FT7:GE7)/$GF$4</f>
        <v>31.666666666666668</v>
      </c>
      <c r="GH7" s="1025">
        <f>ER7-EO7</f>
        <v>17</v>
      </c>
      <c r="GI7" s="1106">
        <f>GH7/EO7</f>
        <v>0.2073170731707317</v>
      </c>
      <c r="GJ7" s="1025">
        <f>ES7-ER7</f>
        <v>-19</v>
      </c>
      <c r="GK7" s="1106">
        <f>GJ7/ER7</f>
        <v>-0.19191919191919191</v>
      </c>
      <c r="GL7" s="1025">
        <f>ET7-ES7</f>
        <v>36</v>
      </c>
      <c r="GM7" s="1106">
        <f>GL7/ES7</f>
        <v>0.45</v>
      </c>
      <c r="GN7" s="1025">
        <f>EU7-ET7</f>
        <v>3</v>
      </c>
      <c r="GO7" s="1106">
        <f>GN7/ET7</f>
        <v>2.5862068965517241E-2</v>
      </c>
      <c r="GP7" s="1025">
        <f>EV7-EU7</f>
        <v>-38</v>
      </c>
      <c r="GQ7" s="1106">
        <f>GP7/EU7</f>
        <v>-0.31932773109243695</v>
      </c>
      <c r="GR7" s="1025">
        <f>EW7-EV7</f>
        <v>38</v>
      </c>
      <c r="GS7" s="1106">
        <f>GR7/EV7</f>
        <v>0.46913580246913578</v>
      </c>
      <c r="GT7" s="1025">
        <f>EX7-EW7</f>
        <v>-27</v>
      </c>
      <c r="GU7" s="1093">
        <f>GT7/EW7</f>
        <v>-0.22689075630252101</v>
      </c>
      <c r="GV7" s="1025">
        <f>EY7-EX7</f>
        <v>123</v>
      </c>
      <c r="GW7" s="1093">
        <f>GV7/EX7</f>
        <v>1.3369565217391304</v>
      </c>
      <c r="GX7" s="1025">
        <f>EZ7-EY7</f>
        <v>-96</v>
      </c>
      <c r="GY7" s="1093">
        <f>GX7/EY7</f>
        <v>-0.44651162790697674</v>
      </c>
      <c r="GZ7" s="1025">
        <f>FA7-EZ7</f>
        <v>-85</v>
      </c>
      <c r="HA7" s="1093">
        <f>GZ7/EZ7</f>
        <v>-0.7142857142857143</v>
      </c>
      <c r="HB7" s="1025">
        <f>FB7-FA7</f>
        <v>-7</v>
      </c>
      <c r="HC7" s="1093">
        <f>HB7/FA7</f>
        <v>-0.20588235294117646</v>
      </c>
      <c r="HD7" s="1025">
        <f>FC7-FB7</f>
        <v>15</v>
      </c>
      <c r="HE7" s="1093">
        <f>HD7/FB7</f>
        <v>0.55555555555555558</v>
      </c>
      <c r="HF7" s="1224">
        <f>FF7-FC7</f>
        <v>-26</v>
      </c>
      <c r="HG7" s="852">
        <f>HF7/FC7</f>
        <v>-0.61904761904761907</v>
      </c>
      <c r="HH7" s="29">
        <f>FG7-FF7</f>
        <v>6</v>
      </c>
      <c r="HI7" s="1106">
        <f>HH7/FF7</f>
        <v>0.375</v>
      </c>
      <c r="HJ7" s="29">
        <f>FH7-FG7</f>
        <v>-11</v>
      </c>
      <c r="HK7" s="1093">
        <f>HJ7/FG7</f>
        <v>-0.5</v>
      </c>
      <c r="HL7" s="29">
        <f>FI7-FH7</f>
        <v>-1</v>
      </c>
      <c r="HM7" s="1093">
        <f>HL7/FH7</f>
        <v>-9.0909090909090912E-2</v>
      </c>
      <c r="HN7" s="1188">
        <f>FJ7-FI7</f>
        <v>-3</v>
      </c>
      <c r="HO7" s="1093">
        <f>HN7/FI7</f>
        <v>-0.3</v>
      </c>
      <c r="HP7" s="1188">
        <f>FK7-FJ7</f>
        <v>6</v>
      </c>
      <c r="HQ7" s="1093">
        <f>HP7/FJ7</f>
        <v>0.8571428571428571</v>
      </c>
      <c r="HR7" s="1188">
        <f>FL7-FK7</f>
        <v>71</v>
      </c>
      <c r="HS7" s="1093">
        <f>HR7/FK7</f>
        <v>5.4615384615384617</v>
      </c>
      <c r="HT7" s="29">
        <f>FM7-FL7</f>
        <v>127</v>
      </c>
      <c r="HU7" s="1093">
        <f>HT7/FL7</f>
        <v>1.5119047619047619</v>
      </c>
      <c r="HV7" s="29">
        <f>FN7-FM7</f>
        <v>-148</v>
      </c>
      <c r="HW7" s="1093">
        <f>HV7/FM7</f>
        <v>-0.70142180094786732</v>
      </c>
      <c r="HX7" s="29">
        <f>FO7-FN7</f>
        <v>113</v>
      </c>
      <c r="HY7" s="1093">
        <f>HX7/FN7</f>
        <v>1.7936507936507937</v>
      </c>
      <c r="HZ7" s="29">
        <f>FP7-FO7</f>
        <v>-150</v>
      </c>
      <c r="IA7" s="1093">
        <f>HZ7/FO7</f>
        <v>-0.85227272727272729</v>
      </c>
      <c r="IB7" s="29">
        <f>FQ7-FP7</f>
        <v>3</v>
      </c>
      <c r="IC7" s="1093">
        <f>IB7/FP7</f>
        <v>0.11538461538461539</v>
      </c>
      <c r="ID7" s="1224">
        <f>FT7-FQ7</f>
        <v>-7</v>
      </c>
      <c r="IE7" s="852">
        <f>ID7/FQ7</f>
        <v>-0.2413793103448276</v>
      </c>
      <c r="IF7" s="29">
        <f>FU7-FT7</f>
        <v>-12</v>
      </c>
      <c r="IG7" s="852">
        <f>IF7/FT7</f>
        <v>-0.54545454545454541</v>
      </c>
      <c r="IH7" s="29">
        <f>GF7-GE7</f>
        <v>190</v>
      </c>
      <c r="II7" s="1093" t="e">
        <f>IH7/GE7</f>
        <v>#DIV/0!</v>
      </c>
      <c r="IJ7" s="29">
        <f>GG7-GF7</f>
        <v>-158.33333333333334</v>
      </c>
      <c r="IK7" s="1093">
        <f>IJ7/GF7</f>
        <v>-0.83333333333333337</v>
      </c>
      <c r="IL7" s="1188">
        <f>GH7-GG7</f>
        <v>-14.666666666666668</v>
      </c>
      <c r="IM7" s="188">
        <f>IL7/GG7</f>
        <v>-0.4631578947368421</v>
      </c>
      <c r="IN7" s="1188">
        <f>GI7-GH7</f>
        <v>-16.792682926829269</v>
      </c>
      <c r="IO7" s="188">
        <f>IN7/GH7</f>
        <v>-0.98780487804878048</v>
      </c>
      <c r="IP7" s="1188">
        <f>GJ7-GI7</f>
        <v>-19.207317073170731</v>
      </c>
      <c r="IQ7" s="188">
        <f>IP7/GI7</f>
        <v>-92.64705882352942</v>
      </c>
      <c r="IR7" s="29">
        <f>GK7-GJ7</f>
        <v>18.80808080808081</v>
      </c>
      <c r="IS7" s="188">
        <f>IR7/GJ7</f>
        <v>-0.98989898989898994</v>
      </c>
      <c r="IT7" s="29">
        <f>GL7-GK7</f>
        <v>36.19191919191919</v>
      </c>
      <c r="IU7" s="188">
        <f>IT7/GK7</f>
        <v>-188.57894736842107</v>
      </c>
      <c r="IV7" s="29">
        <f>GM7-GC7</f>
        <v>0.45</v>
      </c>
      <c r="IW7" s="188">
        <f>IV7/GL7</f>
        <v>1.2500000000000001E-2</v>
      </c>
      <c r="IX7" s="29">
        <f>GD7-GC7</f>
        <v>0</v>
      </c>
      <c r="IY7" s="188" t="e">
        <f>IX7/GC7</f>
        <v>#DIV/0!</v>
      </c>
      <c r="IZ7" s="29">
        <f>GD7-GN7</f>
        <v>-3</v>
      </c>
      <c r="JA7" s="1317">
        <f>IZ7/GN7</f>
        <v>-1</v>
      </c>
      <c r="JB7" s="13">
        <f>FK7</f>
        <v>13</v>
      </c>
      <c r="JC7" s="1054">
        <f>FY7</f>
        <v>57</v>
      </c>
      <c r="JD7" s="113">
        <f>JC7-JB7</f>
        <v>44</v>
      </c>
      <c r="JE7" s="100">
        <f>IF(ISERROR(JD7/JB7),0,JD7/JB7)</f>
        <v>3.3846153846153846</v>
      </c>
      <c r="JF7" s="1174"/>
      <c r="JH7" s="230"/>
      <c r="JI7" s="230"/>
      <c r="JJ7" s="230"/>
      <c r="JK7" s="230"/>
      <c r="JL7" s="230"/>
      <c r="JM7" s="230"/>
      <c r="JN7" s="230"/>
      <c r="JO7" s="230"/>
      <c r="JP7" s="230"/>
      <c r="JQ7" s="230"/>
      <c r="JR7" s="230"/>
      <c r="JS7" s="231"/>
      <c r="JT7" s="231"/>
      <c r="JU7" s="231"/>
      <c r="JV7" s="231"/>
      <c r="JW7" s="231"/>
      <c r="JX7" s="231"/>
      <c r="JY7" s="231"/>
      <c r="JZ7" s="231"/>
      <c r="KA7" s="231"/>
      <c r="KB7" s="231"/>
      <c r="KC7" s="231"/>
      <c r="KD7" s="231"/>
      <c r="KE7" s="231"/>
      <c r="KF7" s="231"/>
      <c r="KG7" s="231"/>
      <c r="KH7" s="231"/>
      <c r="KI7" s="231"/>
      <c r="KJ7" s="231"/>
      <c r="KK7" s="231"/>
      <c r="KL7" s="231"/>
      <c r="KM7" s="231"/>
      <c r="KN7" s="231"/>
      <c r="KO7" s="231"/>
      <c r="KP7" s="231"/>
      <c r="KQ7" s="645"/>
      <c r="KR7" s="645"/>
      <c r="KS7" s="645"/>
      <c r="KT7" s="645"/>
      <c r="KU7" s="645"/>
      <c r="KV7" s="645"/>
      <c r="KW7" s="645"/>
      <c r="KX7" s="645"/>
      <c r="KY7" s="645"/>
      <c r="KZ7" s="645"/>
      <c r="LA7" s="645"/>
      <c r="LB7" s="645"/>
      <c r="LC7" s="736"/>
      <c r="LD7" s="736"/>
      <c r="LE7" s="736"/>
      <c r="LF7" s="736"/>
      <c r="LG7" s="736"/>
      <c r="LH7" s="736"/>
      <c r="LI7" s="736"/>
      <c r="LJ7" s="736"/>
      <c r="LK7" s="736"/>
      <c r="LL7" s="736"/>
      <c r="LM7" s="736"/>
      <c r="LN7" s="736"/>
    </row>
    <row r="8" spans="1:41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52">V8</f>
        <v>94733314</v>
      </c>
      <c r="X8" s="49">
        <f t="shared" si="152"/>
        <v>94733314</v>
      </c>
      <c r="Y8" s="58">
        <f t="shared" si="152"/>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53">AJ8</f>
        <v>94733314</v>
      </c>
      <c r="AL8" s="49">
        <f t="shared" si="153"/>
        <v>94733314</v>
      </c>
      <c r="AM8" s="58">
        <f t="shared" si="153"/>
        <v>94733314</v>
      </c>
      <c r="AN8" s="49">
        <f t="shared" si="153"/>
        <v>94733314</v>
      </c>
      <c r="AO8" s="58">
        <f t="shared" si="153"/>
        <v>94733314</v>
      </c>
      <c r="AP8" s="49">
        <f t="shared" si="153"/>
        <v>94733314</v>
      </c>
      <c r="AQ8" s="58">
        <f t="shared" si="153"/>
        <v>94733314</v>
      </c>
      <c r="AR8" s="49">
        <f t="shared" si="153"/>
        <v>94733314</v>
      </c>
      <c r="AS8" s="58">
        <f t="shared" si="153"/>
        <v>94733314</v>
      </c>
      <c r="AT8" s="49">
        <f t="shared" si="153"/>
        <v>94733314</v>
      </c>
      <c r="AU8" s="58">
        <f t="shared" si="153"/>
        <v>94733314</v>
      </c>
      <c r="AV8" s="49">
        <f>AG8</f>
        <v>94733314</v>
      </c>
      <c r="AW8" s="49">
        <f>AV8</f>
        <v>94733314</v>
      </c>
      <c r="AX8" s="49">
        <f>AU8</f>
        <v>94733314</v>
      </c>
      <c r="AY8" s="58">
        <f t="shared" ref="AY8:BI8" si="154">AX8</f>
        <v>94733314</v>
      </c>
      <c r="AZ8" s="49">
        <f t="shared" si="154"/>
        <v>94733314</v>
      </c>
      <c r="BA8" s="58">
        <f t="shared" si="154"/>
        <v>94733314</v>
      </c>
      <c r="BB8" s="49">
        <f t="shared" si="154"/>
        <v>94733314</v>
      </c>
      <c r="BC8" s="58">
        <f t="shared" si="154"/>
        <v>94733314</v>
      </c>
      <c r="BD8" s="49">
        <f t="shared" si="154"/>
        <v>94733314</v>
      </c>
      <c r="BE8" s="58">
        <f t="shared" si="154"/>
        <v>94733314</v>
      </c>
      <c r="BF8" s="49">
        <f t="shared" si="154"/>
        <v>94733314</v>
      </c>
      <c r="BG8" s="58">
        <f t="shared" si="154"/>
        <v>94733314</v>
      </c>
      <c r="BH8" s="49">
        <f t="shared" si="154"/>
        <v>94733314</v>
      </c>
      <c r="BI8" s="58">
        <f t="shared" si="154"/>
        <v>94733314</v>
      </c>
      <c r="BJ8" s="49">
        <f>AU8</f>
        <v>94733314</v>
      </c>
      <c r="BK8" s="49">
        <f>BJ8</f>
        <v>94733314</v>
      </c>
      <c r="BL8" s="49">
        <f>BI8</f>
        <v>94733314</v>
      </c>
      <c r="BM8" s="58">
        <f t="shared" ref="BM8" si="155">BL8</f>
        <v>94733314</v>
      </c>
      <c r="BN8" s="49">
        <f t="shared" ref="BN8" si="156">BM8</f>
        <v>94733314</v>
      </c>
      <c r="BO8" s="58">
        <f t="shared" ref="BO8" si="157">BN8</f>
        <v>94733314</v>
      </c>
      <c r="BP8" s="49">
        <f t="shared" ref="BP8" si="158">BO8</f>
        <v>94733314</v>
      </c>
      <c r="BQ8" s="58">
        <f t="shared" ref="BQ8" si="159">BP8</f>
        <v>94733314</v>
      </c>
      <c r="BR8" s="49">
        <f t="shared" ref="BR8" si="160">BQ8</f>
        <v>94733314</v>
      </c>
      <c r="BS8" s="58">
        <f t="shared" ref="BS8" si="161">BR8</f>
        <v>94733314</v>
      </c>
      <c r="BT8" s="49">
        <f t="shared" ref="BT8" si="162">BS8</f>
        <v>94733314</v>
      </c>
      <c r="BU8" s="58">
        <f t="shared" ref="BU8" si="163">BT8</f>
        <v>94733314</v>
      </c>
      <c r="BV8" s="49">
        <f t="shared" ref="BV8" si="164">BU8</f>
        <v>94733314</v>
      </c>
      <c r="BW8" s="58">
        <f t="shared" ref="BW8" si="165">BV8</f>
        <v>94733314</v>
      </c>
      <c r="BX8" s="49">
        <f>BI8</f>
        <v>94733314</v>
      </c>
      <c r="BY8" s="49">
        <f>BX8</f>
        <v>94733314</v>
      </c>
      <c r="BZ8" s="49">
        <f>BW8</f>
        <v>94733314</v>
      </c>
      <c r="CA8" s="58">
        <f t="shared" ref="CA8" si="166">BZ8</f>
        <v>94733314</v>
      </c>
      <c r="CB8" s="49">
        <f t="shared" ref="CB8" si="167">CA8</f>
        <v>94733314</v>
      </c>
      <c r="CC8" s="58">
        <f t="shared" ref="CC8" si="168">CB8</f>
        <v>94733314</v>
      </c>
      <c r="CD8" s="49">
        <f t="shared" ref="CD8" si="169">CC8</f>
        <v>94733314</v>
      </c>
      <c r="CE8" s="58">
        <f t="shared" ref="CE8" si="170">CD8</f>
        <v>94733314</v>
      </c>
      <c r="CF8" s="49">
        <f t="shared" ref="CF8" si="171">CE8</f>
        <v>94733314</v>
      </c>
      <c r="CG8" s="58">
        <f t="shared" ref="CG8" si="172">CF8</f>
        <v>94733314</v>
      </c>
      <c r="CH8" s="49">
        <f t="shared" ref="CH8" si="173">CG8</f>
        <v>94733314</v>
      </c>
      <c r="CI8" s="58">
        <f t="shared" ref="CI8" si="174">CH8</f>
        <v>94733314</v>
      </c>
      <c r="CJ8" s="49">
        <f t="shared" ref="CJ8" si="175">CI8</f>
        <v>94733314</v>
      </c>
      <c r="CK8" s="58">
        <f t="shared" ref="CK8" si="176">CJ8</f>
        <v>94733314</v>
      </c>
      <c r="CL8" s="49">
        <f>BW8</f>
        <v>94733314</v>
      </c>
      <c r="CM8" s="49">
        <f>CL8</f>
        <v>94733314</v>
      </c>
      <c r="CN8" s="49">
        <f>CK8</f>
        <v>94733314</v>
      </c>
      <c r="CO8" s="58">
        <f t="shared" ref="CO8" si="177">CN8</f>
        <v>94733314</v>
      </c>
      <c r="CP8" s="49">
        <f t="shared" ref="CP8" si="178">CO8</f>
        <v>94733314</v>
      </c>
      <c r="CQ8" s="58">
        <f t="shared" ref="CQ8" si="179">CP8</f>
        <v>94733314</v>
      </c>
      <c r="CR8" s="49">
        <f t="shared" ref="CR8" si="180">CQ8</f>
        <v>94733314</v>
      </c>
      <c r="CS8" s="58">
        <f t="shared" ref="CS8" si="181">CR8</f>
        <v>94733314</v>
      </c>
      <c r="CT8" s="49">
        <f t="shared" ref="CT8" si="182">CS8</f>
        <v>94733314</v>
      </c>
      <c r="CU8" s="58">
        <f t="shared" ref="CU8" si="183">CT8</f>
        <v>94733314</v>
      </c>
      <c r="CV8" s="49">
        <f t="shared" ref="CV8" si="184">CU8</f>
        <v>94733314</v>
      </c>
      <c r="CW8" s="58">
        <f t="shared" ref="CW8" si="185">CV8</f>
        <v>94733314</v>
      </c>
      <c r="CX8" s="49">
        <f t="shared" ref="CX8" si="186">CW8</f>
        <v>94733314</v>
      </c>
      <c r="CY8" s="58">
        <f t="shared" ref="CY8" si="187">CX8</f>
        <v>94733314</v>
      </c>
      <c r="CZ8" s="49">
        <f>CK8</f>
        <v>94733314</v>
      </c>
      <c r="DA8" s="49">
        <f>CZ8</f>
        <v>94733314</v>
      </c>
      <c r="DB8" s="49">
        <f>CY8</f>
        <v>94733314</v>
      </c>
      <c r="DC8" s="58">
        <f t="shared" ref="DC8" si="188">DB8</f>
        <v>94733314</v>
      </c>
      <c r="DD8" s="49">
        <f t="shared" ref="DD8" si="189">DC8</f>
        <v>94733314</v>
      </c>
      <c r="DE8" s="58">
        <f t="shared" ref="DE8" si="190">DD8</f>
        <v>94733314</v>
      </c>
      <c r="DF8" s="49">
        <f t="shared" ref="DF8" si="191">DE8</f>
        <v>94733314</v>
      </c>
      <c r="DG8" s="58">
        <f t="shared" ref="DG8" si="192">DF8</f>
        <v>94733314</v>
      </c>
      <c r="DH8" s="49">
        <f t="shared" ref="DH8" si="193">DG8</f>
        <v>94733314</v>
      </c>
      <c r="DI8" s="58">
        <f t="shared" ref="DI8" si="194">DH8</f>
        <v>94733314</v>
      </c>
      <c r="DJ8" s="49">
        <f t="shared" ref="DJ8" si="195">DI8</f>
        <v>94733314</v>
      </c>
      <c r="DK8" s="58">
        <f t="shared" ref="DK8" si="196">DJ8</f>
        <v>94733314</v>
      </c>
      <c r="DL8" s="49">
        <f t="shared" ref="DL8" si="197">DK8</f>
        <v>94733314</v>
      </c>
      <c r="DM8" s="58">
        <f t="shared" ref="DM8" si="198">DL8</f>
        <v>94733314</v>
      </c>
      <c r="DN8" s="49">
        <f>CY8</f>
        <v>94733314</v>
      </c>
      <c r="DO8" s="49">
        <f>DN8</f>
        <v>94733314</v>
      </c>
      <c r="DP8" s="49">
        <f>DM8</f>
        <v>94733314</v>
      </c>
      <c r="DQ8" s="58">
        <f t="shared" ref="DQ8" si="199">DP8</f>
        <v>94733314</v>
      </c>
      <c r="DR8" s="49">
        <f t="shared" ref="DR8" si="200">DQ8</f>
        <v>94733314</v>
      </c>
      <c r="DS8" s="58">
        <f t="shared" ref="DS8" si="201">DR8</f>
        <v>94733314</v>
      </c>
      <c r="DT8" s="49">
        <f t="shared" ref="DT8" si="202">DS8</f>
        <v>94733314</v>
      </c>
      <c r="DU8" s="58">
        <f t="shared" ref="DU8" si="203">DT8</f>
        <v>94733314</v>
      </c>
      <c r="DV8" s="49">
        <f t="shared" ref="DV8" si="204">DU8</f>
        <v>94733314</v>
      </c>
      <c r="DW8" s="58">
        <f t="shared" ref="DW8" si="205">DV8</f>
        <v>94733314</v>
      </c>
      <c r="DX8" s="49">
        <f t="shared" ref="DX8" si="206">DW8</f>
        <v>94733314</v>
      </c>
      <c r="DY8" s="58">
        <f t="shared" ref="DY8" si="207">DX8</f>
        <v>94733314</v>
      </c>
      <c r="DZ8" s="49">
        <f t="shared" ref="DZ8" si="208">DY8</f>
        <v>94733314</v>
      </c>
      <c r="EA8" s="58">
        <f t="shared" ref="EA8" si="209">DZ8</f>
        <v>94733314</v>
      </c>
      <c r="EB8" s="49">
        <f>DM8</f>
        <v>94733314</v>
      </c>
      <c r="EC8" s="49">
        <f>EB8</f>
        <v>94733314</v>
      </c>
      <c r="ED8" s="49">
        <f>EA8</f>
        <v>94733314</v>
      </c>
      <c r="EE8" s="58">
        <f t="shared" ref="EE8" si="210">ED8</f>
        <v>94733314</v>
      </c>
      <c r="EF8" s="49">
        <f t="shared" ref="EF8" si="211">EE8</f>
        <v>94733314</v>
      </c>
      <c r="EG8" s="58">
        <f t="shared" ref="EG8" si="212">EF8</f>
        <v>94733314</v>
      </c>
      <c r="EH8" s="49">
        <f t="shared" ref="EH8" si="213">EG8</f>
        <v>94733314</v>
      </c>
      <c r="EI8" s="58">
        <f t="shared" ref="EI8" si="214">EH8</f>
        <v>94733314</v>
      </c>
      <c r="EJ8" s="49">
        <f t="shared" ref="EJ8" si="215">EI8</f>
        <v>94733314</v>
      </c>
      <c r="EK8" s="58">
        <f t="shared" ref="EK8" si="216">EJ8</f>
        <v>94733314</v>
      </c>
      <c r="EL8" s="49">
        <f t="shared" ref="EL8" si="217">EK8</f>
        <v>94733314</v>
      </c>
      <c r="EM8" s="58">
        <f t="shared" ref="EM8" si="218">EL8</f>
        <v>94733314</v>
      </c>
      <c r="EN8" s="49">
        <f t="shared" ref="EN8" si="219">EM8</f>
        <v>94733314</v>
      </c>
      <c r="EO8" s="58">
        <v>94733314</v>
      </c>
      <c r="EP8" s="49">
        <f>EA8</f>
        <v>94733314</v>
      </c>
      <c r="EQ8" s="49">
        <f>EP8</f>
        <v>94733314</v>
      </c>
      <c r="ER8" s="49">
        <f>EQ8</f>
        <v>94733314</v>
      </c>
      <c r="ES8" s="58">
        <f t="shared" ref="ES8" si="220">ER8</f>
        <v>94733314</v>
      </c>
      <c r="ET8" s="49">
        <f t="shared" ref="ET8" si="221">ES8</f>
        <v>94733314</v>
      </c>
      <c r="EU8" s="58">
        <f t="shared" ref="EU8" si="222">ET8</f>
        <v>94733314</v>
      </c>
      <c r="EV8" s="49">
        <f t="shared" ref="EV8" si="223">EU8</f>
        <v>94733314</v>
      </c>
      <c r="EW8" s="58">
        <f t="shared" ref="EW8" si="224">EV8</f>
        <v>94733314</v>
      </c>
      <c r="EX8" s="49">
        <f t="shared" ref="EX8" si="225">EW8</f>
        <v>94733314</v>
      </c>
      <c r="EY8" s="58">
        <f t="shared" ref="EY8" si="226">EX8</f>
        <v>94733314</v>
      </c>
      <c r="EZ8" s="49">
        <f t="shared" ref="EZ8" si="227">EY8</f>
        <v>94733314</v>
      </c>
      <c r="FA8" s="58">
        <f t="shared" ref="FA8" si="228">EZ8</f>
        <v>94733314</v>
      </c>
      <c r="FB8" s="49">
        <f t="shared" ref="FB8" si="229">FA8</f>
        <v>94733314</v>
      </c>
      <c r="FC8" s="58">
        <f t="shared" ref="FC8" si="230">FB8</f>
        <v>94733314</v>
      </c>
      <c r="FD8" s="49">
        <f>EO8</f>
        <v>94733314</v>
      </c>
      <c r="FE8" s="49">
        <f>FD8</f>
        <v>94733314</v>
      </c>
      <c r="FF8" s="49">
        <f>FE8</f>
        <v>94733314</v>
      </c>
      <c r="FG8" s="58">
        <f t="shared" ref="FG8" si="231">FF8</f>
        <v>94733314</v>
      </c>
      <c r="FH8" s="49">
        <f t="shared" ref="FH8" si="232">FG8</f>
        <v>94733314</v>
      </c>
      <c r="FI8" s="58">
        <f t="shared" ref="FI8" si="233">FH8</f>
        <v>94733314</v>
      </c>
      <c r="FJ8" s="49">
        <f t="shared" ref="FJ8" si="234">FI8</f>
        <v>94733314</v>
      </c>
      <c r="FK8" s="58">
        <f t="shared" ref="FK8" si="235">FJ8</f>
        <v>94733314</v>
      </c>
      <c r="FL8" s="49">
        <f t="shared" ref="FL8" si="236">FK8</f>
        <v>94733314</v>
      </c>
      <c r="FM8" s="58">
        <f t="shared" ref="FM8" si="237">FL8</f>
        <v>94733314</v>
      </c>
      <c r="FN8" s="49">
        <f t="shared" ref="FN8" si="238">FM8</f>
        <v>94733314</v>
      </c>
      <c r="FO8" s="58">
        <f t="shared" ref="FO8" si="239">FN8</f>
        <v>94733314</v>
      </c>
      <c r="FP8" s="49">
        <f t="shared" ref="FP8" si="240">FO8</f>
        <v>94733314</v>
      </c>
      <c r="FQ8" s="58">
        <f t="shared" ref="FQ8" si="241">FP8</f>
        <v>94733314</v>
      </c>
      <c r="FR8" s="49">
        <f>FC8</f>
        <v>94733314</v>
      </c>
      <c r="FS8" s="49">
        <f>FR8</f>
        <v>94733314</v>
      </c>
      <c r="FT8" s="49">
        <f>FS8</f>
        <v>94733314</v>
      </c>
      <c r="FU8" s="58">
        <f t="shared" ref="FU8" si="242">FT8</f>
        <v>94733314</v>
      </c>
      <c r="FV8" s="49">
        <f t="shared" ref="FV8" si="243">FU8</f>
        <v>94733314</v>
      </c>
      <c r="FW8" s="58">
        <f t="shared" ref="FW8" si="244">FV8</f>
        <v>94733314</v>
      </c>
      <c r="FX8" s="49">
        <f t="shared" ref="FX8" si="245">FW8</f>
        <v>94733314</v>
      </c>
      <c r="FY8" s="58">
        <f t="shared" ref="FY8" si="246">FX8</f>
        <v>94733314</v>
      </c>
      <c r="FZ8" s="49">
        <f t="shared" ref="FZ8" si="247">FY8</f>
        <v>94733314</v>
      </c>
      <c r="GA8" s="58">
        <f t="shared" ref="GA8" si="248">FZ8</f>
        <v>94733314</v>
      </c>
      <c r="GB8" s="49">
        <f t="shared" ref="GB8" si="249">GA8</f>
        <v>94733314</v>
      </c>
      <c r="GC8" s="58">
        <f t="shared" ref="GC8" si="250">GB8</f>
        <v>94733314</v>
      </c>
      <c r="GD8" s="49">
        <f t="shared" ref="GD8" si="251">GC8</f>
        <v>94733314</v>
      </c>
      <c r="GE8" s="58">
        <f t="shared" ref="GE8" si="252">GD8</f>
        <v>94733314</v>
      </c>
      <c r="GF8" s="49">
        <f>FQ8</f>
        <v>94733314</v>
      </c>
      <c r="GG8" s="49">
        <f>GF8</f>
        <v>94733314</v>
      </c>
      <c r="GH8" s="1083"/>
      <c r="GI8" s="1094"/>
      <c r="GJ8" s="1083"/>
      <c r="GK8" s="1094"/>
      <c r="GL8" s="1083"/>
      <c r="GM8" s="1094"/>
      <c r="GN8" s="1083"/>
      <c r="GO8" s="1094"/>
      <c r="GP8" s="1083"/>
      <c r="GQ8" s="1094"/>
      <c r="GR8" s="1083"/>
      <c r="GS8" s="1094"/>
      <c r="GT8" s="1083"/>
      <c r="GU8" s="1094"/>
      <c r="GV8" s="1083"/>
      <c r="GW8" s="1094"/>
      <c r="GX8" s="1083"/>
      <c r="GY8" s="1094"/>
      <c r="GZ8" s="1083"/>
      <c r="HA8" s="1094"/>
      <c r="HB8" s="1083"/>
      <c r="HC8" s="1094"/>
      <c r="HD8" s="1083"/>
      <c r="HE8" s="1094"/>
      <c r="HF8" s="1225"/>
      <c r="HG8" s="352"/>
      <c r="HH8" s="1193"/>
      <c r="HI8" s="1094"/>
      <c r="HJ8" s="1193"/>
      <c r="HK8" s="1094"/>
      <c r="HL8" s="1193"/>
      <c r="HM8" s="1094"/>
      <c r="HN8" s="1094"/>
      <c r="HO8" s="1094"/>
      <c r="HP8" s="1094"/>
      <c r="HQ8" s="1094"/>
      <c r="HR8" s="1094"/>
      <c r="HS8" s="1094"/>
      <c r="HT8" s="1193"/>
      <c r="HU8" s="1094"/>
      <c r="HV8" s="1193"/>
      <c r="HW8" s="1094"/>
      <c r="HX8" s="1193"/>
      <c r="HY8" s="1094"/>
      <c r="HZ8" s="1193"/>
      <c r="IA8" s="1094"/>
      <c r="IB8" s="1193"/>
      <c r="IC8" s="1094"/>
      <c r="ID8" s="1225"/>
      <c r="IE8" s="352"/>
      <c r="IF8" s="1193"/>
      <c r="IG8" s="352"/>
      <c r="IH8" s="1193"/>
      <c r="II8" s="1094"/>
      <c r="IJ8" s="1193"/>
      <c r="IK8" s="1094"/>
      <c r="IL8" s="1094"/>
      <c r="IM8" s="352"/>
      <c r="IN8" s="1094"/>
      <c r="IO8" s="352"/>
      <c r="IP8" s="1094"/>
      <c r="IQ8" s="352"/>
      <c r="IR8" s="1193"/>
      <c r="IS8" s="352"/>
      <c r="IT8" s="1193"/>
      <c r="IU8" s="352"/>
      <c r="IV8" s="1193"/>
      <c r="IW8" s="352"/>
      <c r="IX8" s="1193"/>
      <c r="IY8" s="352"/>
      <c r="IZ8" s="1193"/>
      <c r="JA8" s="1083"/>
      <c r="JB8" s="49">
        <f>FK8</f>
        <v>94733314</v>
      </c>
      <c r="JC8" s="904">
        <f>FY8</f>
        <v>94733314</v>
      </c>
      <c r="JD8" s="580"/>
      <c r="JE8" s="581"/>
      <c r="JH8" s="232"/>
      <c r="JI8" s="232"/>
      <c r="JJ8" s="232"/>
      <c r="JK8" s="232"/>
      <c r="JL8" s="232"/>
      <c r="JM8" s="232"/>
      <c r="JN8" s="232"/>
      <c r="JO8" s="232"/>
      <c r="JP8" s="232"/>
      <c r="JQ8" s="232"/>
      <c r="JR8" s="232"/>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646"/>
      <c r="KR8" s="646"/>
      <c r="KS8" s="646"/>
      <c r="KT8" s="646"/>
      <c r="KU8" s="646"/>
      <c r="KV8" s="646"/>
      <c r="KW8" s="646"/>
      <c r="KX8" s="646"/>
      <c r="KY8" s="646"/>
      <c r="KZ8" s="646"/>
      <c r="LA8" s="646"/>
      <c r="LB8" s="646"/>
      <c r="LC8" s="737"/>
      <c r="LD8" s="737"/>
      <c r="LE8" s="737"/>
      <c r="LF8" s="737"/>
      <c r="LG8" s="737"/>
      <c r="LH8" s="737"/>
      <c r="LI8" s="737"/>
      <c r="LJ8" s="737"/>
      <c r="LK8" s="737"/>
      <c r="LL8" s="737"/>
      <c r="LM8" s="737"/>
      <c r="LN8" s="737"/>
    </row>
    <row r="9" spans="1:410" s="274" customFormat="1" ht="22.5" customHeight="1" collapsed="1" thickBot="1" x14ac:dyDescent="0.35">
      <c r="A9" s="625"/>
      <c r="B9" s="1357"/>
      <c r="C9" s="1357"/>
      <c r="D9" s="1357"/>
      <c r="E9" s="1357"/>
      <c r="F9" s="1357"/>
      <c r="G9" s="1357"/>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0"/>
      <c r="ES9" s="1080"/>
      <c r="ET9" s="1080"/>
      <c r="EU9" s="1080"/>
      <c r="EV9" s="1080"/>
      <c r="EW9" s="1080"/>
      <c r="EX9" s="1080"/>
      <c r="EY9" s="1080"/>
      <c r="EZ9" s="1080"/>
      <c r="FA9" s="1080"/>
      <c r="FB9" s="1080"/>
      <c r="FC9" s="1080"/>
      <c r="FD9" s="1081"/>
      <c r="FE9" s="1082"/>
      <c r="FF9" s="1170"/>
      <c r="FG9" s="1170"/>
      <c r="FH9" s="1170"/>
      <c r="FI9" s="1170"/>
      <c r="FJ9" s="1170"/>
      <c r="FK9" s="1170"/>
      <c r="FL9" s="1170"/>
      <c r="FM9" s="1170"/>
      <c r="FN9" s="1170"/>
      <c r="FO9" s="1170"/>
      <c r="FP9" s="1170"/>
      <c r="FQ9" s="1170"/>
      <c r="FR9" s="1171"/>
      <c r="FS9" s="1172"/>
      <c r="FT9" s="1264"/>
      <c r="FU9" s="1264"/>
      <c r="FV9" s="1264"/>
      <c r="FW9" s="1264"/>
      <c r="FX9" s="1264"/>
      <c r="FY9" s="1264"/>
      <c r="FZ9" s="1264"/>
      <c r="GA9" s="1264"/>
      <c r="GB9" s="1264"/>
      <c r="GC9" s="1264"/>
      <c r="GD9" s="1264"/>
      <c r="GE9" s="1264"/>
      <c r="GF9" s="1265"/>
      <c r="GG9" s="1266"/>
      <c r="GH9" s="1086" t="s">
        <v>129</v>
      </c>
      <c r="GI9" s="1095" t="s">
        <v>299</v>
      </c>
      <c r="GJ9" s="1086" t="s">
        <v>130</v>
      </c>
      <c r="GK9" s="1095" t="s">
        <v>299</v>
      </c>
      <c r="GL9" s="1086" t="s">
        <v>131</v>
      </c>
      <c r="GM9" s="1095" t="s">
        <v>299</v>
      </c>
      <c r="GN9" s="1086" t="s">
        <v>252</v>
      </c>
      <c r="GO9" s="1095" t="s">
        <v>299</v>
      </c>
      <c r="GP9" s="1086" t="s">
        <v>115</v>
      </c>
      <c r="GQ9" s="1095" t="s">
        <v>299</v>
      </c>
      <c r="GR9" s="1086" t="s">
        <v>116</v>
      </c>
      <c r="GS9" s="1095" t="s">
        <v>299</v>
      </c>
      <c r="GT9" s="1086" t="s">
        <v>117</v>
      </c>
      <c r="GU9" s="1095" t="s">
        <v>299</v>
      </c>
      <c r="GV9" s="1086" t="s">
        <v>118</v>
      </c>
      <c r="GW9" s="1095" t="s">
        <v>299</v>
      </c>
      <c r="GX9" s="1086" t="s">
        <v>119</v>
      </c>
      <c r="GY9" s="1095" t="s">
        <v>299</v>
      </c>
      <c r="GZ9" s="1086" t="s">
        <v>120</v>
      </c>
      <c r="HA9" s="1095" t="s">
        <v>299</v>
      </c>
      <c r="HB9" s="1086" t="s">
        <v>121</v>
      </c>
      <c r="HC9" s="1095" t="s">
        <v>299</v>
      </c>
      <c r="HD9" s="1086" t="s">
        <v>132</v>
      </c>
      <c r="HE9" s="1095" t="s">
        <v>299</v>
      </c>
      <c r="HF9" s="1226" t="s">
        <v>129</v>
      </c>
      <c r="HG9" s="1315" t="s">
        <v>330</v>
      </c>
      <c r="HH9" s="1194" t="s">
        <v>130</v>
      </c>
      <c r="HI9" s="1186" t="s">
        <v>330</v>
      </c>
      <c r="HJ9" s="1194" t="s">
        <v>131</v>
      </c>
      <c r="HK9" s="1186" t="s">
        <v>330</v>
      </c>
      <c r="HL9" s="1194" t="s">
        <v>344</v>
      </c>
      <c r="HM9" s="1186" t="s">
        <v>330</v>
      </c>
      <c r="HN9" s="1186" t="s">
        <v>115</v>
      </c>
      <c r="HO9" s="1186" t="s">
        <v>330</v>
      </c>
      <c r="HP9" s="1186" t="s">
        <v>116</v>
      </c>
      <c r="HQ9" s="1186" t="s">
        <v>330</v>
      </c>
      <c r="HR9" s="1186" t="s">
        <v>117</v>
      </c>
      <c r="HS9" s="1186" t="s">
        <v>330</v>
      </c>
      <c r="HT9" s="1194" t="s">
        <v>118</v>
      </c>
      <c r="HU9" s="1186" t="s">
        <v>330</v>
      </c>
      <c r="HV9" s="1194" t="s">
        <v>119</v>
      </c>
      <c r="HW9" s="1186" t="s">
        <v>330</v>
      </c>
      <c r="HX9" s="1194" t="s">
        <v>120</v>
      </c>
      <c r="HY9" s="1186" t="s">
        <v>330</v>
      </c>
      <c r="HZ9" s="1194" t="s">
        <v>121</v>
      </c>
      <c r="IA9" s="1186" t="s">
        <v>330</v>
      </c>
      <c r="IB9" s="1194" t="s">
        <v>132</v>
      </c>
      <c r="IC9" s="1186" t="s">
        <v>330</v>
      </c>
      <c r="ID9" s="1290" t="s">
        <v>129</v>
      </c>
      <c r="IE9" s="1314" t="s">
        <v>350</v>
      </c>
      <c r="IF9" s="1291" t="s">
        <v>130</v>
      </c>
      <c r="IG9" s="1314" t="s">
        <v>350</v>
      </c>
      <c r="IH9" s="1291" t="s">
        <v>131</v>
      </c>
      <c r="II9" s="1314" t="s">
        <v>350</v>
      </c>
      <c r="IJ9" s="1291" t="s">
        <v>344</v>
      </c>
      <c r="IK9" s="1314" t="s">
        <v>350</v>
      </c>
      <c r="IL9" s="1289" t="s">
        <v>115</v>
      </c>
      <c r="IM9" s="1314" t="s">
        <v>350</v>
      </c>
      <c r="IN9" s="1289" t="s">
        <v>116</v>
      </c>
      <c r="IO9" s="1314" t="s">
        <v>350</v>
      </c>
      <c r="IP9" s="1289" t="s">
        <v>117</v>
      </c>
      <c r="IQ9" s="1314" t="s">
        <v>350</v>
      </c>
      <c r="IR9" s="1291" t="s">
        <v>118</v>
      </c>
      <c r="IS9" s="1314" t="s">
        <v>350</v>
      </c>
      <c r="IT9" s="1291" t="s">
        <v>119</v>
      </c>
      <c r="IU9" s="1314" t="s">
        <v>350</v>
      </c>
      <c r="IV9" s="1291" t="s">
        <v>120</v>
      </c>
      <c r="IW9" s="1314" t="s">
        <v>350</v>
      </c>
      <c r="IX9" s="1291" t="s">
        <v>121</v>
      </c>
      <c r="IY9" s="1314" t="s">
        <v>350</v>
      </c>
      <c r="IZ9" s="1291" t="s">
        <v>132</v>
      </c>
      <c r="JA9" s="1303" t="s">
        <v>350</v>
      </c>
      <c r="JB9" s="109" t="s">
        <v>260</v>
      </c>
      <c r="JC9" s="109" t="s">
        <v>261</v>
      </c>
      <c r="JG9" s="640"/>
      <c r="JH9" s="443" t="s">
        <v>104</v>
      </c>
      <c r="JI9" s="443" t="s">
        <v>104</v>
      </c>
      <c r="JJ9" s="443" t="s">
        <v>104</v>
      </c>
      <c r="JK9" s="443" t="s">
        <v>104</v>
      </c>
      <c r="JL9" s="443" t="s">
        <v>104</v>
      </c>
      <c r="JM9" s="443" t="s">
        <v>104</v>
      </c>
      <c r="JN9" s="443" t="s">
        <v>104</v>
      </c>
      <c r="JO9" s="443" t="s">
        <v>104</v>
      </c>
      <c r="JP9" s="443" t="s">
        <v>104</v>
      </c>
      <c r="JQ9" s="443" t="s">
        <v>104</v>
      </c>
      <c r="JR9" s="443" t="s">
        <v>104</v>
      </c>
      <c r="JS9" s="443" t="s">
        <v>151</v>
      </c>
      <c r="JT9" s="443" t="s">
        <v>151</v>
      </c>
      <c r="JU9" s="443" t="s">
        <v>151</v>
      </c>
      <c r="JV9" s="443" t="s">
        <v>151</v>
      </c>
      <c r="JW9" s="443" t="s">
        <v>151</v>
      </c>
      <c r="JX9" s="443" t="s">
        <v>151</v>
      </c>
      <c r="JY9" s="443" t="s">
        <v>151</v>
      </c>
      <c r="JZ9" s="443" t="s">
        <v>151</v>
      </c>
      <c r="KA9" s="443" t="s">
        <v>151</v>
      </c>
      <c r="KB9" s="443" t="s">
        <v>151</v>
      </c>
      <c r="KC9" s="443" t="s">
        <v>151</v>
      </c>
      <c r="KD9" s="443" t="s">
        <v>151</v>
      </c>
      <c r="KE9" s="443" t="s">
        <v>181</v>
      </c>
      <c r="KF9" s="443" t="s">
        <v>181</v>
      </c>
      <c r="KG9" s="443" t="s">
        <v>181</v>
      </c>
      <c r="KH9" s="443" t="s">
        <v>181</v>
      </c>
      <c r="KI9" s="443" t="s">
        <v>181</v>
      </c>
      <c r="KJ9" s="443" t="s">
        <v>181</v>
      </c>
      <c r="KK9" s="443" t="s">
        <v>181</v>
      </c>
      <c r="KL9" s="443" t="s">
        <v>181</v>
      </c>
      <c r="KM9" s="443" t="s">
        <v>181</v>
      </c>
      <c r="KN9" s="443" t="s">
        <v>181</v>
      </c>
      <c r="KO9" s="443" t="s">
        <v>181</v>
      </c>
      <c r="KP9" s="443" t="s">
        <v>181</v>
      </c>
      <c r="KQ9" s="443" t="s">
        <v>201</v>
      </c>
      <c r="KR9" s="443" t="s">
        <v>201</v>
      </c>
      <c r="KS9" s="443" t="s">
        <v>201</v>
      </c>
      <c r="KT9" s="443" t="s">
        <v>201</v>
      </c>
      <c r="KU9" s="443" t="s">
        <v>201</v>
      </c>
      <c r="KV9" s="443" t="s">
        <v>201</v>
      </c>
      <c r="KW9" s="443" t="s">
        <v>201</v>
      </c>
      <c r="KX9" s="443" t="s">
        <v>201</v>
      </c>
      <c r="KY9" s="443" t="s">
        <v>201</v>
      </c>
      <c r="KZ9" s="443" t="s">
        <v>201</v>
      </c>
      <c r="LA9" s="443" t="s">
        <v>201</v>
      </c>
      <c r="LB9" s="443" t="s">
        <v>201</v>
      </c>
      <c r="LC9" s="738" t="s">
        <v>234</v>
      </c>
      <c r="LD9" s="738" t="s">
        <v>234</v>
      </c>
      <c r="LE9" s="738" t="s">
        <v>234</v>
      </c>
      <c r="LF9" s="738" t="s">
        <v>234</v>
      </c>
      <c r="LG9" s="738" t="s">
        <v>234</v>
      </c>
      <c r="LH9" s="738" t="s">
        <v>234</v>
      </c>
      <c r="LI9" s="738" t="s">
        <v>234</v>
      </c>
      <c r="LJ9" s="738" t="s">
        <v>234</v>
      </c>
      <c r="LK9" s="738" t="s">
        <v>234</v>
      </c>
      <c r="LL9" s="738" t="s">
        <v>234</v>
      </c>
      <c r="LM9" s="738" t="s">
        <v>234</v>
      </c>
      <c r="LN9" s="738" t="s">
        <v>234</v>
      </c>
      <c r="LO9" s="810" t="s">
        <v>250</v>
      </c>
      <c r="LP9" s="810" t="s">
        <v>250</v>
      </c>
      <c r="LQ9" s="810" t="s">
        <v>250</v>
      </c>
      <c r="LR9" s="810" t="s">
        <v>250</v>
      </c>
      <c r="LS9" s="810" t="s">
        <v>250</v>
      </c>
      <c r="LT9" s="810" t="s">
        <v>250</v>
      </c>
      <c r="LU9" s="810" t="s">
        <v>250</v>
      </c>
      <c r="LV9" s="810" t="s">
        <v>250</v>
      </c>
      <c r="LW9" s="810" t="s">
        <v>250</v>
      </c>
      <c r="LX9" s="810" t="s">
        <v>250</v>
      </c>
      <c r="LY9" s="810" t="s">
        <v>250</v>
      </c>
      <c r="LZ9" s="810" t="s">
        <v>250</v>
      </c>
      <c r="MA9" s="963" t="s">
        <v>259</v>
      </c>
      <c r="MB9" s="963" t="s">
        <v>259</v>
      </c>
      <c r="MC9" s="963" t="s">
        <v>259</v>
      </c>
      <c r="MD9" s="963" t="s">
        <v>259</v>
      </c>
      <c r="ME9" s="963" t="s">
        <v>259</v>
      </c>
      <c r="MF9" s="963" t="s">
        <v>259</v>
      </c>
      <c r="MG9" s="963" t="s">
        <v>259</v>
      </c>
      <c r="MH9" s="963" t="s">
        <v>259</v>
      </c>
      <c r="MI9" s="963" t="s">
        <v>259</v>
      </c>
      <c r="MJ9" s="963" t="s">
        <v>259</v>
      </c>
      <c r="MK9" s="963" t="s">
        <v>259</v>
      </c>
      <c r="ML9" s="963" t="s">
        <v>259</v>
      </c>
      <c r="MM9" s="986" t="s">
        <v>269</v>
      </c>
      <c r="MN9" s="986" t="s">
        <v>269</v>
      </c>
      <c r="MO9" s="986" t="s">
        <v>269</v>
      </c>
      <c r="MP9" s="986" t="s">
        <v>269</v>
      </c>
      <c r="MQ9" s="986" t="s">
        <v>269</v>
      </c>
      <c r="MR9" s="986" t="s">
        <v>269</v>
      </c>
      <c r="MS9" s="986" t="s">
        <v>269</v>
      </c>
      <c r="MT9" s="986" t="s">
        <v>269</v>
      </c>
      <c r="MU9" s="986" t="s">
        <v>269</v>
      </c>
      <c r="MV9" s="986" t="s">
        <v>269</v>
      </c>
      <c r="MW9" s="986" t="s">
        <v>269</v>
      </c>
      <c r="MX9" s="986" t="s">
        <v>269</v>
      </c>
      <c r="MY9" s="1047" t="s">
        <v>283</v>
      </c>
      <c r="MZ9" s="1047" t="s">
        <v>283</v>
      </c>
      <c r="NA9" s="1047" t="s">
        <v>283</v>
      </c>
      <c r="NB9" s="1047" t="s">
        <v>283</v>
      </c>
      <c r="NC9" s="1047" t="s">
        <v>283</v>
      </c>
      <c r="ND9" s="1047" t="s">
        <v>283</v>
      </c>
      <c r="NE9" s="1047" t="s">
        <v>283</v>
      </c>
      <c r="NF9" s="1047" t="s">
        <v>283</v>
      </c>
      <c r="NG9" s="1047" t="s">
        <v>283</v>
      </c>
      <c r="NH9" s="1047" t="s">
        <v>283</v>
      </c>
      <c r="NI9" s="1047" t="s">
        <v>283</v>
      </c>
      <c r="NJ9" s="1047" t="s">
        <v>283</v>
      </c>
      <c r="NK9" s="1134" t="s">
        <v>326</v>
      </c>
      <c r="NL9" s="1134" t="s">
        <v>326</v>
      </c>
      <c r="NM9" s="1134" t="s">
        <v>326</v>
      </c>
      <c r="NN9" s="1134" t="s">
        <v>326</v>
      </c>
      <c r="NO9" s="1134" t="s">
        <v>326</v>
      </c>
      <c r="NP9" s="1134" t="s">
        <v>326</v>
      </c>
      <c r="NQ9" s="1134" t="s">
        <v>326</v>
      </c>
      <c r="NR9" s="1134" t="s">
        <v>326</v>
      </c>
      <c r="NS9" s="1134" t="s">
        <v>326</v>
      </c>
      <c r="NT9" s="1134" t="s">
        <v>326</v>
      </c>
      <c r="NU9" s="1134" t="s">
        <v>326</v>
      </c>
      <c r="NV9" s="1134" t="s">
        <v>326</v>
      </c>
      <c r="NW9" s="1197" t="s">
        <v>343</v>
      </c>
      <c r="NX9" s="1197" t="s">
        <v>343</v>
      </c>
      <c r="NY9" s="1197" t="s">
        <v>343</v>
      </c>
      <c r="NZ9" s="1197" t="s">
        <v>343</v>
      </c>
      <c r="OA9" s="1197" t="s">
        <v>343</v>
      </c>
      <c r="OB9" s="1197" t="s">
        <v>343</v>
      </c>
      <c r="OC9" s="1197" t="s">
        <v>343</v>
      </c>
      <c r="OD9" s="1197" t="s">
        <v>343</v>
      </c>
      <c r="OE9" s="1197" t="s">
        <v>343</v>
      </c>
      <c r="OF9" s="1197" t="s">
        <v>343</v>
      </c>
      <c r="OG9" s="1197" t="s">
        <v>343</v>
      </c>
      <c r="OH9" s="1197" t="s">
        <v>343</v>
      </c>
      <c r="OI9" s="1267" t="s">
        <v>349</v>
      </c>
      <c r="OJ9" s="1267" t="s">
        <v>349</v>
      </c>
      <c r="OK9" s="1267" t="s">
        <v>349</v>
      </c>
      <c r="OL9" s="1267" t="s">
        <v>349</v>
      </c>
      <c r="OM9" s="1267" t="s">
        <v>349</v>
      </c>
      <c r="ON9" s="1267" t="s">
        <v>349</v>
      </c>
      <c r="OO9" s="1267" t="s">
        <v>349</v>
      </c>
      <c r="OP9" s="1267" t="s">
        <v>349</v>
      </c>
      <c r="OQ9" s="1267" t="s">
        <v>349</v>
      </c>
      <c r="OR9" s="1267" t="s">
        <v>349</v>
      </c>
      <c r="OS9" s="1267" t="s">
        <v>349</v>
      </c>
      <c r="OT9" s="1267" t="s">
        <v>349</v>
      </c>
    </row>
    <row r="10" spans="1:410" s="8" customFormat="1" ht="39" customHeight="1" thickBot="1" x14ac:dyDescent="0.35">
      <c r="A10" s="1352" t="s">
        <v>152</v>
      </c>
      <c r="B10" s="1353"/>
      <c r="C10" s="1353"/>
      <c r="D10" s="1353"/>
      <c r="E10" s="1353"/>
      <c r="F10" s="1353"/>
      <c r="G10" s="1354"/>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149</v>
      </c>
      <c r="AW10" s="135" t="s">
        <v>150</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248</v>
      </c>
      <c r="DA10" s="135" t="s">
        <v>249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297</v>
      </c>
      <c r="FE10" s="135" t="s">
        <v>298</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364</v>
      </c>
      <c r="FS10" s="135" t="s">
        <v>365</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366</v>
      </c>
      <c r="GG10" s="135" t="s">
        <v>367</v>
      </c>
      <c r="GH10" s="1363" t="s">
        <v>251</v>
      </c>
      <c r="GI10" s="1364"/>
      <c r="GJ10" s="1363" t="s">
        <v>251</v>
      </c>
      <c r="GK10" s="1364"/>
      <c r="GL10" s="1363" t="s">
        <v>251</v>
      </c>
      <c r="GM10" s="1364"/>
      <c r="GN10" s="1363" t="s">
        <v>251</v>
      </c>
      <c r="GO10" s="1364"/>
      <c r="GP10" s="1363" t="s">
        <v>251</v>
      </c>
      <c r="GQ10" s="1364"/>
      <c r="GR10" s="1363" t="s">
        <v>251</v>
      </c>
      <c r="GS10" s="1364"/>
      <c r="GT10" s="1363" t="s">
        <v>251</v>
      </c>
      <c r="GU10" s="1364"/>
      <c r="GV10" s="1363" t="s">
        <v>295</v>
      </c>
      <c r="GW10" s="1364"/>
      <c r="GX10" s="1363" t="s">
        <v>251</v>
      </c>
      <c r="GY10" s="1364"/>
      <c r="GZ10" s="1363" t="s">
        <v>251</v>
      </c>
      <c r="HA10" s="1364"/>
      <c r="HB10" s="1363" t="s">
        <v>251</v>
      </c>
      <c r="HC10" s="1364"/>
      <c r="HD10" s="1363" t="s">
        <v>251</v>
      </c>
      <c r="HE10" s="1364"/>
      <c r="HF10" s="1363" t="s">
        <v>251</v>
      </c>
      <c r="HG10" s="1364"/>
      <c r="HH10" s="1363" t="s">
        <v>251</v>
      </c>
      <c r="HI10" s="1364"/>
      <c r="HJ10" s="1341" t="s">
        <v>351</v>
      </c>
      <c r="HK10" s="1364"/>
      <c r="HL10" s="1363" t="s">
        <v>251</v>
      </c>
      <c r="HM10" s="1364"/>
      <c r="HN10" s="1363" t="s">
        <v>251</v>
      </c>
      <c r="HO10" s="1364"/>
      <c r="HP10" s="1363" t="s">
        <v>251</v>
      </c>
      <c r="HQ10" s="1364"/>
      <c r="HR10" s="1363" t="s">
        <v>251</v>
      </c>
      <c r="HS10" s="1364"/>
      <c r="HT10" s="1363" t="s">
        <v>251</v>
      </c>
      <c r="HU10" s="1364"/>
      <c r="HV10" s="1363" t="s">
        <v>251</v>
      </c>
      <c r="HW10" s="1364"/>
      <c r="HX10" s="1363" t="s">
        <v>251</v>
      </c>
      <c r="HY10" s="1364"/>
      <c r="HZ10" s="1363" t="s">
        <v>251</v>
      </c>
      <c r="IA10" s="1364"/>
      <c r="IB10" s="1363" t="s">
        <v>251</v>
      </c>
      <c r="IC10" s="1364"/>
      <c r="ID10" s="1363" t="s">
        <v>251</v>
      </c>
      <c r="IE10" s="1364"/>
      <c r="IF10" s="1363" t="s">
        <v>251</v>
      </c>
      <c r="IG10" s="1364"/>
      <c r="IH10" s="1363" t="s">
        <v>251</v>
      </c>
      <c r="II10" s="1364"/>
      <c r="IJ10" s="1363" t="s">
        <v>251</v>
      </c>
      <c r="IK10" s="1364"/>
      <c r="IL10" s="1363" t="s">
        <v>251</v>
      </c>
      <c r="IM10" s="1364"/>
      <c r="IN10" s="1363" t="s">
        <v>251</v>
      </c>
      <c r="IO10" s="1364"/>
      <c r="IP10" s="1363" t="s">
        <v>251</v>
      </c>
      <c r="IQ10" s="1364"/>
      <c r="IR10" s="1363" t="s">
        <v>251</v>
      </c>
      <c r="IS10" s="1364"/>
      <c r="IT10" s="1363" t="s">
        <v>251</v>
      </c>
      <c r="IU10" s="1364"/>
      <c r="IV10" s="1363" t="s">
        <v>251</v>
      </c>
      <c r="IW10" s="1364"/>
      <c r="IX10" s="1363" t="s">
        <v>251</v>
      </c>
      <c r="IY10" s="1364"/>
      <c r="IZ10" s="1363" t="s">
        <v>251</v>
      </c>
      <c r="JA10" s="1364"/>
      <c r="JB10" s="203">
        <f>FK10</f>
        <v>117609</v>
      </c>
      <c r="JC10" s="874">
        <f>FY10</f>
        <v>154498</v>
      </c>
      <c r="JD10" s="1341" t="s">
        <v>358</v>
      </c>
      <c r="JE10" s="1342"/>
      <c r="JF10" s="579"/>
      <c r="JG10" s="8" t="s">
        <v>154</v>
      </c>
      <c r="JH10" s="234">
        <v>40025</v>
      </c>
      <c r="JI10" s="234">
        <v>40056</v>
      </c>
      <c r="JJ10" s="234">
        <v>40086</v>
      </c>
      <c r="JK10" s="234">
        <v>40117</v>
      </c>
      <c r="JL10" s="234">
        <v>40147</v>
      </c>
      <c r="JM10" s="234">
        <v>40178</v>
      </c>
      <c r="JN10" s="234">
        <v>40209</v>
      </c>
      <c r="JO10" s="234">
        <v>40237</v>
      </c>
      <c r="JP10" s="234">
        <v>40268</v>
      </c>
      <c r="JQ10" s="234">
        <v>40298</v>
      </c>
      <c r="JR10" s="234">
        <v>40329</v>
      </c>
      <c r="JS10" s="235">
        <f t="shared" ref="JS10:KD11" si="253">AJ10</f>
        <v>41121</v>
      </c>
      <c r="JT10" s="235">
        <f t="shared" si="253"/>
        <v>41152</v>
      </c>
      <c r="JU10" s="235">
        <f t="shared" si="253"/>
        <v>41182</v>
      </c>
      <c r="JV10" s="235">
        <f t="shared" si="253"/>
        <v>41213</v>
      </c>
      <c r="JW10" s="235">
        <f t="shared" si="253"/>
        <v>41243</v>
      </c>
      <c r="JX10" s="235">
        <f t="shared" si="253"/>
        <v>41274</v>
      </c>
      <c r="JY10" s="235">
        <f t="shared" si="253"/>
        <v>41305</v>
      </c>
      <c r="JZ10" s="235">
        <f t="shared" si="253"/>
        <v>41333</v>
      </c>
      <c r="KA10" s="235">
        <f t="shared" si="253"/>
        <v>41364</v>
      </c>
      <c r="KB10" s="235">
        <f t="shared" si="253"/>
        <v>41394</v>
      </c>
      <c r="KC10" s="235">
        <f t="shared" si="253"/>
        <v>41425</v>
      </c>
      <c r="KD10" s="235">
        <f t="shared" si="253"/>
        <v>41455</v>
      </c>
      <c r="KE10" s="235">
        <f t="shared" ref="KE10:KP11" si="254">AX10</f>
        <v>41486</v>
      </c>
      <c r="KF10" s="235">
        <f t="shared" si="254"/>
        <v>41517</v>
      </c>
      <c r="KG10" s="235">
        <f t="shared" si="254"/>
        <v>41547</v>
      </c>
      <c r="KH10" s="235">
        <f t="shared" si="254"/>
        <v>41578</v>
      </c>
      <c r="KI10" s="235">
        <f t="shared" si="254"/>
        <v>41608</v>
      </c>
      <c r="KJ10" s="235">
        <f t="shared" si="254"/>
        <v>41639</v>
      </c>
      <c r="KK10" s="235">
        <f t="shared" si="254"/>
        <v>41670</v>
      </c>
      <c r="KL10" s="235">
        <f t="shared" si="254"/>
        <v>41698</v>
      </c>
      <c r="KM10" s="235">
        <f t="shared" si="254"/>
        <v>41729</v>
      </c>
      <c r="KN10" s="235">
        <f t="shared" si="254"/>
        <v>41759</v>
      </c>
      <c r="KO10" s="235">
        <f t="shared" si="254"/>
        <v>41790</v>
      </c>
      <c r="KP10" s="235">
        <f t="shared" si="254"/>
        <v>41820</v>
      </c>
      <c r="KQ10" s="647">
        <f t="shared" ref="KQ10:LB11" si="255">BL10</f>
        <v>41851</v>
      </c>
      <c r="KR10" s="647">
        <f t="shared" si="255"/>
        <v>41882</v>
      </c>
      <c r="KS10" s="647">
        <f t="shared" si="255"/>
        <v>41912</v>
      </c>
      <c r="KT10" s="647">
        <f t="shared" si="255"/>
        <v>41943</v>
      </c>
      <c r="KU10" s="647">
        <f t="shared" si="255"/>
        <v>41973</v>
      </c>
      <c r="KV10" s="647">
        <f t="shared" si="255"/>
        <v>42004</v>
      </c>
      <c r="KW10" s="647">
        <f t="shared" si="255"/>
        <v>42035</v>
      </c>
      <c r="KX10" s="647">
        <f t="shared" si="255"/>
        <v>42063</v>
      </c>
      <c r="KY10" s="647">
        <f t="shared" si="255"/>
        <v>42094</v>
      </c>
      <c r="KZ10" s="647">
        <f t="shared" si="255"/>
        <v>42124</v>
      </c>
      <c r="LA10" s="647">
        <f t="shared" si="255"/>
        <v>42155</v>
      </c>
      <c r="LB10" s="647">
        <f t="shared" si="255"/>
        <v>42185</v>
      </c>
      <c r="LC10" s="739">
        <f t="shared" ref="LC10:LN11" si="256">BZ10</f>
        <v>42216</v>
      </c>
      <c r="LD10" s="739">
        <f t="shared" si="256"/>
        <v>42247</v>
      </c>
      <c r="LE10" s="739">
        <f t="shared" si="256"/>
        <v>42277</v>
      </c>
      <c r="LF10" s="739">
        <f t="shared" si="256"/>
        <v>42308</v>
      </c>
      <c r="LG10" s="739">
        <f t="shared" si="256"/>
        <v>42338</v>
      </c>
      <c r="LH10" s="739">
        <f t="shared" si="256"/>
        <v>42369</v>
      </c>
      <c r="LI10" s="739">
        <f t="shared" si="256"/>
        <v>42400</v>
      </c>
      <c r="LJ10" s="739">
        <f t="shared" si="256"/>
        <v>42428</v>
      </c>
      <c r="LK10" s="739">
        <f t="shared" si="256"/>
        <v>42460</v>
      </c>
      <c r="LL10" s="739">
        <f t="shared" si="256"/>
        <v>42490</v>
      </c>
      <c r="LM10" s="739">
        <f t="shared" si="256"/>
        <v>42521</v>
      </c>
      <c r="LN10" s="739">
        <f t="shared" si="256"/>
        <v>42551</v>
      </c>
      <c r="LO10" s="789">
        <f t="shared" ref="LO10:LZ11" si="257">CN10</f>
        <v>42582</v>
      </c>
      <c r="LP10" s="789">
        <f t="shared" si="257"/>
        <v>42613</v>
      </c>
      <c r="LQ10" s="789">
        <f t="shared" si="257"/>
        <v>42643</v>
      </c>
      <c r="LR10" s="789">
        <f t="shared" si="257"/>
        <v>42674</v>
      </c>
      <c r="LS10" s="789">
        <f t="shared" si="257"/>
        <v>42704</v>
      </c>
      <c r="LT10" s="789">
        <f t="shared" si="257"/>
        <v>42735</v>
      </c>
      <c r="LU10" s="789">
        <f t="shared" si="257"/>
        <v>42766</v>
      </c>
      <c r="LV10" s="789">
        <f t="shared" si="257"/>
        <v>42794</v>
      </c>
      <c r="LW10" s="789">
        <f t="shared" si="257"/>
        <v>42825</v>
      </c>
      <c r="LX10" s="789">
        <f t="shared" si="257"/>
        <v>42855</v>
      </c>
      <c r="LY10" s="789">
        <f t="shared" si="257"/>
        <v>42886</v>
      </c>
      <c r="LZ10" s="789">
        <f t="shared" si="257"/>
        <v>42916</v>
      </c>
      <c r="MA10" s="964">
        <f t="shared" ref="MA10:ML11" si="258">DB10</f>
        <v>42947</v>
      </c>
      <c r="MB10" s="964">
        <f t="shared" si="258"/>
        <v>42978</v>
      </c>
      <c r="MC10" s="964">
        <f t="shared" si="258"/>
        <v>43008</v>
      </c>
      <c r="MD10" s="964">
        <f t="shared" si="258"/>
        <v>43039</v>
      </c>
      <c r="ME10" s="964">
        <f t="shared" si="258"/>
        <v>43069</v>
      </c>
      <c r="MF10" s="964">
        <f t="shared" si="258"/>
        <v>43100</v>
      </c>
      <c r="MG10" s="964">
        <f t="shared" si="258"/>
        <v>43131</v>
      </c>
      <c r="MH10" s="964">
        <f t="shared" si="258"/>
        <v>43159</v>
      </c>
      <c r="MI10" s="964">
        <f t="shared" si="258"/>
        <v>43190</v>
      </c>
      <c r="MJ10" s="964">
        <f t="shared" si="258"/>
        <v>43220</v>
      </c>
      <c r="MK10" s="964">
        <f t="shared" si="258"/>
        <v>43251</v>
      </c>
      <c r="ML10" s="964">
        <f t="shared" si="258"/>
        <v>43281</v>
      </c>
      <c r="MM10" s="985">
        <f t="shared" ref="MM10:MX10" si="259">DP10</f>
        <v>43312</v>
      </c>
      <c r="MN10" s="985">
        <f t="shared" si="259"/>
        <v>43343</v>
      </c>
      <c r="MO10" s="985">
        <f t="shared" si="259"/>
        <v>43373</v>
      </c>
      <c r="MP10" s="985">
        <f t="shared" si="259"/>
        <v>43404</v>
      </c>
      <c r="MQ10" s="985">
        <f t="shared" si="259"/>
        <v>43434</v>
      </c>
      <c r="MR10" s="985">
        <f t="shared" si="259"/>
        <v>43465</v>
      </c>
      <c r="MS10" s="985">
        <f t="shared" si="259"/>
        <v>43496</v>
      </c>
      <c r="MT10" s="985">
        <f t="shared" si="259"/>
        <v>43524</v>
      </c>
      <c r="MU10" s="985">
        <f t="shared" si="259"/>
        <v>43555</v>
      </c>
      <c r="MV10" s="985">
        <f t="shared" si="259"/>
        <v>43585</v>
      </c>
      <c r="MW10" s="985">
        <f t="shared" si="259"/>
        <v>43616</v>
      </c>
      <c r="MX10" s="985">
        <f t="shared" si="259"/>
        <v>43646</v>
      </c>
      <c r="MY10" s="1026">
        <f t="shared" ref="MY10:NJ11" si="260">ED10</f>
        <v>43677</v>
      </c>
      <c r="MZ10" s="1026">
        <f t="shared" si="260"/>
        <v>43708</v>
      </c>
      <c r="NA10" s="1026">
        <f t="shared" si="260"/>
        <v>43738</v>
      </c>
      <c r="NB10" s="1026">
        <f t="shared" si="260"/>
        <v>43769</v>
      </c>
      <c r="NC10" s="1026">
        <f t="shared" si="260"/>
        <v>43799</v>
      </c>
      <c r="ND10" s="1026">
        <f t="shared" si="260"/>
        <v>43830</v>
      </c>
      <c r="NE10" s="1026">
        <f t="shared" si="260"/>
        <v>43861</v>
      </c>
      <c r="NF10" s="1026">
        <f t="shared" si="260"/>
        <v>43889</v>
      </c>
      <c r="NG10" s="1026">
        <f t="shared" si="260"/>
        <v>43921</v>
      </c>
      <c r="NH10" s="1026">
        <f t="shared" si="260"/>
        <v>43951</v>
      </c>
      <c r="NI10" s="1026">
        <f t="shared" si="260"/>
        <v>43982</v>
      </c>
      <c r="NJ10" s="1026">
        <f t="shared" si="260"/>
        <v>44012</v>
      </c>
      <c r="NK10" s="1136" t="s">
        <v>313</v>
      </c>
      <c r="NL10" s="1136" t="s">
        <v>314</v>
      </c>
      <c r="NM10" s="1136" t="s">
        <v>315</v>
      </c>
      <c r="NN10" s="1136" t="s">
        <v>316</v>
      </c>
      <c r="NO10" s="1136" t="s">
        <v>317</v>
      </c>
      <c r="NP10" s="1136" t="s">
        <v>318</v>
      </c>
      <c r="NQ10" s="1136" t="s">
        <v>319</v>
      </c>
      <c r="NR10" s="1136" t="s">
        <v>320</v>
      </c>
      <c r="NS10" s="1136" t="s">
        <v>321</v>
      </c>
      <c r="NT10" s="1136" t="s">
        <v>322</v>
      </c>
      <c r="NU10" s="1136" t="s">
        <v>323</v>
      </c>
      <c r="NV10" s="1136" t="s">
        <v>324</v>
      </c>
      <c r="NW10" s="1198">
        <f t="shared" ref="NW10:OH11" si="261">FF10</f>
        <v>117456</v>
      </c>
      <c r="NX10" s="1198">
        <f t="shared" si="261"/>
        <v>117487</v>
      </c>
      <c r="NY10" s="1198">
        <f t="shared" si="261"/>
        <v>117517</v>
      </c>
      <c r="NZ10" s="1198">
        <f t="shared" si="261"/>
        <v>117548</v>
      </c>
      <c r="OA10" s="1198">
        <f t="shared" si="261"/>
        <v>117578</v>
      </c>
      <c r="OB10" s="1198">
        <f t="shared" si="261"/>
        <v>117609</v>
      </c>
      <c r="OC10" s="1198">
        <f t="shared" si="261"/>
        <v>117640</v>
      </c>
      <c r="OD10" s="1198">
        <f t="shared" si="261"/>
        <v>117668</v>
      </c>
      <c r="OE10" s="1198">
        <f t="shared" si="261"/>
        <v>117699</v>
      </c>
      <c r="OF10" s="1198">
        <f t="shared" si="261"/>
        <v>117729</v>
      </c>
      <c r="OG10" s="1198">
        <f t="shared" si="261"/>
        <v>117760</v>
      </c>
      <c r="OH10" s="1198">
        <f t="shared" si="261"/>
        <v>117790</v>
      </c>
      <c r="OI10" s="1268" t="s">
        <v>353</v>
      </c>
      <c r="OJ10" s="1268">
        <v>154376</v>
      </c>
      <c r="OK10" s="1268">
        <v>154406</v>
      </c>
      <c r="OL10" s="1268">
        <v>154437</v>
      </c>
      <c r="OM10" s="1268">
        <v>154467</v>
      </c>
      <c r="ON10" s="1268">
        <v>154498</v>
      </c>
      <c r="OO10" s="1268">
        <v>154529</v>
      </c>
      <c r="OP10" s="1268">
        <v>154557</v>
      </c>
      <c r="OQ10" s="1268">
        <v>154588</v>
      </c>
      <c r="OR10" s="1268">
        <v>154618</v>
      </c>
      <c r="OS10" s="1268">
        <v>154649</v>
      </c>
      <c r="OT10" s="1268">
        <v>154679</v>
      </c>
    </row>
    <row r="11" spans="1:410" s="92" customFormat="1" ht="15.75" customHeight="1" thickBot="1" x14ac:dyDescent="0.35">
      <c r="A11" s="626">
        <v>1</v>
      </c>
      <c r="B11" s="1355" t="s">
        <v>157</v>
      </c>
      <c r="C11" s="1355"/>
      <c r="D11" s="1355"/>
      <c r="E11" s="1355"/>
      <c r="F11" s="1355"/>
      <c r="G11" s="1356"/>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62">V38+(V37)</f>
        <v>125806</v>
      </c>
      <c r="W11" s="91">
        <f t="shared" si="262"/>
        <v>158093</v>
      </c>
      <c r="X11" s="90">
        <f t="shared" si="262"/>
        <v>127601</v>
      </c>
      <c r="Y11" s="91">
        <f t="shared" si="262"/>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3">AJ38+(AJ37)</f>
        <v>111549</v>
      </c>
      <c r="AK11" s="91">
        <f t="shared" si="263"/>
        <v>134889</v>
      </c>
      <c r="AL11" s="90">
        <f t="shared" si="263"/>
        <v>111390</v>
      </c>
      <c r="AM11" s="91">
        <f t="shared" si="263"/>
        <v>111467</v>
      </c>
      <c r="AN11" s="90">
        <f t="shared" si="263"/>
        <v>111297</v>
      </c>
      <c r="AO11" s="91">
        <f t="shared" si="263"/>
        <v>111106</v>
      </c>
      <c r="AP11" s="90">
        <f t="shared" si="263"/>
        <v>111020</v>
      </c>
      <c r="AQ11" s="91">
        <f t="shared" si="263"/>
        <v>132508</v>
      </c>
      <c r="AR11" s="90">
        <f t="shared" si="263"/>
        <v>110944</v>
      </c>
      <c r="AS11" s="91">
        <f t="shared" si="263"/>
        <v>111316</v>
      </c>
      <c r="AT11" s="90">
        <f t="shared" si="263"/>
        <v>111603</v>
      </c>
      <c r="AU11" s="91">
        <f t="shared" si="263"/>
        <v>112436</v>
      </c>
      <c r="AV11" s="116">
        <f>SUM(AJ11:AU11)</f>
        <v>1381525</v>
      </c>
      <c r="AW11" s="164">
        <f>SUM(AJ11:AU11)/$AH$4</f>
        <v>115127.08333333333</v>
      </c>
      <c r="AX11" s="336">
        <f t="shared" ref="AX11:BI11" si="264">AX38+(AX37)</f>
        <v>112399</v>
      </c>
      <c r="AY11" s="91">
        <f>AY38+(AY37)</f>
        <v>133843</v>
      </c>
      <c r="AZ11" s="90">
        <f t="shared" si="264"/>
        <v>110716</v>
      </c>
      <c r="BA11" s="91">
        <f t="shared" si="264"/>
        <v>110651</v>
      </c>
      <c r="BB11" s="90">
        <f t="shared" si="264"/>
        <v>110119</v>
      </c>
      <c r="BC11" s="91">
        <f t="shared" si="264"/>
        <v>109794</v>
      </c>
      <c r="BD11" s="90">
        <f t="shared" si="264"/>
        <v>123268</v>
      </c>
      <c r="BE11" s="91">
        <f t="shared" si="264"/>
        <v>109540</v>
      </c>
      <c r="BF11" s="90">
        <f t="shared" si="264"/>
        <v>109775</v>
      </c>
      <c r="BG11" s="91">
        <f t="shared" si="264"/>
        <v>110455</v>
      </c>
      <c r="BH11" s="90">
        <f t="shared" si="264"/>
        <v>111303</v>
      </c>
      <c r="BI11" s="91">
        <f t="shared" si="264"/>
        <v>136203</v>
      </c>
      <c r="BJ11" s="116">
        <f>SUM(AX11:BI11)</f>
        <v>1388066</v>
      </c>
      <c r="BK11" s="164">
        <f>SUM(AX11:BI11)/$AH$4</f>
        <v>115672.16666666667</v>
      </c>
      <c r="BL11" s="336">
        <f t="shared" ref="BL11" si="265">BL38+(BL37)</f>
        <v>113834</v>
      </c>
      <c r="BM11" s="91">
        <f>BM38+(BM37)</f>
        <v>115414</v>
      </c>
      <c r="BN11" s="90">
        <f t="shared" ref="BN11:BT11" si="266">BN38+(BN37)</f>
        <v>115875</v>
      </c>
      <c r="BO11" s="91">
        <f t="shared" si="266"/>
        <v>116600</v>
      </c>
      <c r="BP11" s="90">
        <f t="shared" si="266"/>
        <v>117464</v>
      </c>
      <c r="BQ11" s="91">
        <f t="shared" si="266"/>
        <v>117293</v>
      </c>
      <c r="BR11" s="90">
        <f t="shared" si="266"/>
        <v>142567</v>
      </c>
      <c r="BS11" s="91">
        <f t="shared" si="266"/>
        <v>117052</v>
      </c>
      <c r="BT11" s="90">
        <f t="shared" si="266"/>
        <v>117471</v>
      </c>
      <c r="BU11" s="90">
        <f t="shared" ref="BU11:BW11" si="267">BU38+(BU37)</f>
        <v>118989</v>
      </c>
      <c r="BV11" s="90">
        <f t="shared" si="267"/>
        <v>119836</v>
      </c>
      <c r="BW11" s="90">
        <f t="shared" si="267"/>
        <v>121134</v>
      </c>
      <c r="BX11" s="116">
        <f>SUM(BL11:BW11)</f>
        <v>1433529</v>
      </c>
      <c r="BY11" s="164">
        <f>SUM(BL11:BW11)/$AH$4</f>
        <v>119460.75</v>
      </c>
      <c r="BZ11" s="336">
        <f t="shared" ref="BZ11" si="268">BZ38+(BZ37)</f>
        <v>148617</v>
      </c>
      <c r="CA11" s="91">
        <f>CA38+(CA37)</f>
        <v>121181</v>
      </c>
      <c r="CB11" s="90">
        <f t="shared" ref="CB11:CK11" si="269">CB38+(CB37)</f>
        <v>120655</v>
      </c>
      <c r="CC11" s="91">
        <f t="shared" si="269"/>
        <v>120725</v>
      </c>
      <c r="CD11" s="90">
        <f t="shared" si="269"/>
        <v>120484</v>
      </c>
      <c r="CE11" s="91">
        <f t="shared" si="269"/>
        <v>146930</v>
      </c>
      <c r="CF11" s="90">
        <f t="shared" si="269"/>
        <v>122677</v>
      </c>
      <c r="CG11" s="91">
        <f t="shared" si="269"/>
        <v>118613</v>
      </c>
      <c r="CH11" s="90">
        <f t="shared" si="269"/>
        <v>117993</v>
      </c>
      <c r="CI11" s="90">
        <f t="shared" si="269"/>
        <v>118591</v>
      </c>
      <c r="CJ11" s="90">
        <f t="shared" si="269"/>
        <v>118832</v>
      </c>
      <c r="CK11" s="90">
        <f t="shared" si="269"/>
        <v>119298</v>
      </c>
      <c r="CL11" s="116">
        <f>SUM(BZ11:CK11)</f>
        <v>1494596</v>
      </c>
      <c r="CM11" s="164">
        <f>SUM(BZ11:CK11)/$AH$4</f>
        <v>124549.66666666667</v>
      </c>
      <c r="CN11" s="336">
        <f t="shared" ref="CN11" si="270">CN38+(CN37)</f>
        <v>145790</v>
      </c>
      <c r="CO11" s="91">
        <f>CO38+(CO37)</f>
        <v>116206</v>
      </c>
      <c r="CP11" s="90">
        <f t="shared" ref="CP11:CY11" si="271">CP38+(CP37)</f>
        <v>115029</v>
      </c>
      <c r="CQ11" s="91">
        <f t="shared" si="271"/>
        <v>119153</v>
      </c>
      <c r="CR11" s="90">
        <f t="shared" si="271"/>
        <v>118608</v>
      </c>
      <c r="CS11" s="91">
        <f t="shared" si="271"/>
        <v>138463</v>
      </c>
      <c r="CT11" s="90">
        <f t="shared" si="271"/>
        <v>122677</v>
      </c>
      <c r="CU11" s="91">
        <f t="shared" si="271"/>
        <v>118351</v>
      </c>
      <c r="CV11" s="90">
        <f t="shared" si="271"/>
        <v>118694</v>
      </c>
      <c r="CW11" s="908">
        <f t="shared" si="271"/>
        <v>118948</v>
      </c>
      <c r="CX11" s="90">
        <f t="shared" si="271"/>
        <v>119134</v>
      </c>
      <c r="CY11" s="91">
        <f t="shared" si="271"/>
        <v>145902</v>
      </c>
      <c r="CZ11" s="116">
        <f>SUM(CN11:CY11)</f>
        <v>1496955</v>
      </c>
      <c r="DA11" s="164">
        <f>SUM(CN11:CY11)/$CZ$4</f>
        <v>124746.25</v>
      </c>
      <c r="DB11" s="336">
        <f t="shared" ref="DB11:DJ11" si="272">DB38+(DB37)</f>
        <v>120333</v>
      </c>
      <c r="DC11" s="91">
        <f t="shared" si="272"/>
        <v>120439</v>
      </c>
      <c r="DD11" s="90">
        <f t="shared" si="272"/>
        <v>120457</v>
      </c>
      <c r="DE11" s="91">
        <f t="shared" si="272"/>
        <v>123696</v>
      </c>
      <c r="DF11" s="90">
        <f t="shared" si="272"/>
        <v>123112</v>
      </c>
      <c r="DG11" s="91">
        <f t="shared" si="272"/>
        <v>150674</v>
      </c>
      <c r="DH11" s="90">
        <f t="shared" si="272"/>
        <v>122749</v>
      </c>
      <c r="DI11" s="91">
        <f t="shared" si="272"/>
        <v>122426</v>
      </c>
      <c r="DJ11" s="1007">
        <f t="shared" si="272"/>
        <v>122432</v>
      </c>
      <c r="DK11" s="91">
        <f t="shared" ref="DK11:DM11" si="273">DK38+(DK37)</f>
        <v>123204</v>
      </c>
      <c r="DL11" s="90">
        <f t="shared" si="273"/>
        <v>123631</v>
      </c>
      <c r="DM11" s="91">
        <f t="shared" si="273"/>
        <v>152519</v>
      </c>
      <c r="DN11" s="116">
        <f>SUM(DB11:DM11)</f>
        <v>1525672</v>
      </c>
      <c r="DO11" s="164">
        <f>SUM(DB11:DM11)/$DN$4</f>
        <v>127139.33333333333</v>
      </c>
      <c r="DP11" s="336">
        <f t="shared" ref="DP11:DQ11" si="274">DP38+(DP37)</f>
        <v>125241</v>
      </c>
      <c r="DQ11" s="91">
        <f t="shared" si="274"/>
        <v>124809</v>
      </c>
      <c r="DR11" s="90">
        <f t="shared" ref="DR11:DT11" si="275">DR38+(DR37)</f>
        <v>124209</v>
      </c>
      <c r="DS11" s="91">
        <f t="shared" si="275"/>
        <v>124310</v>
      </c>
      <c r="DT11" s="90">
        <f t="shared" si="275"/>
        <v>148752</v>
      </c>
      <c r="DU11" s="91">
        <f t="shared" ref="DU11:EA11" si="276">DU38+(DU37)</f>
        <v>123800</v>
      </c>
      <c r="DV11" s="90">
        <f t="shared" si="276"/>
        <v>122462</v>
      </c>
      <c r="DW11" s="91">
        <f t="shared" si="276"/>
        <v>122199</v>
      </c>
      <c r="DX11" s="90">
        <f t="shared" si="276"/>
        <v>122455</v>
      </c>
      <c r="DY11" s="91">
        <f t="shared" si="276"/>
        <v>151087</v>
      </c>
      <c r="DZ11" s="90">
        <f t="shared" si="276"/>
        <v>124080</v>
      </c>
      <c r="EA11" s="91">
        <f t="shared" si="276"/>
        <v>124589</v>
      </c>
      <c r="EB11" s="116">
        <f>SUM(DP11:EA11)</f>
        <v>1537993</v>
      </c>
      <c r="EC11" s="164">
        <f>SUM(DP11:EA11)/$EB$4</f>
        <v>128166.08333333333</v>
      </c>
      <c r="ED11" s="1070">
        <f t="shared" ref="ED11" si="277">ED38+(ED37)</f>
        <v>125172</v>
      </c>
      <c r="EE11" s="91">
        <f t="shared" ref="EE11:EH11" si="278">EE38+(EE37)</f>
        <v>124995</v>
      </c>
      <c r="EF11" s="90">
        <f t="shared" si="278"/>
        <v>125067</v>
      </c>
      <c r="EG11" s="91">
        <f t="shared" si="278"/>
        <v>145112</v>
      </c>
      <c r="EH11" s="90">
        <f t="shared" si="278"/>
        <v>124322</v>
      </c>
      <c r="EI11" s="91">
        <f>EI38+(EI37)</f>
        <v>123988</v>
      </c>
      <c r="EJ11" s="90">
        <f>EJ38+(EJ37)</f>
        <v>124094</v>
      </c>
      <c r="EK11" s="91">
        <f>EK38+(EK37)</f>
        <v>124481</v>
      </c>
      <c r="EL11" s="90">
        <f>EL38+(EL37)</f>
        <v>124667</v>
      </c>
      <c r="EM11" s="91">
        <f t="shared" ref="EM11:EO11" si="279">EM38+(EM37)</f>
        <v>125342</v>
      </c>
      <c r="EN11" s="90">
        <f t="shared" si="279"/>
        <v>153668</v>
      </c>
      <c r="EO11" s="91">
        <f t="shared" si="279"/>
        <v>126715</v>
      </c>
      <c r="EP11" s="116">
        <f>SUM(ED11:EO11)</f>
        <v>1547623</v>
      </c>
      <c r="EQ11" s="164">
        <f>SUM(ED11:EO11)/$EP$4</f>
        <v>128968.58333333333</v>
      </c>
      <c r="ER11" s="1070">
        <f t="shared" ref="ER11:ES11" si="280">ER38+(ER37)</f>
        <v>122765</v>
      </c>
      <c r="ES11" s="91">
        <f t="shared" si="280"/>
        <v>123392</v>
      </c>
      <c r="ET11" s="90">
        <f t="shared" ref="ET11:EU11" si="281">ET38+(ET37)</f>
        <v>123648</v>
      </c>
      <c r="EU11" s="91">
        <f t="shared" si="281"/>
        <v>151921</v>
      </c>
      <c r="EV11" s="90">
        <f t="shared" ref="EV11:EW11" si="282">EV38+(EV37)</f>
        <v>124755</v>
      </c>
      <c r="EW11" s="91">
        <f t="shared" si="282"/>
        <v>125060</v>
      </c>
      <c r="EX11" s="90">
        <f t="shared" ref="EX11:EZ11" si="283">EX38+(EX37)</f>
        <v>125228</v>
      </c>
      <c r="EY11" s="91">
        <f t="shared" si="283"/>
        <v>124814</v>
      </c>
      <c r="EZ11" s="90">
        <f t="shared" si="283"/>
        <v>124633</v>
      </c>
      <c r="FA11" s="91">
        <f t="shared" ref="FA11:FC11" si="284">FA38+(FA37)</f>
        <v>152325</v>
      </c>
      <c r="FB11" s="90">
        <f t="shared" si="284"/>
        <v>125460</v>
      </c>
      <c r="FC11" s="91">
        <f t="shared" si="284"/>
        <v>125688</v>
      </c>
      <c r="FD11" s="116">
        <f>SUM(ER11:FC11)</f>
        <v>1549689</v>
      </c>
      <c r="FE11" s="164">
        <f>SUM(ER11:FC11)/$FD$4</f>
        <v>129140.75</v>
      </c>
      <c r="FF11" s="1070">
        <f t="shared" ref="FF11" si="285">FF38+(FF37)</f>
        <v>125649</v>
      </c>
      <c r="FG11" s="91">
        <f t="shared" ref="FG11:FO11" si="286">FG38+(FG37)</f>
        <v>126476</v>
      </c>
      <c r="FH11" s="90">
        <f t="shared" si="286"/>
        <v>125205</v>
      </c>
      <c r="FI11" s="91">
        <f t="shared" si="286"/>
        <v>152165</v>
      </c>
      <c r="FJ11" s="90">
        <f t="shared" si="286"/>
        <v>122947</v>
      </c>
      <c r="FK11" s="91">
        <f t="shared" si="286"/>
        <v>121833</v>
      </c>
      <c r="FL11" s="90">
        <f t="shared" si="286"/>
        <v>114374</v>
      </c>
      <c r="FM11" s="91">
        <f t="shared" si="286"/>
        <v>112202</v>
      </c>
      <c r="FN11" s="90">
        <f t="shared" si="286"/>
        <v>108331</v>
      </c>
      <c r="FO11" s="91">
        <f t="shared" si="286"/>
        <v>139470</v>
      </c>
      <c r="FP11" s="90">
        <f t="shared" ref="FP11:FQ11" si="287">FP38+(FP37)</f>
        <v>111997</v>
      </c>
      <c r="FQ11" s="91">
        <f t="shared" si="287"/>
        <v>112414</v>
      </c>
      <c r="FR11" s="116">
        <f>SUM(FF11:FQ11)</f>
        <v>1473063</v>
      </c>
      <c r="FS11" s="164">
        <f>SUM(FF11:FQ11)/$FR$4</f>
        <v>122755.25</v>
      </c>
      <c r="FT11" s="1070">
        <f t="shared" ref="FT11:FU11" si="288">FT38+(FT37)</f>
        <v>112740</v>
      </c>
      <c r="FU11" s="91">
        <f t="shared" si="288"/>
        <v>113736</v>
      </c>
      <c r="FV11" s="90">
        <f t="shared" ref="FV11:FX11" si="289">FV38+(FV37)</f>
        <v>141493</v>
      </c>
      <c r="FW11" s="91">
        <f t="shared" si="289"/>
        <v>112739</v>
      </c>
      <c r="FX11" s="90">
        <f t="shared" si="289"/>
        <v>112836</v>
      </c>
      <c r="FY11" s="91">
        <f t="shared" ref="FY11" si="290">FY38+(FY37)</f>
        <v>112259</v>
      </c>
      <c r="FZ11" s="90"/>
      <c r="GA11" s="91"/>
      <c r="GB11" s="90"/>
      <c r="GC11" s="91"/>
      <c r="GD11" s="90"/>
      <c r="GE11" s="91"/>
      <c r="GF11" s="116">
        <f>SUM(FT11:GE11)</f>
        <v>705803</v>
      </c>
      <c r="GG11" s="164">
        <f>SUM(FT11:GE11)/$GF$4</f>
        <v>117633.83333333333</v>
      </c>
      <c r="GH11" s="155">
        <f>ER11-EO11</f>
        <v>-3950</v>
      </c>
      <c r="GI11" s="1024">
        <f>GH11/EO11</f>
        <v>-3.1172315826855541E-2</v>
      </c>
      <c r="GJ11" s="155">
        <f>ES11-ER11</f>
        <v>627</v>
      </c>
      <c r="GK11" s="1008">
        <f>GJ11/ER11</f>
        <v>5.1073188612389521E-3</v>
      </c>
      <c r="GL11" s="155">
        <f>ET11-ES11</f>
        <v>256</v>
      </c>
      <c r="GM11" s="1008">
        <f>GL11/ES11</f>
        <v>2.0746887966804979E-3</v>
      </c>
      <c r="GN11" s="155">
        <f>EU11-ET11</f>
        <v>28273</v>
      </c>
      <c r="GO11" s="1008">
        <f>GN11/ET11</f>
        <v>0.22865715579710144</v>
      </c>
      <c r="GP11" s="155">
        <f>EV11-EU11</f>
        <v>-27166</v>
      </c>
      <c r="GQ11" s="1008">
        <f>GP11/EU11</f>
        <v>-0.17881662179685495</v>
      </c>
      <c r="GR11" s="155">
        <f>EW11-EV11</f>
        <v>305</v>
      </c>
      <c r="GS11" s="1008">
        <f>GR11/EV11</f>
        <v>2.4447917919121478E-3</v>
      </c>
      <c r="GT11" s="155">
        <f>EX11-EW11</f>
        <v>168</v>
      </c>
      <c r="GU11" s="97">
        <f>GT11/EW11</f>
        <v>1.3433551895090357E-3</v>
      </c>
      <c r="GV11" s="155">
        <f>EY11-EX11</f>
        <v>-414</v>
      </c>
      <c r="GW11" s="1008">
        <f>GV11/EX11</f>
        <v>-3.3059699108825501E-3</v>
      </c>
      <c r="GX11" s="155">
        <f>EZ11-EY11</f>
        <v>-181</v>
      </c>
      <c r="GY11" s="1008">
        <f>GX11/EY11</f>
        <v>-1.4501578348582692E-3</v>
      </c>
      <c r="GZ11" s="155">
        <f>FA11-EZ11</f>
        <v>27692</v>
      </c>
      <c r="HA11" s="1008">
        <f>GZ11/EZ11</f>
        <v>0.22218834498086382</v>
      </c>
      <c r="HB11" s="155">
        <f>FB11-FA11</f>
        <v>-26865</v>
      </c>
      <c r="HC11" s="1008">
        <f>HB11/FA11</f>
        <v>-0.17636632200886262</v>
      </c>
      <c r="HD11" s="155">
        <f>FC11-FB11</f>
        <v>228</v>
      </c>
      <c r="HE11" s="1008">
        <f>HD11/FB11</f>
        <v>1.8173122907699664E-3</v>
      </c>
      <c r="HF11" s="1228">
        <f>FF11-FC11</f>
        <v>-39</v>
      </c>
      <c r="HG11" s="1251">
        <f>HF11/FC11</f>
        <v>-3.1029215199541722E-4</v>
      </c>
      <c r="HH11" s="336">
        <f>FG11-FF11</f>
        <v>827</v>
      </c>
      <c r="HI11" s="1251">
        <f>HH11/FF11</f>
        <v>6.5818271534194466E-3</v>
      </c>
      <c r="HJ11" s="336">
        <f>FH11-FG11</f>
        <v>-1271</v>
      </c>
      <c r="HK11" s="1251">
        <f>HJ11/FG11</f>
        <v>-1.0049337423700939E-2</v>
      </c>
      <c r="HL11" s="336">
        <f>FI11-FH11</f>
        <v>26960</v>
      </c>
      <c r="HM11" s="1251">
        <f>HL11/FH11</f>
        <v>0.21532686394313327</v>
      </c>
      <c r="HN11" s="1260">
        <f>FJ11-FI11</f>
        <v>-29218</v>
      </c>
      <c r="HO11" s="1251">
        <f>HN11/FI11</f>
        <v>-0.19201524660730129</v>
      </c>
      <c r="HP11" s="1260">
        <f>FK11-FJ11</f>
        <v>-1114</v>
      </c>
      <c r="HQ11" s="1251">
        <f>HP11/FJ11</f>
        <v>-9.0608148226471574E-3</v>
      </c>
      <c r="HR11" s="1260">
        <f>FL11-FK11</f>
        <v>-7459</v>
      </c>
      <c r="HS11" s="1251">
        <f>HR11/FK11</f>
        <v>-6.1223149721339867E-2</v>
      </c>
      <c r="HT11" s="1260">
        <f>FM11-FL11</f>
        <v>-2172</v>
      </c>
      <c r="HU11" s="1181">
        <f>HT11/FL11</f>
        <v>-1.8990329970098099E-2</v>
      </c>
      <c r="HV11" s="1260">
        <f>FN11-FM11</f>
        <v>-3871</v>
      </c>
      <c r="HW11" s="1251">
        <f>HV11/FM11</f>
        <v>-3.4500276287410203E-2</v>
      </c>
      <c r="HX11" s="1260">
        <f>FO11-FN11</f>
        <v>31139</v>
      </c>
      <c r="HY11" s="1251">
        <f>HX11/FN11</f>
        <v>0.2874431141593819</v>
      </c>
      <c r="HZ11" s="1260">
        <f>FP11-FO11</f>
        <v>-27473</v>
      </c>
      <c r="IA11" s="1251">
        <f>HZ11/FO11</f>
        <v>-0.19698142969814297</v>
      </c>
      <c r="IB11" s="1260">
        <f>FQ11-FP11</f>
        <v>417</v>
      </c>
      <c r="IC11" s="1251">
        <f>IB11/FP11</f>
        <v>3.72331401733975E-3</v>
      </c>
      <c r="ID11" s="1228">
        <f>FT11-FQ11</f>
        <v>326</v>
      </c>
      <c r="IE11" s="1251">
        <f>ID11/FQ11</f>
        <v>2.8999946625865108E-3</v>
      </c>
      <c r="IF11" s="336">
        <f>FU11-FT11</f>
        <v>996</v>
      </c>
      <c r="IG11" s="1251">
        <f>IF11/FT11</f>
        <v>8.8344864289515695E-3</v>
      </c>
      <c r="IH11" s="1260">
        <f>FV11-FV11</f>
        <v>0</v>
      </c>
      <c r="II11" s="1251">
        <f>IH11/FU11</f>
        <v>0</v>
      </c>
      <c r="IJ11" s="1260">
        <f>FW11-FW11</f>
        <v>0</v>
      </c>
      <c r="IK11" s="1251">
        <f>IJ11/FV11</f>
        <v>0</v>
      </c>
      <c r="IL11" s="1260">
        <f>FX11-FW11</f>
        <v>97</v>
      </c>
      <c r="IM11" s="1251">
        <f>IL11/FW11</f>
        <v>8.603943621994164E-4</v>
      </c>
      <c r="IN11" s="1260">
        <f>FY11-FX11</f>
        <v>-577</v>
      </c>
      <c r="IO11" s="1251">
        <f>IN11/FX11</f>
        <v>-5.1136162217731932E-3</v>
      </c>
      <c r="IP11" s="1260">
        <f>FZ11-FY11</f>
        <v>-112259</v>
      </c>
      <c r="IQ11" s="1251">
        <f>IP11/FY11</f>
        <v>-1</v>
      </c>
      <c r="IR11" s="1260">
        <f>GA11-FZ11</f>
        <v>0</v>
      </c>
      <c r="IS11" s="1251" t="e">
        <f>IR11/FZ11</f>
        <v>#DIV/0!</v>
      </c>
      <c r="IT11" s="1260">
        <f>GB11-GA11</f>
        <v>0</v>
      </c>
      <c r="IU11" s="1251" t="e">
        <f>IT11/GA11</f>
        <v>#DIV/0!</v>
      </c>
      <c r="IV11" s="1260">
        <f>GC11-GB11</f>
        <v>0</v>
      </c>
      <c r="IW11" s="1251" t="e">
        <f>IV11/GB11</f>
        <v>#DIV/0!</v>
      </c>
      <c r="IX11" s="1260">
        <f>GD11-GC11</f>
        <v>0</v>
      </c>
      <c r="IY11" s="1251" t="e">
        <f>IX11/GC11</f>
        <v>#DIV/0!</v>
      </c>
      <c r="IZ11" s="1260">
        <f>GE11-GD11</f>
        <v>0</v>
      </c>
      <c r="JA11" s="1304" t="e">
        <f>IZ11/GD11</f>
        <v>#DIV/0!</v>
      </c>
      <c r="JB11" s="90">
        <f>FK11</f>
        <v>121833</v>
      </c>
      <c r="JC11" s="1014">
        <f>FY11</f>
        <v>112259</v>
      </c>
      <c r="JD11" s="155">
        <f>JC11-JB11</f>
        <v>-9574</v>
      </c>
      <c r="JE11" s="97">
        <f t="shared" ref="JE11" si="291">IF(ISERROR(JD11/JB11),0,JD11/JB11)</f>
        <v>-7.8582978339202025E-2</v>
      </c>
      <c r="JF11" s="1175"/>
      <c r="JH11" s="236" t="e">
        <f>#REF!</f>
        <v>#REF!</v>
      </c>
      <c r="JI11" s="236" t="e">
        <f>#REF!</f>
        <v>#REF!</v>
      </c>
      <c r="JJ11" s="236" t="e">
        <f>#REF!</f>
        <v>#REF!</v>
      </c>
      <c r="JK11" s="236" t="e">
        <f>#REF!</f>
        <v>#REF!</v>
      </c>
      <c r="JL11" s="236" t="e">
        <f>#REF!</f>
        <v>#REF!</v>
      </c>
      <c r="JM11" s="236" t="e">
        <f>#REF!</f>
        <v>#REF!</v>
      </c>
      <c r="JN11" s="236" t="e">
        <f>#REF!</f>
        <v>#REF!</v>
      </c>
      <c r="JO11" s="236" t="e">
        <f>#REF!</f>
        <v>#REF!</v>
      </c>
      <c r="JP11" s="236" t="e">
        <f>#REF!</f>
        <v>#REF!</v>
      </c>
      <c r="JQ11" s="236" t="e">
        <f>#REF!</f>
        <v>#REF!</v>
      </c>
      <c r="JR11" s="236" t="e">
        <f>#REF!</f>
        <v>#REF!</v>
      </c>
      <c r="JS11" s="237">
        <f t="shared" si="253"/>
        <v>111549</v>
      </c>
      <c r="JT11" s="237">
        <f t="shared" si="253"/>
        <v>134889</v>
      </c>
      <c r="JU11" s="237">
        <f t="shared" si="253"/>
        <v>111390</v>
      </c>
      <c r="JV11" s="237">
        <f t="shared" si="253"/>
        <v>111467</v>
      </c>
      <c r="JW11" s="237">
        <f t="shared" si="253"/>
        <v>111297</v>
      </c>
      <c r="JX11" s="237">
        <f t="shared" si="253"/>
        <v>111106</v>
      </c>
      <c r="JY11" s="237">
        <f t="shared" si="253"/>
        <v>111020</v>
      </c>
      <c r="JZ11" s="237">
        <f t="shared" si="253"/>
        <v>132508</v>
      </c>
      <c r="KA11" s="237">
        <f t="shared" si="253"/>
        <v>110944</v>
      </c>
      <c r="KB11" s="237">
        <f t="shared" si="253"/>
        <v>111316</v>
      </c>
      <c r="KC11" s="237">
        <f t="shared" si="253"/>
        <v>111603</v>
      </c>
      <c r="KD11" s="237">
        <f t="shared" si="253"/>
        <v>112436</v>
      </c>
      <c r="KE11" s="237">
        <f t="shared" si="254"/>
        <v>112399</v>
      </c>
      <c r="KF11" s="237">
        <f t="shared" si="254"/>
        <v>133843</v>
      </c>
      <c r="KG11" s="237">
        <f t="shared" si="254"/>
        <v>110716</v>
      </c>
      <c r="KH11" s="237">
        <f t="shared" si="254"/>
        <v>110651</v>
      </c>
      <c r="KI11" s="237">
        <f t="shared" si="254"/>
        <v>110119</v>
      </c>
      <c r="KJ11" s="237">
        <f t="shared" si="254"/>
        <v>109794</v>
      </c>
      <c r="KK11" s="237">
        <f t="shared" si="254"/>
        <v>123268</v>
      </c>
      <c r="KL11" s="237">
        <f t="shared" si="254"/>
        <v>109540</v>
      </c>
      <c r="KM11" s="237">
        <f t="shared" si="254"/>
        <v>109775</v>
      </c>
      <c r="KN11" s="237">
        <f t="shared" si="254"/>
        <v>110455</v>
      </c>
      <c r="KO11" s="237">
        <f t="shared" si="254"/>
        <v>111303</v>
      </c>
      <c r="KP11" s="237">
        <f t="shared" si="254"/>
        <v>136203</v>
      </c>
      <c r="KQ11" s="648">
        <f t="shared" si="255"/>
        <v>113834</v>
      </c>
      <c r="KR11" s="648">
        <f t="shared" si="255"/>
        <v>115414</v>
      </c>
      <c r="KS11" s="648">
        <f t="shared" si="255"/>
        <v>115875</v>
      </c>
      <c r="KT11" s="648">
        <f t="shared" si="255"/>
        <v>116600</v>
      </c>
      <c r="KU11" s="648">
        <f t="shared" si="255"/>
        <v>117464</v>
      </c>
      <c r="KV11" s="648">
        <f t="shared" si="255"/>
        <v>117293</v>
      </c>
      <c r="KW11" s="648">
        <f t="shared" si="255"/>
        <v>142567</v>
      </c>
      <c r="KX11" s="648">
        <f t="shared" si="255"/>
        <v>117052</v>
      </c>
      <c r="KY11" s="648">
        <f t="shared" si="255"/>
        <v>117471</v>
      </c>
      <c r="KZ11" s="648">
        <f t="shared" si="255"/>
        <v>118989</v>
      </c>
      <c r="LA11" s="648">
        <f t="shared" si="255"/>
        <v>119836</v>
      </c>
      <c r="LB11" s="648">
        <f t="shared" si="255"/>
        <v>121134</v>
      </c>
      <c r="LC11" s="740">
        <f t="shared" si="256"/>
        <v>148617</v>
      </c>
      <c r="LD11" s="740">
        <f t="shared" si="256"/>
        <v>121181</v>
      </c>
      <c r="LE11" s="740">
        <f t="shared" si="256"/>
        <v>120655</v>
      </c>
      <c r="LF11" s="740">
        <f t="shared" si="256"/>
        <v>120725</v>
      </c>
      <c r="LG11" s="740">
        <f t="shared" si="256"/>
        <v>120484</v>
      </c>
      <c r="LH11" s="740">
        <f t="shared" si="256"/>
        <v>146930</v>
      </c>
      <c r="LI11" s="740">
        <f t="shared" si="256"/>
        <v>122677</v>
      </c>
      <c r="LJ11" s="740">
        <f t="shared" si="256"/>
        <v>118613</v>
      </c>
      <c r="LK11" s="740">
        <f t="shared" si="256"/>
        <v>117993</v>
      </c>
      <c r="LL11" s="740">
        <f t="shared" si="256"/>
        <v>118591</v>
      </c>
      <c r="LM11" s="740">
        <f t="shared" si="256"/>
        <v>118832</v>
      </c>
      <c r="LN11" s="740">
        <f t="shared" si="256"/>
        <v>119298</v>
      </c>
      <c r="LO11" s="790">
        <f t="shared" si="257"/>
        <v>145790</v>
      </c>
      <c r="LP11" s="790">
        <f t="shared" si="257"/>
        <v>116206</v>
      </c>
      <c r="LQ11" s="790">
        <f t="shared" si="257"/>
        <v>115029</v>
      </c>
      <c r="LR11" s="790">
        <f t="shared" si="257"/>
        <v>119153</v>
      </c>
      <c r="LS11" s="790">
        <f t="shared" si="257"/>
        <v>118608</v>
      </c>
      <c r="LT11" s="790">
        <f t="shared" si="257"/>
        <v>138463</v>
      </c>
      <c r="LU11" s="790">
        <f t="shared" si="257"/>
        <v>122677</v>
      </c>
      <c r="LV11" s="790">
        <f t="shared" si="257"/>
        <v>118351</v>
      </c>
      <c r="LW11" s="790">
        <f t="shared" si="257"/>
        <v>118694</v>
      </c>
      <c r="LX11" s="790">
        <f t="shared" si="257"/>
        <v>118948</v>
      </c>
      <c r="LY11" s="790">
        <f t="shared" si="257"/>
        <v>119134</v>
      </c>
      <c r="LZ11" s="790">
        <f t="shared" si="257"/>
        <v>145902</v>
      </c>
      <c r="MA11" s="965">
        <f t="shared" si="258"/>
        <v>120333</v>
      </c>
      <c r="MB11" s="965">
        <f t="shared" si="258"/>
        <v>120439</v>
      </c>
      <c r="MC11" s="965">
        <f t="shared" si="258"/>
        <v>120457</v>
      </c>
      <c r="MD11" s="965">
        <f t="shared" si="258"/>
        <v>123696</v>
      </c>
      <c r="ME11" s="965">
        <f t="shared" si="258"/>
        <v>123112</v>
      </c>
      <c r="MF11" s="965">
        <f t="shared" si="258"/>
        <v>150674</v>
      </c>
      <c r="MG11" s="965">
        <f t="shared" si="258"/>
        <v>122749</v>
      </c>
      <c r="MH11" s="965">
        <f t="shared" si="258"/>
        <v>122426</v>
      </c>
      <c r="MI11" s="965">
        <f t="shared" si="258"/>
        <v>122432</v>
      </c>
      <c r="MJ11" s="965">
        <f t="shared" si="258"/>
        <v>123204</v>
      </c>
      <c r="MK11" s="965">
        <f t="shared" si="258"/>
        <v>123631</v>
      </c>
      <c r="ML11" s="965">
        <f t="shared" si="258"/>
        <v>152519</v>
      </c>
      <c r="MM11" s="987">
        <f t="shared" ref="MM11:MU11" si="292">DP11</f>
        <v>125241</v>
      </c>
      <c r="MN11" s="987">
        <f t="shared" si="292"/>
        <v>124809</v>
      </c>
      <c r="MO11" s="987">
        <f t="shared" si="292"/>
        <v>124209</v>
      </c>
      <c r="MP11" s="987">
        <f t="shared" si="292"/>
        <v>124310</v>
      </c>
      <c r="MQ11" s="987">
        <f t="shared" si="292"/>
        <v>148752</v>
      </c>
      <c r="MR11" s="987">
        <f t="shared" si="292"/>
        <v>123800</v>
      </c>
      <c r="MS11" s="987">
        <f t="shared" si="292"/>
        <v>122462</v>
      </c>
      <c r="MT11" s="987">
        <f t="shared" si="292"/>
        <v>122199</v>
      </c>
      <c r="MU11" s="987">
        <f t="shared" si="292"/>
        <v>122455</v>
      </c>
      <c r="MV11" s="987" t="s">
        <v>296</v>
      </c>
      <c r="MW11" s="987">
        <f>DZ11</f>
        <v>124080</v>
      </c>
      <c r="MX11" s="987">
        <f>EA11</f>
        <v>124589</v>
      </c>
      <c r="MY11" s="1027">
        <f t="shared" si="260"/>
        <v>125172</v>
      </c>
      <c r="MZ11" s="1027">
        <f t="shared" si="260"/>
        <v>124995</v>
      </c>
      <c r="NA11" s="1027">
        <f t="shared" si="260"/>
        <v>125067</v>
      </c>
      <c r="NB11" s="1027">
        <f t="shared" si="260"/>
        <v>145112</v>
      </c>
      <c r="NC11" s="1027">
        <f t="shared" si="260"/>
        <v>124322</v>
      </c>
      <c r="ND11" s="1027">
        <f t="shared" si="260"/>
        <v>123988</v>
      </c>
      <c r="NE11" s="1027">
        <f t="shared" si="260"/>
        <v>124094</v>
      </c>
      <c r="NF11" s="1027">
        <f t="shared" si="260"/>
        <v>124481</v>
      </c>
      <c r="NG11" s="1027">
        <f t="shared" si="260"/>
        <v>124667</v>
      </c>
      <c r="NH11" s="1027">
        <f t="shared" si="260"/>
        <v>125342</v>
      </c>
      <c r="NI11" s="1027">
        <f t="shared" si="260"/>
        <v>153668</v>
      </c>
      <c r="NJ11" s="1027">
        <f t="shared" si="260"/>
        <v>126715</v>
      </c>
      <c r="NK11" s="1114">
        <f t="shared" ref="NK11:NV11" si="293">ER11</f>
        <v>122765</v>
      </c>
      <c r="NL11" s="1114">
        <f t="shared" si="293"/>
        <v>123392</v>
      </c>
      <c r="NM11" s="1114">
        <f t="shared" si="293"/>
        <v>123648</v>
      </c>
      <c r="NN11" s="1114">
        <f t="shared" si="293"/>
        <v>151921</v>
      </c>
      <c r="NO11" s="1114">
        <f t="shared" si="293"/>
        <v>124755</v>
      </c>
      <c r="NP11" s="1114">
        <f t="shared" si="293"/>
        <v>125060</v>
      </c>
      <c r="NQ11" s="1114">
        <f t="shared" si="293"/>
        <v>125228</v>
      </c>
      <c r="NR11" s="1114">
        <f t="shared" si="293"/>
        <v>124814</v>
      </c>
      <c r="NS11" s="1114">
        <f t="shared" si="293"/>
        <v>124633</v>
      </c>
      <c r="NT11" s="1114">
        <f t="shared" si="293"/>
        <v>152325</v>
      </c>
      <c r="NU11" s="1114">
        <f t="shared" si="293"/>
        <v>125460</v>
      </c>
      <c r="NV11" s="1114">
        <f t="shared" si="293"/>
        <v>125688</v>
      </c>
      <c r="NW11" s="1199">
        <f t="shared" si="261"/>
        <v>125649</v>
      </c>
      <c r="NX11" s="1199">
        <f t="shared" si="261"/>
        <v>126476</v>
      </c>
      <c r="NY11" s="1199">
        <f t="shared" si="261"/>
        <v>125205</v>
      </c>
      <c r="NZ11" s="1199">
        <f t="shared" si="261"/>
        <v>152165</v>
      </c>
      <c r="OA11" s="1199">
        <f t="shared" si="261"/>
        <v>122947</v>
      </c>
      <c r="OB11" s="1199">
        <f t="shared" si="261"/>
        <v>121833</v>
      </c>
      <c r="OC11" s="1199">
        <f t="shared" si="261"/>
        <v>114374</v>
      </c>
      <c r="OD11" s="1199">
        <f t="shared" si="261"/>
        <v>112202</v>
      </c>
      <c r="OE11" s="1199">
        <f t="shared" si="261"/>
        <v>108331</v>
      </c>
      <c r="OF11" s="1199">
        <f t="shared" si="261"/>
        <v>139470</v>
      </c>
      <c r="OG11" s="1199">
        <f t="shared" si="261"/>
        <v>111997</v>
      </c>
      <c r="OH11" s="1199">
        <f t="shared" si="261"/>
        <v>112414</v>
      </c>
      <c r="OI11" s="1269">
        <f>FT11</f>
        <v>112740</v>
      </c>
      <c r="OJ11" s="1269">
        <f t="shared" ref="OJ11:ON11" si="294">FU11</f>
        <v>113736</v>
      </c>
      <c r="OK11" s="1269">
        <f t="shared" si="294"/>
        <v>141493</v>
      </c>
      <c r="OL11" s="1269">
        <f t="shared" si="294"/>
        <v>112739</v>
      </c>
      <c r="OM11" s="1269">
        <f t="shared" si="294"/>
        <v>112836</v>
      </c>
      <c r="ON11" s="1269">
        <f t="shared" si="294"/>
        <v>112259</v>
      </c>
      <c r="OO11" s="1269">
        <f t="shared" ref="OO11:OT11" si="295">FZ11</f>
        <v>0</v>
      </c>
      <c r="OP11" s="1269">
        <f t="shared" si="295"/>
        <v>0</v>
      </c>
      <c r="OQ11" s="1269">
        <f t="shared" si="295"/>
        <v>0</v>
      </c>
      <c r="OR11" s="1269">
        <f t="shared" si="295"/>
        <v>0</v>
      </c>
      <c r="OS11" s="1269">
        <f t="shared" si="295"/>
        <v>0</v>
      </c>
      <c r="OT11" s="1269">
        <f t="shared" si="295"/>
        <v>0</v>
      </c>
    </row>
    <row r="12" spans="1:410" s="2" customFormat="1" ht="21.75" customHeight="1" x14ac:dyDescent="0.3">
      <c r="A12" s="627">
        <v>2</v>
      </c>
      <c r="B12" s="4" t="s">
        <v>89</v>
      </c>
      <c r="C12" s="4"/>
      <c r="D12" s="4"/>
      <c r="H12" s="337"/>
      <c r="I12" s="178"/>
      <c r="J12" s="15"/>
      <c r="K12" s="178"/>
      <c r="L12" s="15"/>
      <c r="M12" s="178" t="s">
        <v>122</v>
      </c>
      <c r="N12" s="15"/>
      <c r="O12" s="178"/>
      <c r="P12" s="15"/>
      <c r="Q12" s="178"/>
      <c r="R12" s="15"/>
      <c r="S12" s="178"/>
      <c r="T12" s="117"/>
      <c r="U12" s="136"/>
      <c r="V12" s="337"/>
      <c r="W12" s="178"/>
      <c r="X12" s="15"/>
      <c r="Y12" s="178"/>
      <c r="Z12" s="15"/>
      <c r="AA12" s="178" t="s">
        <v>141</v>
      </c>
      <c r="AB12" s="15"/>
      <c r="AC12" s="178"/>
      <c r="AD12" s="15"/>
      <c r="AE12" s="178"/>
      <c r="AF12" s="15"/>
      <c r="AG12" s="178"/>
      <c r="AH12" s="117"/>
      <c r="AI12" s="136"/>
      <c r="AJ12" s="337"/>
      <c r="AK12" s="178"/>
      <c r="AL12" s="15"/>
      <c r="AM12" s="178"/>
      <c r="AN12" s="15"/>
      <c r="AO12" s="178" t="s">
        <v>173</v>
      </c>
      <c r="AP12" s="15"/>
      <c r="AQ12" s="567"/>
      <c r="AR12" s="186"/>
      <c r="AS12" s="178"/>
      <c r="AT12" s="15"/>
      <c r="AU12" s="178" t="s">
        <v>185</v>
      </c>
      <c r="AV12" s="117"/>
      <c r="AW12" s="136"/>
      <c r="AX12" s="337"/>
      <c r="AY12" s="178"/>
      <c r="AZ12" s="15"/>
      <c r="BA12" s="178" t="s">
        <v>188</v>
      </c>
      <c r="BB12" s="186" t="s">
        <v>192</v>
      </c>
      <c r="BC12" s="178"/>
      <c r="BD12" s="186" t="s">
        <v>198</v>
      </c>
      <c r="BE12" s="567"/>
      <c r="BF12" s="15"/>
      <c r="BG12" s="668"/>
      <c r="BH12" s="186" t="s">
        <v>219</v>
      </c>
      <c r="BI12" s="178"/>
      <c r="BJ12" s="117"/>
      <c r="BK12" s="136"/>
      <c r="BL12" s="337"/>
      <c r="BM12" s="178"/>
      <c r="BN12" s="15"/>
      <c r="BO12" s="178"/>
      <c r="BP12" s="186"/>
      <c r="BQ12" s="178"/>
      <c r="BR12" s="186" t="s">
        <v>231</v>
      </c>
      <c r="BS12" s="567"/>
      <c r="BT12" s="15"/>
      <c r="BU12" s="15"/>
      <c r="BV12" s="15"/>
      <c r="BW12" s="186" t="s">
        <v>236</v>
      </c>
      <c r="BX12" s="117"/>
      <c r="BY12" s="136"/>
      <c r="BZ12" s="760"/>
      <c r="CA12" s="178"/>
      <c r="CB12" s="15"/>
      <c r="CC12" s="178"/>
      <c r="CD12" s="186"/>
      <c r="CE12" s="178"/>
      <c r="CF12" s="186" t="s">
        <v>242</v>
      </c>
      <c r="CG12" s="178"/>
      <c r="CH12" s="15"/>
      <c r="CI12" s="186" t="s">
        <v>246</v>
      </c>
      <c r="CJ12" s="15"/>
      <c r="CK12" s="15"/>
      <c r="CL12" s="117"/>
      <c r="CM12" s="136"/>
      <c r="CN12" s="760"/>
      <c r="CO12" s="811"/>
      <c r="CP12" s="15"/>
      <c r="CQ12" s="178"/>
      <c r="CR12" s="186"/>
      <c r="CS12" s="178"/>
      <c r="CT12" s="186"/>
      <c r="CU12" s="178" t="s">
        <v>255</v>
      </c>
      <c r="CV12" s="15"/>
      <c r="CW12" s="909"/>
      <c r="CX12" s="15"/>
      <c r="CY12" s="811"/>
      <c r="CZ12" s="117"/>
      <c r="DA12" s="136"/>
      <c r="DB12" s="760"/>
      <c r="DC12" s="811"/>
      <c r="DD12" s="15"/>
      <c r="DE12" s="178"/>
      <c r="DF12" s="186"/>
      <c r="DG12" s="178"/>
      <c r="DH12" s="186" t="s">
        <v>273</v>
      </c>
      <c r="DI12" s="178"/>
      <c r="DJ12" s="15"/>
      <c r="DK12" s="178"/>
      <c r="DL12" s="15"/>
      <c r="DM12" s="178"/>
      <c r="DN12" s="117"/>
      <c r="DO12" s="136"/>
      <c r="DP12" s="760"/>
      <c r="DQ12" s="811"/>
      <c r="DR12" s="15"/>
      <c r="DS12" s="178"/>
      <c r="DT12" s="186"/>
      <c r="DU12" s="178"/>
      <c r="DV12" s="186"/>
      <c r="DW12" s="178"/>
      <c r="DX12" s="15"/>
      <c r="DY12" s="178" t="s">
        <v>288</v>
      </c>
      <c r="DZ12" s="15"/>
      <c r="EA12" s="178"/>
      <c r="EB12" s="117"/>
      <c r="EC12" s="136"/>
      <c r="ED12" s="760"/>
      <c r="EE12" s="811"/>
      <c r="EF12" s="15"/>
      <c r="EG12" s="178"/>
      <c r="EH12" s="186"/>
      <c r="EI12" s="178"/>
      <c r="EJ12" s="186" t="s">
        <v>293</v>
      </c>
      <c r="EK12" s="178"/>
      <c r="EL12" s="15"/>
      <c r="EM12" s="178"/>
      <c r="EN12" s="15"/>
      <c r="EO12" s="178"/>
      <c r="EP12" s="117"/>
      <c r="EQ12" s="136"/>
      <c r="ER12" s="760"/>
      <c r="ES12" s="811"/>
      <c r="ET12" s="15"/>
      <c r="EU12" s="178"/>
      <c r="EV12" s="186"/>
      <c r="EW12" s="178"/>
      <c r="EX12" s="186"/>
      <c r="EY12" s="178"/>
      <c r="EZ12" s="1166" t="s">
        <v>293</v>
      </c>
      <c r="FA12" s="178"/>
      <c r="FB12" s="15"/>
      <c r="FC12" s="178"/>
      <c r="FD12" s="117"/>
      <c r="FE12" s="136"/>
      <c r="FF12" s="760"/>
      <c r="FG12" s="811"/>
      <c r="FH12" s="15"/>
      <c r="FI12" s="178"/>
      <c r="FJ12" s="186"/>
      <c r="FK12" s="178"/>
      <c r="FL12" s="186"/>
      <c r="FM12" s="178"/>
      <c r="FN12" s="1166"/>
      <c r="FO12" s="178" t="s">
        <v>348</v>
      </c>
      <c r="FP12" s="15"/>
      <c r="FQ12" s="178"/>
      <c r="FR12" s="117"/>
      <c r="FS12" s="136"/>
      <c r="FT12" s="760"/>
      <c r="FU12" s="811"/>
      <c r="FV12" s="15"/>
      <c r="FW12" s="178" t="s">
        <v>361</v>
      </c>
      <c r="FX12" s="1319"/>
      <c r="FY12" s="811"/>
      <c r="FZ12" s="186"/>
      <c r="GA12" s="178"/>
      <c r="GB12" s="1166"/>
      <c r="GC12" s="178"/>
      <c r="GD12" s="15"/>
      <c r="GE12" s="178"/>
      <c r="GF12" s="117"/>
      <c r="GG12" s="136"/>
      <c r="GH12" s="1069"/>
      <c r="GI12" s="1096"/>
      <c r="GJ12" s="1069"/>
      <c r="GK12" s="1096"/>
      <c r="GL12" s="291"/>
      <c r="GM12" s="1096"/>
      <c r="GN12" s="1069"/>
      <c r="GO12" s="1096"/>
      <c r="GP12" s="1069"/>
      <c r="GQ12" s="1107"/>
      <c r="GR12" s="291"/>
      <c r="GS12" s="1096"/>
      <c r="GT12" s="291"/>
      <c r="GU12" s="1153"/>
      <c r="GV12" s="291"/>
      <c r="GW12" s="1096"/>
      <c r="GX12" s="291"/>
      <c r="GY12" s="1096"/>
      <c r="GZ12" s="291"/>
      <c r="HA12" s="1096"/>
      <c r="HB12" s="291"/>
      <c r="HC12" s="1096"/>
      <c r="HD12" s="291"/>
      <c r="HE12" s="1096"/>
      <c r="HF12" s="1229"/>
      <c r="HG12" s="1252"/>
      <c r="HH12" s="1229"/>
      <c r="HI12" s="1252"/>
      <c r="HJ12" s="1229"/>
      <c r="HK12" s="1252"/>
      <c r="HL12" s="1229"/>
      <c r="HM12" s="1252"/>
      <c r="HN12" s="1229"/>
      <c r="HO12" s="1252"/>
      <c r="HP12" s="1229"/>
      <c r="HQ12" s="1252"/>
      <c r="HR12" s="1229"/>
      <c r="HS12" s="1252"/>
      <c r="HT12" s="1229"/>
      <c r="HU12" s="1252"/>
      <c r="HV12" s="1229"/>
      <c r="HW12" s="1252"/>
      <c r="HX12" s="1229"/>
      <c r="HY12" s="1252"/>
      <c r="HZ12" s="1229"/>
      <c r="IA12" s="1252"/>
      <c r="IB12" s="1229"/>
      <c r="IC12" s="1252"/>
      <c r="ID12" s="1229"/>
      <c r="IE12" s="1252"/>
      <c r="IF12" s="1229"/>
      <c r="IG12" s="1252"/>
      <c r="IH12" s="1229"/>
      <c r="II12" s="1252"/>
      <c r="IJ12" s="1229"/>
      <c r="IK12" s="1252"/>
      <c r="IL12" s="1229"/>
      <c r="IM12" s="1252"/>
      <c r="IN12" s="1229"/>
      <c r="IO12" s="1252"/>
      <c r="IP12" s="1229"/>
      <c r="IQ12" s="1252"/>
      <c r="IR12" s="1229"/>
      <c r="IS12" s="1252"/>
      <c r="IT12" s="1229"/>
      <c r="IU12" s="1252"/>
      <c r="IV12" s="1229"/>
      <c r="IW12" s="1252"/>
      <c r="IX12" s="1229"/>
      <c r="IY12" s="1252"/>
      <c r="IZ12" s="1229"/>
      <c r="JA12" s="1305"/>
      <c r="JB12" s="1229"/>
      <c r="JC12" s="875"/>
      <c r="JD12" s="98"/>
      <c r="JE12" s="99"/>
      <c r="JF12" s="1176"/>
      <c r="JH12" s="238"/>
      <c r="JI12" s="238"/>
      <c r="JJ12" s="238"/>
      <c r="JK12" s="238"/>
      <c r="JL12" s="238"/>
      <c r="JM12" s="238"/>
      <c r="JN12" s="238"/>
      <c r="JO12" s="238"/>
      <c r="JP12" s="238"/>
      <c r="JQ12" s="238"/>
      <c r="JR12" s="238"/>
      <c r="JS12" s="239"/>
      <c r="JT12" s="239"/>
      <c r="JU12" s="239"/>
      <c r="JV12" s="239"/>
      <c r="JW12" s="239"/>
      <c r="JX12" s="239"/>
      <c r="JY12" s="239"/>
      <c r="JZ12" s="239"/>
      <c r="KA12" s="239"/>
      <c r="KB12" s="239"/>
      <c r="KC12" s="239"/>
      <c r="KD12" s="239"/>
      <c r="KE12" s="239"/>
      <c r="KF12" s="239"/>
      <c r="KG12" s="239"/>
      <c r="KH12" s="239"/>
      <c r="KI12" s="239"/>
      <c r="KJ12" s="239"/>
      <c r="KK12" s="239"/>
      <c r="KL12" s="239"/>
      <c r="KM12" s="239"/>
      <c r="KN12" s="239"/>
      <c r="KO12" s="239"/>
      <c r="KP12" s="239"/>
      <c r="KQ12" s="649"/>
      <c r="KR12" s="649"/>
      <c r="KS12" s="649"/>
      <c r="KT12" s="649"/>
      <c r="KU12" s="649"/>
      <c r="KV12" s="649"/>
      <c r="KW12" s="649"/>
      <c r="KX12" s="649"/>
      <c r="KY12" s="649"/>
      <c r="KZ12" s="649"/>
      <c r="LA12" s="649"/>
      <c r="LB12" s="649"/>
      <c r="LC12" s="741"/>
      <c r="LD12" s="741"/>
      <c r="LE12" s="741"/>
      <c r="LF12" s="741"/>
      <c r="LG12" s="741"/>
      <c r="LH12" s="741"/>
      <c r="LI12" s="741"/>
      <c r="LJ12" s="741"/>
      <c r="LK12" s="741"/>
      <c r="LL12" s="741"/>
      <c r="LM12" s="741"/>
      <c r="LN12" s="741"/>
      <c r="LO12" s="791"/>
      <c r="LP12" s="791"/>
      <c r="LQ12" s="791"/>
      <c r="LR12" s="791"/>
      <c r="LS12" s="791"/>
      <c r="LT12" s="791"/>
      <c r="LU12" s="791"/>
      <c r="LV12" s="791"/>
      <c r="LW12" s="791"/>
      <c r="LX12" s="791"/>
      <c r="LY12" s="791"/>
      <c r="LZ12" s="791"/>
      <c r="MA12" s="966"/>
      <c r="MB12" s="966"/>
      <c r="MC12" s="966"/>
      <c r="MD12" s="966"/>
      <c r="ME12" s="966"/>
      <c r="MF12" s="966"/>
      <c r="MG12" s="966"/>
      <c r="MH12" s="966"/>
      <c r="MI12" s="966"/>
      <c r="MJ12" s="966"/>
      <c r="MK12" s="966"/>
      <c r="ML12" s="966"/>
      <c r="MM12" s="988"/>
      <c r="MN12" s="988"/>
      <c r="MO12" s="988"/>
      <c r="MP12" s="988"/>
      <c r="MQ12" s="988"/>
      <c r="MR12" s="988"/>
      <c r="MS12" s="988"/>
      <c r="MT12" s="988"/>
      <c r="MU12" s="988"/>
      <c r="MV12" s="988"/>
      <c r="MW12" s="988"/>
      <c r="MX12" s="988"/>
      <c r="MY12" s="1028"/>
      <c r="MZ12" s="1028"/>
      <c r="NA12" s="1028"/>
      <c r="NB12" s="1028"/>
      <c r="NC12" s="1028"/>
      <c r="ND12" s="1028"/>
      <c r="NE12" s="1028"/>
      <c r="NF12" s="1028"/>
      <c r="NG12" s="1028"/>
      <c r="NH12" s="1028"/>
      <c r="NI12" s="1028"/>
      <c r="NJ12" s="1028"/>
      <c r="NK12" s="1115"/>
      <c r="NL12" s="1115"/>
      <c r="NM12" s="1115"/>
      <c r="NN12" s="1115"/>
      <c r="NO12" s="1115"/>
      <c r="NP12" s="1115"/>
      <c r="NQ12" s="1115"/>
      <c r="NR12" s="1115"/>
      <c r="NS12" s="1115"/>
      <c r="NT12" s="1115"/>
      <c r="NU12" s="1115"/>
      <c r="NV12" s="1115"/>
      <c r="NW12" s="1200"/>
      <c r="NX12" s="1200"/>
      <c r="NY12" s="1200"/>
      <c r="NZ12" s="1200"/>
      <c r="OA12" s="1200"/>
      <c r="OB12" s="1200"/>
      <c r="OC12" s="1200"/>
      <c r="OD12" s="1200"/>
      <c r="OE12" s="1200"/>
      <c r="OF12" s="1200"/>
      <c r="OG12" s="1200"/>
      <c r="OH12" s="1200"/>
      <c r="OI12" s="1270"/>
      <c r="OJ12" s="1270"/>
      <c r="OK12" s="1270"/>
      <c r="OL12" s="1270"/>
      <c r="OM12" s="1270"/>
      <c r="ON12" s="1270"/>
      <c r="OO12" s="1270"/>
      <c r="OP12" s="1270"/>
      <c r="OQ12" s="1270"/>
      <c r="OR12" s="1270"/>
      <c r="OS12" s="1270"/>
      <c r="OT12" s="1270"/>
    </row>
    <row r="13" spans="1:410" x14ac:dyDescent="0.3">
      <c r="A13" s="628"/>
      <c r="B13" s="50">
        <v>2.1</v>
      </c>
      <c r="C13" s="10"/>
      <c r="D13" s="10"/>
      <c r="E13" s="1335" t="s">
        <v>0</v>
      </c>
      <c r="F13" s="1335"/>
      <c r="G13" s="1336"/>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6">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97">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98">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99">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00">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01">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2">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3">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04">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05">SUM(FF13:FQ13)/$FR$4</f>
        <v>3359.3333333333335</v>
      </c>
      <c r="FT13" s="20">
        <v>2529</v>
      </c>
      <c r="FU13" s="64">
        <v>2784</v>
      </c>
      <c r="FV13" s="20">
        <v>2547</v>
      </c>
      <c r="FW13" s="64">
        <v>3366</v>
      </c>
      <c r="FX13" s="20">
        <v>2563</v>
      </c>
      <c r="FY13" s="64">
        <v>2049</v>
      </c>
      <c r="FZ13" s="20"/>
      <c r="GA13" s="64"/>
      <c r="GB13" s="20"/>
      <c r="GC13" s="64"/>
      <c r="GD13" s="20"/>
      <c r="GE13" s="64"/>
      <c r="GF13" s="118">
        <f>SUM(FT13:GE13)</f>
        <v>15838</v>
      </c>
      <c r="GG13" s="150">
        <f t="shared" ref="GG13:GG20" si="306">SUM(FT13:GE13)/$GF$4</f>
        <v>2639.6666666666665</v>
      </c>
      <c r="GH13" s="292">
        <f t="shared" ref="GH13:GH35" si="307">ER13-EO13</f>
        <v>363</v>
      </c>
      <c r="GI13" s="1101">
        <f t="shared" ref="GI13:GI20" si="308">GH13/EO13</f>
        <v>0.15277777777777779</v>
      </c>
      <c r="GJ13" s="292">
        <f t="shared" ref="GJ13:GJ20" si="309">ES13-ER13</f>
        <v>-254</v>
      </c>
      <c r="GK13" s="1097">
        <f t="shared" ref="GK13:GK20" si="310">GJ13/ER13</f>
        <v>-9.2734574662285504E-2</v>
      </c>
      <c r="GL13" s="292">
        <f t="shared" ref="GL13:GL20" si="311">ET13-ES13</f>
        <v>585</v>
      </c>
      <c r="GM13" s="1097">
        <f t="shared" ref="GM13:GM20" si="312">GL13/ES13</f>
        <v>0.23541247484909456</v>
      </c>
      <c r="GN13" s="292">
        <f t="shared" ref="GN13:GN20" si="313">EU13-ET13</f>
        <v>163</v>
      </c>
      <c r="GO13" s="1097">
        <f t="shared" ref="GO13:GO20" si="314">GN13/ET13</f>
        <v>5.3094462540716612E-2</v>
      </c>
      <c r="GP13" s="292">
        <f t="shared" ref="GP13:GP20" si="315">EV13-EU13</f>
        <v>-706</v>
      </c>
      <c r="GQ13" s="1097">
        <f t="shared" ref="GQ13:GQ20" si="316">GP13/EU13</f>
        <v>-0.21837302814723167</v>
      </c>
      <c r="GR13" s="292">
        <f t="shared" ref="GR13:GR20" si="317">EW13-EV13</f>
        <v>106</v>
      </c>
      <c r="GS13" s="1097">
        <f t="shared" ref="GS13:GS20" si="318">GR13/EV13</f>
        <v>4.1946972694895134E-2</v>
      </c>
      <c r="GT13" s="292">
        <f t="shared" ref="GT13:GT20" si="319">EX13-EW13</f>
        <v>553</v>
      </c>
      <c r="GU13" s="1154">
        <f t="shared" ref="GU13:GU20" si="320">GT13/EW13</f>
        <v>0.21002658564375237</v>
      </c>
      <c r="GV13" s="292">
        <f t="shared" ref="GV13:GV20" si="321">EY13-EX13</f>
        <v>1276</v>
      </c>
      <c r="GW13" s="1097">
        <f t="shared" ref="GW13:GW20" si="322">GV13/EX13</f>
        <v>0.40050219711236662</v>
      </c>
      <c r="GX13" s="292">
        <f t="shared" ref="GX13:GX20" si="323">EZ13-EY13</f>
        <v>-514</v>
      </c>
      <c r="GY13" s="1097">
        <f t="shared" ref="GY13:GY20" si="324">GX13/EY13</f>
        <v>-0.11519497982967279</v>
      </c>
      <c r="GZ13" s="292">
        <f t="shared" ref="GZ13:GZ20" si="325">FA13-EZ13</f>
        <v>-1094</v>
      </c>
      <c r="HA13" s="1097">
        <f t="shared" ref="HA13:HA20" si="326">GZ13/EZ13</f>
        <v>-0.27710233029381964</v>
      </c>
      <c r="HB13" s="292">
        <f t="shared" ref="HB13:HB20" si="327">FB13-FA13</f>
        <v>-212</v>
      </c>
      <c r="HC13" s="1097">
        <f t="shared" ref="HC13:HC20" si="328">HB13/FA13</f>
        <v>-7.4281709880868962E-2</v>
      </c>
      <c r="HD13" s="292">
        <f t="shared" ref="HD13:HD20" si="329">FC13-FB13</f>
        <v>423</v>
      </c>
      <c r="HE13" s="1097">
        <f t="shared" ref="HE13:HE20" si="330">HD13/FB13</f>
        <v>0.16010598031794096</v>
      </c>
      <c r="HF13" s="1050">
        <f t="shared" ref="HF13:HF20" si="331">FF13-FC13</f>
        <v>177</v>
      </c>
      <c r="HG13" s="342">
        <f t="shared" ref="HG13:HG20" si="332">HF13/FC13</f>
        <v>5.7748776508972269E-2</v>
      </c>
      <c r="HH13" s="1050">
        <f t="shared" ref="HH13:HH20" si="333">FG13-FF13</f>
        <v>-266</v>
      </c>
      <c r="HI13" s="342">
        <f t="shared" ref="HI13:HI20" si="334">HH13/FF13</f>
        <v>-8.2048118445404078E-2</v>
      </c>
      <c r="HJ13" s="1050">
        <f t="shared" ref="HJ13:HJ20" si="335">FH13-FG13</f>
        <v>-118</v>
      </c>
      <c r="HK13" s="342">
        <f t="shared" ref="HK13:HK20" si="336">HJ13/FG13</f>
        <v>-3.9650537634408602E-2</v>
      </c>
      <c r="HL13" s="1050">
        <f t="shared" ref="HL13:HL20" si="337">FI13-FH13</f>
        <v>309</v>
      </c>
      <c r="HM13" s="342">
        <f t="shared" ref="HM13:HM20" si="338">HL13/FH13</f>
        <v>0.10811756473058083</v>
      </c>
      <c r="HN13" s="1050">
        <f t="shared" ref="HN13:HN20" si="339">FJ13-FI13</f>
        <v>-245</v>
      </c>
      <c r="HO13" s="342">
        <f t="shared" ref="HO13:HO20" si="340">HN13/FI13</f>
        <v>-7.7360277865487839E-2</v>
      </c>
      <c r="HP13" s="1050">
        <f t="shared" ref="HP13:HP20" si="341">FK13-FJ13</f>
        <v>0</v>
      </c>
      <c r="HQ13" s="342">
        <f t="shared" ref="HQ13:HQ20" si="342">HP13/FJ13</f>
        <v>0</v>
      </c>
      <c r="HR13" s="1050">
        <f t="shared" ref="HR13:HR20" si="343">FL13-FK13</f>
        <v>1257</v>
      </c>
      <c r="HS13" s="342">
        <f t="shared" ref="HS13:HS20" si="344">HR13/FK13</f>
        <v>0.43018480492813144</v>
      </c>
      <c r="HT13" s="1050">
        <f t="shared" ref="HT13:HT20" si="345">FM13-FL13</f>
        <v>1572</v>
      </c>
      <c r="HU13" s="342">
        <f t="shared" ref="HU13:HU20" si="346">HT13/FL13</f>
        <v>0.37616654702081836</v>
      </c>
      <c r="HV13" s="1050">
        <f t="shared" ref="HV13:HV20" si="347">FN13-FM13</f>
        <v>-2081</v>
      </c>
      <c r="HW13" s="342">
        <f t="shared" ref="HW13:HW20" si="348">HV13/FM13</f>
        <v>-0.36185011302382192</v>
      </c>
      <c r="HX13" s="1050">
        <f t="shared" ref="HX13:HX20" si="349">FO13-FN13</f>
        <v>-113</v>
      </c>
      <c r="HY13" s="342">
        <f t="shared" ref="HY13:HY20" si="350">HX13/FN13</f>
        <v>-3.0790190735694823E-2</v>
      </c>
      <c r="HZ13" s="1050">
        <f t="shared" ref="HZ13:HZ20" si="351">FP13-FO13</f>
        <v>-1111</v>
      </c>
      <c r="IA13" s="342">
        <f t="shared" ref="IA13:IA20" si="352">HZ13/FO13</f>
        <v>-0.31234186111892043</v>
      </c>
      <c r="IB13" s="1050">
        <f t="shared" ref="IB13:IB20" si="353">FQ13-FP13</f>
        <v>176</v>
      </c>
      <c r="IC13" s="342">
        <f t="shared" ref="IC13:IC20" si="354">IB13/FP13</f>
        <v>7.1954210956663947E-2</v>
      </c>
      <c r="ID13" s="1050">
        <f t="shared" ref="ID13:ID20" si="355">FT13-FQ13</f>
        <v>-93</v>
      </c>
      <c r="IE13" s="342">
        <f t="shared" ref="IE13:IE20" si="356">ID13/FQ13</f>
        <v>-3.5469107551487411E-2</v>
      </c>
      <c r="IF13" s="1050">
        <f t="shared" ref="IF13:IF20" si="357">FU13-FT13</f>
        <v>255</v>
      </c>
      <c r="IG13" s="342">
        <f t="shared" ref="IG13:IG20" si="358">IF13/FT13</f>
        <v>0.10083036773428232</v>
      </c>
      <c r="IH13" s="1050">
        <f t="shared" ref="IH13:IH20" si="359">FX13-FV13</f>
        <v>16</v>
      </c>
      <c r="II13" s="342">
        <f t="shared" ref="II13:II20" si="360">IH13/FU13</f>
        <v>5.7471264367816091E-3</v>
      </c>
      <c r="IJ13" s="1050">
        <f t="shared" ref="IJ13:IJ20" si="361">FZ13-FW13</f>
        <v>-3366</v>
      </c>
      <c r="IK13" s="342">
        <f t="shared" ref="IK13:IK20" si="362">IJ13/FV13</f>
        <v>-1.3215547703180213</v>
      </c>
      <c r="IL13" s="1050">
        <f t="shared" ref="IL13:IL20" si="363">FX13-FW13</f>
        <v>-803</v>
      </c>
      <c r="IM13" s="342">
        <f t="shared" ref="IM13:IM20" si="364">IL13/FW13</f>
        <v>-0.23856209150326799</v>
      </c>
      <c r="IN13" s="1050">
        <f t="shared" ref="IN13:IN20" si="365">FY13-FX13</f>
        <v>-514</v>
      </c>
      <c r="IO13" s="342">
        <f t="shared" ref="IO13:IO20" si="366">IN13/FX13</f>
        <v>-0.20054623488099882</v>
      </c>
      <c r="IP13" s="1050">
        <f t="shared" ref="IP13:IP20" si="367">FZ13-FY13</f>
        <v>-2049</v>
      </c>
      <c r="IQ13" s="342">
        <f t="shared" ref="IQ13:IQ20" si="368">IP13/FY13</f>
        <v>-1</v>
      </c>
      <c r="IR13" s="1050">
        <f t="shared" ref="IR13:IR20" si="369">GA13-FZ13</f>
        <v>0</v>
      </c>
      <c r="IS13" s="1292" t="e">
        <f t="shared" ref="IS13:IS20" si="370">IR13/FZ13</f>
        <v>#DIV/0!</v>
      </c>
      <c r="IT13" s="1050">
        <f t="shared" ref="IT13:IT20" si="371">GB13-GA13</f>
        <v>0</v>
      </c>
      <c r="IU13" s="342" t="e">
        <f t="shared" ref="IU13:IU20" si="372">IT13/GA13</f>
        <v>#DIV/0!</v>
      </c>
      <c r="IV13" s="1050">
        <f t="shared" ref="IV13:IV20" si="373">GC13-GB13</f>
        <v>0</v>
      </c>
      <c r="IW13" s="342" t="e">
        <f t="shared" ref="IW13:IW20" si="374">IV13/GB13</f>
        <v>#DIV/0!</v>
      </c>
      <c r="IX13" s="1050">
        <f t="shared" ref="IX13:IX20" si="375">GD13-GC13</f>
        <v>0</v>
      </c>
      <c r="IY13" s="342" t="e">
        <f t="shared" ref="IY13:IY20" si="376">IX13/GC13</f>
        <v>#DIV/0!</v>
      </c>
      <c r="IZ13" s="1050">
        <f t="shared" ref="IZ13:IZ20" si="377">GE13-GD13</f>
        <v>0</v>
      </c>
      <c r="JA13" s="1306" t="e">
        <f t="shared" ref="JA13:JA20" si="378">IZ13/GD13</f>
        <v>#DIV/0!</v>
      </c>
      <c r="JB13" s="1050">
        <f t="shared" ref="JB13:JB20" si="379">FK13</f>
        <v>2922</v>
      </c>
      <c r="JC13" s="876">
        <f t="shared" ref="JC13:JC20" si="380">FY13</f>
        <v>2049</v>
      </c>
      <c r="JD13" s="113">
        <f>JC13-JB13</f>
        <v>-873</v>
      </c>
      <c r="JE13" s="100">
        <f>IF(ISERROR(JD13/JB13),0,JD13/JB13)</f>
        <v>-0.29876796714579057</v>
      </c>
      <c r="JF13" s="1174"/>
      <c r="JG13" t="str">
        <f t="shared" ref="JG13:JG20" si="381">E13</f>
        <v>Number of Calls</v>
      </c>
      <c r="JH13" s="240" t="e">
        <f>#REF!</f>
        <v>#REF!</v>
      </c>
      <c r="JI13" s="240" t="e">
        <f>#REF!</f>
        <v>#REF!</v>
      </c>
      <c r="JJ13" s="240" t="e">
        <f>#REF!</f>
        <v>#REF!</v>
      </c>
      <c r="JK13" s="240" t="e">
        <f>#REF!</f>
        <v>#REF!</v>
      </c>
      <c r="JL13" s="240" t="e">
        <f>#REF!</f>
        <v>#REF!</v>
      </c>
      <c r="JM13" s="240" t="e">
        <f>#REF!</f>
        <v>#REF!</v>
      </c>
      <c r="JN13" s="240" t="e">
        <f>#REF!</f>
        <v>#REF!</v>
      </c>
      <c r="JO13" s="240" t="e">
        <f>#REF!</f>
        <v>#REF!</v>
      </c>
      <c r="JP13" s="240" t="e">
        <f>#REF!</f>
        <v>#REF!</v>
      </c>
      <c r="JQ13" s="240" t="e">
        <f>#REF!</f>
        <v>#REF!</v>
      </c>
      <c r="JR13" s="240" t="e">
        <f>#REF!</f>
        <v>#REF!</v>
      </c>
      <c r="JS13" s="241">
        <f t="shared" ref="JS13:KD20" si="382">AJ13</f>
        <v>3691</v>
      </c>
      <c r="JT13" s="241">
        <f t="shared" si="382"/>
        <v>3834</v>
      </c>
      <c r="JU13" s="241">
        <f t="shared" si="382"/>
        <v>3207</v>
      </c>
      <c r="JV13" s="241">
        <f t="shared" si="382"/>
        <v>6645</v>
      </c>
      <c r="JW13" s="241">
        <f t="shared" si="382"/>
        <v>3734</v>
      </c>
      <c r="JX13" s="241">
        <f t="shared" si="382"/>
        <v>3362</v>
      </c>
      <c r="JY13" s="241">
        <f t="shared" si="382"/>
        <v>4341</v>
      </c>
      <c r="JZ13" s="241">
        <f t="shared" si="382"/>
        <v>4075</v>
      </c>
      <c r="KA13" s="241">
        <f t="shared" si="382"/>
        <v>3500</v>
      </c>
      <c r="KB13" s="241">
        <f t="shared" si="382"/>
        <v>3784</v>
      </c>
      <c r="KC13" s="241">
        <f t="shared" si="382"/>
        <v>5608</v>
      </c>
      <c r="KD13" s="241">
        <f t="shared" si="382"/>
        <v>3875</v>
      </c>
      <c r="KE13" s="241">
        <f t="shared" ref="KE13:KP20" si="383">AX13</f>
        <v>4291</v>
      </c>
      <c r="KF13" s="241">
        <f t="shared" si="383"/>
        <v>4156</v>
      </c>
      <c r="KG13" s="241">
        <f t="shared" si="383"/>
        <v>5289</v>
      </c>
      <c r="KH13" s="241">
        <f t="shared" si="383"/>
        <v>15475</v>
      </c>
      <c r="KI13" s="241">
        <f t="shared" si="383"/>
        <v>6437</v>
      </c>
      <c r="KJ13" s="241">
        <f t="shared" si="383"/>
        <v>5379</v>
      </c>
      <c r="KK13" s="241">
        <f t="shared" si="383"/>
        <v>5911</v>
      </c>
      <c r="KL13" s="241">
        <f t="shared" si="383"/>
        <v>4150</v>
      </c>
      <c r="KM13" s="241">
        <f t="shared" si="383"/>
        <v>3916</v>
      </c>
      <c r="KN13" s="241">
        <f t="shared" si="383"/>
        <v>3707</v>
      </c>
      <c r="KO13" s="241">
        <f t="shared" si="383"/>
        <v>3533</v>
      </c>
      <c r="KP13" s="241">
        <f t="shared" si="383"/>
        <v>3726</v>
      </c>
      <c r="KQ13" s="650">
        <f t="shared" ref="KQ13:LB20" si="384">BL13</f>
        <v>4001</v>
      </c>
      <c r="KR13" s="650">
        <f t="shared" si="384"/>
        <v>3759</v>
      </c>
      <c r="KS13" s="650">
        <f t="shared" si="384"/>
        <v>4220</v>
      </c>
      <c r="KT13" s="650">
        <f t="shared" si="384"/>
        <v>11614</v>
      </c>
      <c r="KU13" s="650">
        <f t="shared" si="384"/>
        <v>3720</v>
      </c>
      <c r="KV13" s="650">
        <f t="shared" si="384"/>
        <v>3916</v>
      </c>
      <c r="KW13" s="650">
        <f t="shared" si="384"/>
        <v>5001</v>
      </c>
      <c r="KX13" s="650">
        <f t="shared" si="384"/>
        <v>3916</v>
      </c>
      <c r="KY13" s="650">
        <f t="shared" si="384"/>
        <v>4232</v>
      </c>
      <c r="KZ13" s="650">
        <f t="shared" si="384"/>
        <v>4958</v>
      </c>
      <c r="LA13" s="650">
        <f t="shared" si="384"/>
        <v>3507</v>
      </c>
      <c r="LB13" s="650">
        <f t="shared" si="384"/>
        <v>3520</v>
      </c>
      <c r="LC13" s="742">
        <f t="shared" ref="LC13:LN20" si="385">BZ13</f>
        <v>3346</v>
      </c>
      <c r="LD13" s="742">
        <f t="shared" si="385"/>
        <v>3041</v>
      </c>
      <c r="LE13" s="742">
        <f t="shared" si="385"/>
        <v>3412</v>
      </c>
      <c r="LF13" s="742">
        <f t="shared" si="385"/>
        <v>3991</v>
      </c>
      <c r="LG13" s="742">
        <f t="shared" si="385"/>
        <v>3680</v>
      </c>
      <c r="LH13" s="742">
        <f t="shared" si="385"/>
        <v>3609</v>
      </c>
      <c r="LI13" s="742">
        <f t="shared" si="385"/>
        <v>3651</v>
      </c>
      <c r="LJ13" s="742">
        <f t="shared" si="385"/>
        <v>3966</v>
      </c>
      <c r="LK13" s="742">
        <f t="shared" si="385"/>
        <v>3630</v>
      </c>
      <c r="LL13" s="742">
        <f t="shared" si="385"/>
        <v>3182</v>
      </c>
      <c r="LM13" s="742">
        <f t="shared" si="385"/>
        <v>3039</v>
      </c>
      <c r="LN13" s="742">
        <f t="shared" si="385"/>
        <v>3318</v>
      </c>
      <c r="LO13" s="792">
        <f t="shared" ref="LO13:LZ20" si="386">CN13</f>
        <v>3075</v>
      </c>
      <c r="LP13" s="792">
        <f t="shared" si="386"/>
        <v>3392</v>
      </c>
      <c r="LQ13" s="792">
        <f t="shared" si="386"/>
        <v>3467</v>
      </c>
      <c r="LR13" s="792">
        <f t="shared" si="386"/>
        <v>3725</v>
      </c>
      <c r="LS13" s="792">
        <f t="shared" si="386"/>
        <v>3142</v>
      </c>
      <c r="LT13" s="792">
        <f t="shared" si="386"/>
        <v>2963</v>
      </c>
      <c r="LU13" s="792">
        <f t="shared" si="386"/>
        <v>3473</v>
      </c>
      <c r="LV13" s="792">
        <f t="shared" si="386"/>
        <v>3483</v>
      </c>
      <c r="LW13" s="792">
        <f t="shared" si="386"/>
        <v>2737</v>
      </c>
      <c r="LX13" s="792">
        <f t="shared" si="386"/>
        <v>2392</v>
      </c>
      <c r="LY13" s="792">
        <f t="shared" si="386"/>
        <v>2523</v>
      </c>
      <c r="LZ13" s="792">
        <f t="shared" si="386"/>
        <v>2313</v>
      </c>
      <c r="MA13" s="967">
        <f t="shared" ref="MA13:ML20" si="387">DB13</f>
        <v>2263</v>
      </c>
      <c r="MB13" s="967">
        <f t="shared" si="387"/>
        <v>2409</v>
      </c>
      <c r="MC13" s="967">
        <f t="shared" si="387"/>
        <v>1903</v>
      </c>
      <c r="MD13" s="967">
        <f t="shared" si="387"/>
        <v>2454</v>
      </c>
      <c r="ME13" s="967">
        <f t="shared" si="387"/>
        <v>2005</v>
      </c>
      <c r="MF13" s="967">
        <f t="shared" si="387"/>
        <v>1943</v>
      </c>
      <c r="MG13" s="967">
        <f t="shared" si="387"/>
        <v>3304</v>
      </c>
      <c r="MH13" s="967">
        <f t="shared" si="387"/>
        <v>2994</v>
      </c>
      <c r="MI13" s="967">
        <f t="shared" si="387"/>
        <v>2464</v>
      </c>
      <c r="MJ13" s="967">
        <f t="shared" si="387"/>
        <v>2405</v>
      </c>
      <c r="MK13" s="967">
        <f t="shared" si="387"/>
        <v>2133</v>
      </c>
      <c r="ML13" s="967">
        <f t="shared" si="387"/>
        <v>2295</v>
      </c>
      <c r="MM13" s="989">
        <f t="shared" ref="MM13:MX20" si="388">DP13</f>
        <v>2258</v>
      </c>
      <c r="MN13" s="989">
        <f t="shared" si="388"/>
        <v>2528</v>
      </c>
      <c r="MO13" s="989">
        <f t="shared" si="388"/>
        <v>1860</v>
      </c>
      <c r="MP13" s="989">
        <f t="shared" si="388"/>
        <v>2796</v>
      </c>
      <c r="MQ13" s="989">
        <f t="shared" si="388"/>
        <v>2002</v>
      </c>
      <c r="MR13" s="989">
        <f t="shared" si="388"/>
        <v>1946</v>
      </c>
      <c r="MS13" s="989">
        <f t="shared" si="388"/>
        <v>3879</v>
      </c>
      <c r="MT13" s="989">
        <f t="shared" si="388"/>
        <v>3365</v>
      </c>
      <c r="MU13" s="989">
        <f t="shared" si="388"/>
        <v>2816</v>
      </c>
      <c r="MV13" s="989">
        <f t="shared" si="388"/>
        <v>2543</v>
      </c>
      <c r="MW13" s="989">
        <f t="shared" si="388"/>
        <v>2137</v>
      </c>
      <c r="MX13" s="989">
        <f t="shared" si="388"/>
        <v>2039</v>
      </c>
      <c r="MY13" s="1029">
        <f t="shared" ref="MY13:NJ20" si="389">ED13</f>
        <v>2439</v>
      </c>
      <c r="MZ13" s="1029">
        <f t="shared" si="389"/>
        <v>2073</v>
      </c>
      <c r="NA13" s="1029">
        <f t="shared" si="389"/>
        <v>1839</v>
      </c>
      <c r="NB13" s="1029">
        <f t="shared" si="389"/>
        <v>2131</v>
      </c>
      <c r="NC13" s="1029">
        <f t="shared" si="389"/>
        <v>2100</v>
      </c>
      <c r="ND13" s="1029">
        <f t="shared" si="389"/>
        <v>1890</v>
      </c>
      <c r="NE13" s="1029">
        <f t="shared" si="389"/>
        <v>3336</v>
      </c>
      <c r="NF13" s="1029">
        <f t="shared" si="389"/>
        <v>3318</v>
      </c>
      <c r="NG13" s="1029">
        <f t="shared" si="389"/>
        <v>2729</v>
      </c>
      <c r="NH13" s="1029">
        <f t="shared" si="389"/>
        <v>2347</v>
      </c>
      <c r="NI13" s="1029">
        <f t="shared" si="389"/>
        <v>2256</v>
      </c>
      <c r="NJ13" s="1029">
        <f t="shared" si="389"/>
        <v>2376</v>
      </c>
      <c r="NK13" s="1116">
        <f t="shared" ref="NK13:NV20" si="390">ER13</f>
        <v>2739</v>
      </c>
      <c r="NL13" s="1116">
        <f t="shared" si="390"/>
        <v>2485</v>
      </c>
      <c r="NM13" s="1116">
        <f t="shared" si="390"/>
        <v>3070</v>
      </c>
      <c r="NN13" s="1116">
        <f t="shared" si="390"/>
        <v>3233</v>
      </c>
      <c r="NO13" s="1116">
        <f t="shared" si="390"/>
        <v>2527</v>
      </c>
      <c r="NP13" s="1116">
        <f t="shared" si="390"/>
        <v>2633</v>
      </c>
      <c r="NQ13" s="1116">
        <f t="shared" si="390"/>
        <v>3186</v>
      </c>
      <c r="NR13" s="1116">
        <f t="shared" si="390"/>
        <v>4462</v>
      </c>
      <c r="NS13" s="1116">
        <f t="shared" si="390"/>
        <v>3948</v>
      </c>
      <c r="NT13" s="1116">
        <f t="shared" si="390"/>
        <v>2854</v>
      </c>
      <c r="NU13" s="1116">
        <f t="shared" si="390"/>
        <v>2642</v>
      </c>
      <c r="NV13" s="1116">
        <f t="shared" si="390"/>
        <v>3065</v>
      </c>
      <c r="NW13" s="1201">
        <f t="shared" ref="NW13:OH20" si="391">FF13</f>
        <v>3242</v>
      </c>
      <c r="NX13" s="1201">
        <f t="shared" si="391"/>
        <v>2976</v>
      </c>
      <c r="NY13" s="1201">
        <f t="shared" si="391"/>
        <v>2858</v>
      </c>
      <c r="NZ13" s="1201">
        <f t="shared" si="391"/>
        <v>3167</v>
      </c>
      <c r="OA13" s="1201">
        <f t="shared" si="391"/>
        <v>2922</v>
      </c>
      <c r="OB13" s="1201">
        <f t="shared" si="391"/>
        <v>2922</v>
      </c>
      <c r="OC13" s="1201">
        <f t="shared" si="391"/>
        <v>4179</v>
      </c>
      <c r="OD13" s="1201">
        <f t="shared" si="391"/>
        <v>5751</v>
      </c>
      <c r="OE13" s="1201">
        <f t="shared" si="391"/>
        <v>3670</v>
      </c>
      <c r="OF13" s="1201">
        <f t="shared" si="391"/>
        <v>3557</v>
      </c>
      <c r="OG13" s="1201">
        <f t="shared" si="391"/>
        <v>2446</v>
      </c>
      <c r="OH13" s="1201">
        <f t="shared" si="391"/>
        <v>2622</v>
      </c>
      <c r="OI13" s="1271">
        <f t="shared" ref="OI13:OI20" si="392">FT13</f>
        <v>2529</v>
      </c>
      <c r="OJ13" s="1271">
        <f t="shared" ref="OJ13:ON20" si="393">FU13</f>
        <v>2784</v>
      </c>
      <c r="OK13" s="1271">
        <f t="shared" si="393"/>
        <v>2547</v>
      </c>
      <c r="OL13" s="1271">
        <f t="shared" si="393"/>
        <v>3366</v>
      </c>
      <c r="OM13" s="1271">
        <f t="shared" si="393"/>
        <v>2563</v>
      </c>
      <c r="ON13" s="1271">
        <f t="shared" si="393"/>
        <v>2049</v>
      </c>
      <c r="OO13" s="1271">
        <f t="shared" ref="OO13:OT20" si="394">FZ13</f>
        <v>0</v>
      </c>
      <c r="OP13" s="1271">
        <f t="shared" si="394"/>
        <v>0</v>
      </c>
      <c r="OQ13" s="1271">
        <f t="shared" si="394"/>
        <v>0</v>
      </c>
      <c r="OR13" s="1271">
        <f t="shared" si="394"/>
        <v>0</v>
      </c>
      <c r="OS13" s="1271">
        <f t="shared" si="394"/>
        <v>0</v>
      </c>
      <c r="OT13" s="1271">
        <f t="shared" si="394"/>
        <v>0</v>
      </c>
    </row>
    <row r="14" spans="1:410" x14ac:dyDescent="0.3">
      <c r="A14" s="628"/>
      <c r="B14" s="50">
        <v>2.2000000000000002</v>
      </c>
      <c r="C14" s="10"/>
      <c r="D14" s="10"/>
      <c r="E14" s="1335" t="s">
        <v>32</v>
      </c>
      <c r="F14" s="1335"/>
      <c r="G14" s="1336"/>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95">AJ13/AJ3</f>
        <v>167.77272727272728</v>
      </c>
      <c r="AK14" s="72">
        <f t="shared" si="395"/>
        <v>166.69565217391303</v>
      </c>
      <c r="AL14" s="73">
        <f t="shared" si="395"/>
        <v>160.35</v>
      </c>
      <c r="AM14" s="72">
        <f t="shared" si="395"/>
        <v>288.91304347826087</v>
      </c>
      <c r="AN14" s="73">
        <f t="shared" si="395"/>
        <v>196.52631578947367</v>
      </c>
      <c r="AO14" s="72">
        <f t="shared" si="395"/>
        <v>186.77777777777777</v>
      </c>
      <c r="AP14" s="73">
        <f t="shared" si="395"/>
        <v>206.71428571428572</v>
      </c>
      <c r="AQ14" s="72">
        <f t="shared" si="395"/>
        <v>203.75</v>
      </c>
      <c r="AR14" s="73">
        <f t="shared" si="395"/>
        <v>175</v>
      </c>
      <c r="AS14" s="72">
        <f t="shared" si="395"/>
        <v>172</v>
      </c>
      <c r="AT14" s="73">
        <f t="shared" si="395"/>
        <v>254.90909090909091</v>
      </c>
      <c r="AU14" s="72">
        <f t="shared" si="395"/>
        <v>193.75</v>
      </c>
      <c r="AV14" s="119" t="s">
        <v>29</v>
      </c>
      <c r="AW14" s="150">
        <f t="shared" si="296"/>
        <v>197.76324109296078</v>
      </c>
      <c r="AX14" s="339">
        <f t="shared" ref="AX14:BH14" si="396">AX13/AX3</f>
        <v>195.04545454545453</v>
      </c>
      <c r="AY14" s="72">
        <f t="shared" si="396"/>
        <v>188.90909090909091</v>
      </c>
      <c r="AZ14" s="73">
        <f t="shared" si="396"/>
        <v>264.45</v>
      </c>
      <c r="BA14" s="72">
        <f t="shared" si="396"/>
        <v>672.82608695652175</v>
      </c>
      <c r="BB14" s="73">
        <f t="shared" si="396"/>
        <v>357.61111111111109</v>
      </c>
      <c r="BC14" s="72">
        <f t="shared" si="396"/>
        <v>283.10526315789474</v>
      </c>
      <c r="BD14" s="73">
        <f t="shared" si="396"/>
        <v>281.47619047619048</v>
      </c>
      <c r="BE14" s="72">
        <f t="shared" si="396"/>
        <v>207.5</v>
      </c>
      <c r="BF14" s="73">
        <f t="shared" si="396"/>
        <v>186.47619047619048</v>
      </c>
      <c r="BG14" s="72">
        <f t="shared" si="396"/>
        <v>176.52380952380952</v>
      </c>
      <c r="BH14" s="73">
        <f t="shared" si="396"/>
        <v>160.59090909090909</v>
      </c>
      <c r="BI14" s="72">
        <f t="shared" ref="BI14" si="397">BI13/BI3</f>
        <v>177.42857142857142</v>
      </c>
      <c r="BJ14" s="119" t="s">
        <v>29</v>
      </c>
      <c r="BK14" s="150">
        <f t="shared" si="297"/>
        <v>262.66188980631199</v>
      </c>
      <c r="BL14" s="339">
        <f t="shared" ref="BL14:BU14" si="398">BL13/BL3</f>
        <v>181.86363636363637</v>
      </c>
      <c r="BM14" s="72">
        <f t="shared" ref="BM14:BN14" si="399">BM13/BM3</f>
        <v>179</v>
      </c>
      <c r="BN14" s="73">
        <f t="shared" si="399"/>
        <v>200.95238095238096</v>
      </c>
      <c r="BO14" s="72">
        <f t="shared" si="398"/>
        <v>504.95652173913044</v>
      </c>
      <c r="BP14" s="73">
        <f t="shared" si="398"/>
        <v>218.8235294117647</v>
      </c>
      <c r="BQ14" s="72">
        <f t="shared" ref="BQ14:BR14" si="400">BQ13/BQ3</f>
        <v>195.8</v>
      </c>
      <c r="BR14" s="73">
        <f t="shared" si="400"/>
        <v>250.05</v>
      </c>
      <c r="BS14" s="72">
        <f t="shared" si="398"/>
        <v>195.8</v>
      </c>
      <c r="BT14" s="73">
        <f t="shared" ref="BT14" si="401">BT13/BT3</f>
        <v>192.36363636363637</v>
      </c>
      <c r="BU14" s="73">
        <f t="shared" si="398"/>
        <v>236.0952380952381</v>
      </c>
      <c r="BV14" s="73">
        <f t="shared" ref="BV14:BW14" si="402">BV13/BV3</f>
        <v>175.35</v>
      </c>
      <c r="BW14" s="73">
        <f t="shared" si="402"/>
        <v>160</v>
      </c>
      <c r="BX14" s="119" t="s">
        <v>29</v>
      </c>
      <c r="BY14" s="150">
        <f t="shared" si="298"/>
        <v>224.25457857714889</v>
      </c>
      <c r="BZ14" s="73">
        <f t="shared" ref="BZ14:CA14" si="403">BZ13/BZ3</f>
        <v>152.09090909090909</v>
      </c>
      <c r="CA14" s="72">
        <f t="shared" si="403"/>
        <v>144.8095238095238</v>
      </c>
      <c r="CB14" s="73">
        <f t="shared" ref="CB14:CC14" si="404">CB13/CB3</f>
        <v>162.47619047619048</v>
      </c>
      <c r="CC14" s="72">
        <f t="shared" si="404"/>
        <v>181.40909090909091</v>
      </c>
      <c r="CD14" s="73">
        <f t="shared" ref="CD14:CE14" si="405">CD13/CD3</f>
        <v>204.44444444444446</v>
      </c>
      <c r="CE14" s="72">
        <f t="shared" si="405"/>
        <v>180.45</v>
      </c>
      <c r="CF14" s="73">
        <f t="shared" ref="CF14:CG14" si="406">CF13/CF3</f>
        <v>192.15789473684211</v>
      </c>
      <c r="CG14" s="72">
        <f t="shared" si="406"/>
        <v>188.85714285714286</v>
      </c>
      <c r="CH14" s="73">
        <f t="shared" ref="CH14:CI14" si="407">CH13/CH3</f>
        <v>165</v>
      </c>
      <c r="CI14" s="73">
        <f t="shared" si="407"/>
        <v>151.52380952380952</v>
      </c>
      <c r="CJ14" s="73">
        <f t="shared" ref="CJ14:CK14" si="408">CJ13/CJ3</f>
        <v>144.71428571428572</v>
      </c>
      <c r="CK14" s="73">
        <f t="shared" si="408"/>
        <v>150.81818181818181</v>
      </c>
      <c r="CL14" s="119" t="s">
        <v>29</v>
      </c>
      <c r="CM14" s="150">
        <f t="shared" si="299"/>
        <v>168.22928944836841</v>
      </c>
      <c r="CN14" s="73">
        <f t="shared" ref="CN14:CO14" si="409">CN13/CN3</f>
        <v>153.75</v>
      </c>
      <c r="CO14" s="72">
        <f t="shared" si="409"/>
        <v>147.47826086956522</v>
      </c>
      <c r="CP14" s="839">
        <f t="shared" ref="CP14:CQ14" si="410">CP13/CP3</f>
        <v>165.0952380952381</v>
      </c>
      <c r="CQ14" s="840">
        <f t="shared" si="410"/>
        <v>177.38095238095238</v>
      </c>
      <c r="CR14" s="73">
        <f t="shared" ref="CR14:CS14" si="411">CR13/CR3</f>
        <v>165.36842105263159</v>
      </c>
      <c r="CS14" s="72">
        <f t="shared" si="411"/>
        <v>155.94736842105263</v>
      </c>
      <c r="CT14" s="73">
        <f t="shared" ref="CT14:CU14" si="412">CT13/CT3</f>
        <v>173.65</v>
      </c>
      <c r="CU14" s="72">
        <f t="shared" si="412"/>
        <v>174.15</v>
      </c>
      <c r="CV14" s="73">
        <f t="shared" ref="CV14:CW14" si="413">CV13/CV3</f>
        <v>119</v>
      </c>
      <c r="CW14" s="906">
        <f t="shared" si="413"/>
        <v>125.89473684210526</v>
      </c>
      <c r="CX14" s="73">
        <f t="shared" ref="CX14:CY14" si="414">CX13/CX3</f>
        <v>114.68181818181819</v>
      </c>
      <c r="CY14" s="72">
        <f t="shared" si="414"/>
        <v>105.13636363636364</v>
      </c>
      <c r="CZ14" s="119" t="s">
        <v>29</v>
      </c>
      <c r="DA14" s="150">
        <f t="shared" si="300"/>
        <v>148.12776328997725</v>
      </c>
      <c r="DB14" s="73">
        <f t="shared" ref="DB14:DD14" si="415">DB13/DB3</f>
        <v>113.15</v>
      </c>
      <c r="DC14" s="72">
        <f t="shared" si="415"/>
        <v>104.73913043478261</v>
      </c>
      <c r="DD14" s="73">
        <f t="shared" si="415"/>
        <v>95.15</v>
      </c>
      <c r="DE14" s="840">
        <f t="shared" ref="DE14:DF14" si="416">DE13/DE3</f>
        <v>111.54545454545455</v>
      </c>
      <c r="DF14" s="73">
        <f t="shared" si="416"/>
        <v>105.52631578947368</v>
      </c>
      <c r="DG14" s="72">
        <f t="shared" ref="DG14:DH14" si="417">DG13/DG3</f>
        <v>107.94444444444444</v>
      </c>
      <c r="DH14" s="73">
        <f t="shared" si="417"/>
        <v>157.33333333333334</v>
      </c>
      <c r="DI14" s="72">
        <f t="shared" ref="DI14" si="418">DI13/DI3</f>
        <v>149.69999999999999</v>
      </c>
      <c r="DJ14" s="839">
        <f t="shared" ref="DJ14:DK14" si="419">DJ13/DJ3</f>
        <v>117.33333333333333</v>
      </c>
      <c r="DK14" s="840">
        <f t="shared" si="419"/>
        <v>114.52380952380952</v>
      </c>
      <c r="DL14" s="839">
        <f t="shared" ref="DL14:DM14" si="420">DL13/DL3</f>
        <v>96.954545454545453</v>
      </c>
      <c r="DM14" s="840">
        <f t="shared" si="420"/>
        <v>109.28571428571429</v>
      </c>
      <c r="DN14" s="119" t="s">
        <v>29</v>
      </c>
      <c r="DO14" s="150">
        <f t="shared" si="301"/>
        <v>115.26550676207425</v>
      </c>
      <c r="DP14" s="73">
        <f t="shared" ref="DP14:DQ14" si="421">DP13/DP3</f>
        <v>107.52380952380952</v>
      </c>
      <c r="DQ14" s="72">
        <f t="shared" si="421"/>
        <v>109.91304347826087</v>
      </c>
      <c r="DR14" s="73">
        <f t="shared" ref="DR14:DS14" si="422">DR13/DR3</f>
        <v>97.89473684210526</v>
      </c>
      <c r="DS14" s="72">
        <f t="shared" si="422"/>
        <v>121.56521739130434</v>
      </c>
      <c r="DT14" s="73">
        <f t="shared" ref="DT14:DU14" si="423">DT13/DT3</f>
        <v>105.36842105263158</v>
      </c>
      <c r="DU14" s="72">
        <f t="shared" si="423"/>
        <v>108.11111111111111</v>
      </c>
      <c r="DV14" s="73">
        <f t="shared" ref="DV14:DW14" si="424">DV13/DV3</f>
        <v>184.71428571428572</v>
      </c>
      <c r="DW14" s="72">
        <f t="shared" si="424"/>
        <v>168.25</v>
      </c>
      <c r="DX14" s="73">
        <f t="shared" ref="DX14:DY14" si="425">DX13/DX3</f>
        <v>134.0952380952381</v>
      </c>
      <c r="DY14" s="72">
        <f t="shared" si="425"/>
        <v>121.0952380952381</v>
      </c>
      <c r="DZ14" s="73">
        <f t="shared" ref="DZ14:EA14" si="426">DZ13/DZ3</f>
        <v>97.13636363636364</v>
      </c>
      <c r="EA14" s="72">
        <f t="shared" si="426"/>
        <v>101.95</v>
      </c>
      <c r="EB14" s="119" t="s">
        <v>29</v>
      </c>
      <c r="EC14" s="150">
        <f t="shared" si="302"/>
        <v>121.46812207836236</v>
      </c>
      <c r="ED14" s="73">
        <f t="shared" ref="ED14" si="427">ED13/ED3</f>
        <v>110.86363636363636</v>
      </c>
      <c r="EE14" s="840">
        <f t="shared" ref="EE14:EF14" si="428">EE13/EE3</f>
        <v>94.227272727272734</v>
      </c>
      <c r="EF14" s="73">
        <f t="shared" si="428"/>
        <v>91.95</v>
      </c>
      <c r="EG14" s="72">
        <f t="shared" ref="EG14:EI14" si="429">EG13/EG3</f>
        <v>92.652173913043484</v>
      </c>
      <c r="EH14" s="73">
        <f t="shared" si="429"/>
        <v>116.66666666666667</v>
      </c>
      <c r="EI14" s="72">
        <f t="shared" si="429"/>
        <v>99.473684210526315</v>
      </c>
      <c r="EJ14" s="73">
        <f t="shared" ref="EJ14:EK14" si="430">EJ13/EJ3</f>
        <v>158.85714285714286</v>
      </c>
      <c r="EK14" s="72">
        <f t="shared" si="430"/>
        <v>165.9</v>
      </c>
      <c r="EL14" s="73">
        <f t="shared" ref="EL14:EM14" si="431">EL13/EL3</f>
        <v>124.04545454545455</v>
      </c>
      <c r="EM14" s="72">
        <f t="shared" si="431"/>
        <v>111.76190476190476</v>
      </c>
      <c r="EN14" s="73">
        <f t="shared" ref="EN14:EO14" si="432">EN13/EN3</f>
        <v>112.8</v>
      </c>
      <c r="EO14" s="72">
        <f t="shared" si="432"/>
        <v>108</v>
      </c>
      <c r="EP14" s="119" t="s">
        <v>29</v>
      </c>
      <c r="EQ14" s="150">
        <f t="shared" si="303"/>
        <v>115.59982800380398</v>
      </c>
      <c r="ER14" s="73">
        <f t="shared" ref="ER14:ES14" si="433">ER13/ER3</f>
        <v>124.5</v>
      </c>
      <c r="ES14" s="840">
        <f t="shared" si="433"/>
        <v>118.33333333333333</v>
      </c>
      <c r="ET14" s="73">
        <f t="shared" ref="ET14:EU14" si="434">ET13/ET3</f>
        <v>146.1904761904762</v>
      </c>
      <c r="EU14" s="72">
        <f t="shared" si="434"/>
        <v>146.95454545454547</v>
      </c>
      <c r="EV14" s="73">
        <f t="shared" ref="EV14" si="435">EV13/EV3</f>
        <v>140.38888888888889</v>
      </c>
      <c r="EW14" s="72">
        <f t="shared" ref="EW14:EX14" si="436">EW13/EW3</f>
        <v>131.65</v>
      </c>
      <c r="EX14" s="73">
        <f t="shared" si="436"/>
        <v>167.68421052631578</v>
      </c>
      <c r="EY14" s="72">
        <f t="shared" ref="EY14:EZ14" si="437">EY13/EY3</f>
        <v>223.1</v>
      </c>
      <c r="EZ14" s="73">
        <f t="shared" si="437"/>
        <v>171.65217391304347</v>
      </c>
      <c r="FA14" s="72">
        <f t="shared" ref="FA14" si="438">FA13/FA3</f>
        <v>135.9047619047619</v>
      </c>
      <c r="FB14" s="73">
        <f t="shared" ref="FB14:FC14" si="439">FB13/FB3</f>
        <v>132.1</v>
      </c>
      <c r="FC14" s="72">
        <f t="shared" si="439"/>
        <v>139.31818181818181</v>
      </c>
      <c r="FD14" s="119" t="s">
        <v>29</v>
      </c>
      <c r="FE14" s="150">
        <f t="shared" si="304"/>
        <v>148.14804766912889</v>
      </c>
      <c r="FF14" s="839">
        <f t="shared" ref="FF14:FG14" si="440">FF13/FF3</f>
        <v>154.38095238095238</v>
      </c>
      <c r="FG14" s="840">
        <f t="shared" si="440"/>
        <v>135.27272727272728</v>
      </c>
      <c r="FH14" s="73">
        <f t="shared" ref="FH14:FI14" si="441">FH13/FH3</f>
        <v>136.0952380952381</v>
      </c>
      <c r="FI14" s="72">
        <f t="shared" si="441"/>
        <v>150.8095238095238</v>
      </c>
      <c r="FJ14" s="73">
        <f t="shared" ref="FJ14:FK14" si="442">FJ13/FJ3</f>
        <v>153.78947368421052</v>
      </c>
      <c r="FK14" s="72">
        <f t="shared" si="442"/>
        <v>153.78947368421052</v>
      </c>
      <c r="FL14" s="73">
        <f t="shared" ref="FL14:FM14" si="443">FL13/FL3</f>
        <v>208.95</v>
      </c>
      <c r="FM14" s="72">
        <f t="shared" si="443"/>
        <v>287.55</v>
      </c>
      <c r="FN14" s="73">
        <f t="shared" ref="FN14:FO14" si="444">FN13/FN3</f>
        <v>159.56521739130434</v>
      </c>
      <c r="FO14" s="72">
        <f t="shared" si="444"/>
        <v>177.85</v>
      </c>
      <c r="FP14" s="73">
        <f t="shared" ref="FP14:FQ14" si="445">FP13/FP3</f>
        <v>116.47619047619048</v>
      </c>
      <c r="FQ14" s="72">
        <f t="shared" si="445"/>
        <v>119.18181818181819</v>
      </c>
      <c r="FR14" s="119" t="s">
        <v>29</v>
      </c>
      <c r="FS14" s="150">
        <f t="shared" si="305"/>
        <v>162.80921791468128</v>
      </c>
      <c r="FT14" s="839">
        <f t="shared" ref="FT14:FU14" si="446">FT13/FT3</f>
        <v>126.45</v>
      </c>
      <c r="FU14" s="72">
        <f t="shared" si="446"/>
        <v>121.04347826086956</v>
      </c>
      <c r="FV14" s="73">
        <f t="shared" ref="FV14:FW14" si="447">FV13/FV3</f>
        <v>121.28571428571429</v>
      </c>
      <c r="FW14" s="72">
        <f t="shared" si="447"/>
        <v>160.28571428571428</v>
      </c>
      <c r="FX14" s="73">
        <f t="shared" ref="FX14:FY14" si="448">FX13/FX3</f>
        <v>134.89473684210526</v>
      </c>
      <c r="FY14" s="72">
        <f t="shared" si="448"/>
        <v>107.84210526315789</v>
      </c>
      <c r="FZ14" s="73"/>
      <c r="GA14" s="72"/>
      <c r="GB14" s="73"/>
      <c r="GC14" s="72"/>
      <c r="GD14" s="73"/>
      <c r="GE14" s="72"/>
      <c r="GF14" s="119" t="s">
        <v>29</v>
      </c>
      <c r="GG14" s="150">
        <f t="shared" si="306"/>
        <v>128.63362482292689</v>
      </c>
      <c r="GH14" s="292">
        <f t="shared" si="307"/>
        <v>16.5</v>
      </c>
      <c r="GI14" s="1101">
        <f t="shared" si="308"/>
        <v>0.15277777777777779</v>
      </c>
      <c r="GJ14" s="292">
        <f t="shared" si="309"/>
        <v>-6.1666666666666714</v>
      </c>
      <c r="GK14" s="1097">
        <f t="shared" si="310"/>
        <v>-4.9531459170013427E-2</v>
      </c>
      <c r="GL14" s="292">
        <f t="shared" si="311"/>
        <v>27.857142857142875</v>
      </c>
      <c r="GM14" s="1097">
        <f t="shared" si="312"/>
        <v>0.23541247484909472</v>
      </c>
      <c r="GN14" s="292">
        <f t="shared" si="313"/>
        <v>0.76406926406926345</v>
      </c>
      <c r="GO14" s="1097">
        <f t="shared" si="314"/>
        <v>5.2265324252294887E-3</v>
      </c>
      <c r="GP14" s="292">
        <f t="shared" si="315"/>
        <v>-6.5656565656565817</v>
      </c>
      <c r="GQ14" s="1097">
        <f t="shared" si="316"/>
        <v>-4.4678145513283259E-2</v>
      </c>
      <c r="GR14" s="292">
        <f t="shared" si="317"/>
        <v>-8.73888888888888</v>
      </c>
      <c r="GS14" s="1097">
        <f t="shared" si="318"/>
        <v>-6.2247724574594321E-2</v>
      </c>
      <c r="GT14" s="292">
        <f t="shared" si="319"/>
        <v>36.034210526315775</v>
      </c>
      <c r="GU14" s="1154">
        <f t="shared" si="320"/>
        <v>0.27371219541447606</v>
      </c>
      <c r="GV14" s="292">
        <f t="shared" si="321"/>
        <v>55.415789473684214</v>
      </c>
      <c r="GW14" s="1097">
        <f t="shared" si="322"/>
        <v>0.33047708725674829</v>
      </c>
      <c r="GX14" s="292">
        <f t="shared" si="323"/>
        <v>-51.447826086956525</v>
      </c>
      <c r="GY14" s="1097">
        <f t="shared" si="324"/>
        <v>-0.23060433028667202</v>
      </c>
      <c r="GZ14" s="292">
        <f t="shared" si="325"/>
        <v>-35.747412008281572</v>
      </c>
      <c r="HA14" s="1097">
        <f t="shared" si="326"/>
        <v>-0.20825493317894533</v>
      </c>
      <c r="HB14" s="292">
        <f t="shared" si="327"/>
        <v>-3.8047619047619037</v>
      </c>
      <c r="HC14" s="1097">
        <f t="shared" si="328"/>
        <v>-2.7995795374912397E-2</v>
      </c>
      <c r="HD14" s="292">
        <f t="shared" si="329"/>
        <v>7.2181818181818187</v>
      </c>
      <c r="HE14" s="1097">
        <f t="shared" si="330"/>
        <v>5.4641800289037236E-2</v>
      </c>
      <c r="HF14" s="1050">
        <f t="shared" si="331"/>
        <v>15.062770562770567</v>
      </c>
      <c r="HG14" s="342">
        <f t="shared" si="332"/>
        <v>0.10811776586654241</v>
      </c>
      <c r="HH14" s="1050">
        <f t="shared" si="333"/>
        <v>-19.108225108225099</v>
      </c>
      <c r="HI14" s="342">
        <f t="shared" si="334"/>
        <v>-0.12377320397061292</v>
      </c>
      <c r="HJ14" s="1050">
        <f t="shared" si="335"/>
        <v>0.82251082251082153</v>
      </c>
      <c r="HK14" s="342">
        <f t="shared" si="336"/>
        <v>6.080389144905266E-3</v>
      </c>
      <c r="HL14" s="1050">
        <f t="shared" si="337"/>
        <v>14.714285714285694</v>
      </c>
      <c r="HM14" s="342">
        <f t="shared" si="338"/>
        <v>0.10811756473058066</v>
      </c>
      <c r="HN14" s="1050">
        <f t="shared" si="339"/>
        <v>2.9799498746867243</v>
      </c>
      <c r="HO14" s="342">
        <f t="shared" si="340"/>
        <v>1.9759692885513488E-2</v>
      </c>
      <c r="HP14" s="1050">
        <f t="shared" si="341"/>
        <v>0</v>
      </c>
      <c r="HQ14" s="342">
        <f t="shared" si="342"/>
        <v>0</v>
      </c>
      <c r="HR14" s="1050">
        <f t="shared" si="343"/>
        <v>55.160526315789468</v>
      </c>
      <c r="HS14" s="342">
        <f t="shared" si="344"/>
        <v>0.35867556468172485</v>
      </c>
      <c r="HT14" s="1050">
        <f t="shared" si="345"/>
        <v>78.600000000000023</v>
      </c>
      <c r="HU14" s="342">
        <f t="shared" si="346"/>
        <v>0.37616654702081853</v>
      </c>
      <c r="HV14" s="1050">
        <f t="shared" si="347"/>
        <v>-127.98478260869567</v>
      </c>
      <c r="HW14" s="342">
        <f t="shared" si="348"/>
        <v>-0.44508705480332345</v>
      </c>
      <c r="HX14" s="1050">
        <f t="shared" si="349"/>
        <v>18.28478260869565</v>
      </c>
      <c r="HY14" s="342">
        <f t="shared" si="350"/>
        <v>0.11459128065395094</v>
      </c>
      <c r="HZ14" s="1050">
        <f t="shared" si="351"/>
        <v>-61.373809523809513</v>
      </c>
      <c r="IA14" s="342">
        <f t="shared" si="352"/>
        <v>-0.34508748677992418</v>
      </c>
      <c r="IB14" s="1050">
        <f t="shared" si="353"/>
        <v>2.7056277056277054</v>
      </c>
      <c r="IC14" s="342">
        <f t="shared" si="354"/>
        <v>2.3229019549542849E-2</v>
      </c>
      <c r="ID14" s="1050">
        <f t="shared" si="355"/>
        <v>7.2681818181818159</v>
      </c>
      <c r="IE14" s="342">
        <f t="shared" si="356"/>
        <v>6.0983981693363824E-2</v>
      </c>
      <c r="IF14" s="1050">
        <f t="shared" si="357"/>
        <v>-5.4065217391304401</v>
      </c>
      <c r="IG14" s="342">
        <f t="shared" si="358"/>
        <v>-4.2756201970189325E-2</v>
      </c>
      <c r="IH14" s="1050">
        <f t="shared" si="359"/>
        <v>13.609022556390968</v>
      </c>
      <c r="II14" s="342">
        <f t="shared" si="360"/>
        <v>0.11243086163685068</v>
      </c>
      <c r="IJ14" s="1050">
        <f t="shared" si="361"/>
        <v>-160.28571428571428</v>
      </c>
      <c r="IK14" s="342">
        <f t="shared" si="362"/>
        <v>-1.321554770318021</v>
      </c>
      <c r="IL14" s="1050">
        <f t="shared" si="363"/>
        <v>-25.390977443609017</v>
      </c>
      <c r="IM14" s="342">
        <f t="shared" si="364"/>
        <v>-0.15841073271413827</v>
      </c>
      <c r="IN14" s="1050">
        <f t="shared" si="365"/>
        <v>-27.05263157894737</v>
      </c>
      <c r="IO14" s="342">
        <f t="shared" si="366"/>
        <v>-0.20054623488099885</v>
      </c>
      <c r="IP14" s="1050">
        <f t="shared" si="367"/>
        <v>-107.84210526315789</v>
      </c>
      <c r="IQ14" s="342">
        <f t="shared" si="368"/>
        <v>-1</v>
      </c>
      <c r="IR14" s="1050">
        <f t="shared" si="369"/>
        <v>0</v>
      </c>
      <c r="IS14" s="1292" t="e">
        <f t="shared" si="370"/>
        <v>#DIV/0!</v>
      </c>
      <c r="IT14" s="1050">
        <f t="shared" si="371"/>
        <v>0</v>
      </c>
      <c r="IU14" s="342" t="e">
        <f t="shared" si="372"/>
        <v>#DIV/0!</v>
      </c>
      <c r="IV14" s="1050">
        <f t="shared" si="373"/>
        <v>0</v>
      </c>
      <c r="IW14" s="342" t="e">
        <f t="shared" si="374"/>
        <v>#DIV/0!</v>
      </c>
      <c r="IX14" s="1050">
        <f t="shared" si="375"/>
        <v>0</v>
      </c>
      <c r="IY14" s="342" t="e">
        <f t="shared" si="376"/>
        <v>#DIV/0!</v>
      </c>
      <c r="IZ14" s="1050">
        <f t="shared" si="377"/>
        <v>0</v>
      </c>
      <c r="JA14" s="1306" t="e">
        <f t="shared" si="378"/>
        <v>#DIV/0!</v>
      </c>
      <c r="JB14" s="1050">
        <f t="shared" si="379"/>
        <v>153.78947368421052</v>
      </c>
      <c r="JC14" s="906">
        <f t="shared" si="380"/>
        <v>107.84210526315789</v>
      </c>
      <c r="JD14" s="113">
        <f>JC14-JB14</f>
        <v>-45.94736842105263</v>
      </c>
      <c r="JE14" s="100">
        <f t="shared" ref="JE14:JE20" si="449">IF(ISERROR(JD14/JB14),0,JD14/JB14)</f>
        <v>-0.29876796714579057</v>
      </c>
      <c r="JF14" s="1174"/>
      <c r="JG14" t="str">
        <f t="shared" si="381"/>
        <v>Average Number of Calls/Day</v>
      </c>
      <c r="JH14" s="240" t="e">
        <f>#REF!</f>
        <v>#REF!</v>
      </c>
      <c r="JI14" s="240" t="e">
        <f>#REF!</f>
        <v>#REF!</v>
      </c>
      <c r="JJ14" s="240" t="e">
        <f>#REF!</f>
        <v>#REF!</v>
      </c>
      <c r="JK14" s="240" t="e">
        <f>#REF!</f>
        <v>#REF!</v>
      </c>
      <c r="JL14" s="240" t="e">
        <f>#REF!</f>
        <v>#REF!</v>
      </c>
      <c r="JM14" s="240" t="e">
        <f>#REF!</f>
        <v>#REF!</v>
      </c>
      <c r="JN14" s="240" t="e">
        <f>#REF!</f>
        <v>#REF!</v>
      </c>
      <c r="JO14" s="240" t="e">
        <f>#REF!</f>
        <v>#REF!</v>
      </c>
      <c r="JP14" s="240" t="e">
        <f>#REF!</f>
        <v>#REF!</v>
      </c>
      <c r="JQ14" s="240" t="e">
        <f>#REF!</f>
        <v>#REF!</v>
      </c>
      <c r="JR14" s="240" t="e">
        <f>#REF!</f>
        <v>#REF!</v>
      </c>
      <c r="JS14" s="241">
        <f t="shared" si="382"/>
        <v>167.77272727272728</v>
      </c>
      <c r="JT14" s="241">
        <f t="shared" si="382"/>
        <v>166.69565217391303</v>
      </c>
      <c r="JU14" s="241">
        <f t="shared" si="382"/>
        <v>160.35</v>
      </c>
      <c r="JV14" s="241">
        <f t="shared" si="382"/>
        <v>288.91304347826087</v>
      </c>
      <c r="JW14" s="241">
        <f t="shared" si="382"/>
        <v>196.52631578947367</v>
      </c>
      <c r="JX14" s="241">
        <f t="shared" si="382"/>
        <v>186.77777777777777</v>
      </c>
      <c r="JY14" s="241">
        <f t="shared" si="382"/>
        <v>206.71428571428572</v>
      </c>
      <c r="JZ14" s="241">
        <f t="shared" si="382"/>
        <v>203.75</v>
      </c>
      <c r="KA14" s="241">
        <f t="shared" si="382"/>
        <v>175</v>
      </c>
      <c r="KB14" s="241">
        <f t="shared" si="382"/>
        <v>172</v>
      </c>
      <c r="KC14" s="241">
        <f t="shared" si="382"/>
        <v>254.90909090909091</v>
      </c>
      <c r="KD14" s="241">
        <f t="shared" si="382"/>
        <v>193.75</v>
      </c>
      <c r="KE14" s="241">
        <f t="shared" si="383"/>
        <v>195.04545454545453</v>
      </c>
      <c r="KF14" s="241">
        <f t="shared" si="383"/>
        <v>188.90909090909091</v>
      </c>
      <c r="KG14" s="241">
        <f t="shared" si="383"/>
        <v>264.45</v>
      </c>
      <c r="KH14" s="241">
        <f t="shared" si="383"/>
        <v>672.82608695652175</v>
      </c>
      <c r="KI14" s="241">
        <f t="shared" si="383"/>
        <v>357.61111111111109</v>
      </c>
      <c r="KJ14" s="241">
        <f t="shared" si="383"/>
        <v>283.10526315789474</v>
      </c>
      <c r="KK14" s="241">
        <f t="shared" si="383"/>
        <v>281.47619047619048</v>
      </c>
      <c r="KL14" s="241">
        <f t="shared" si="383"/>
        <v>207.5</v>
      </c>
      <c r="KM14" s="241">
        <f t="shared" si="383"/>
        <v>186.47619047619048</v>
      </c>
      <c r="KN14" s="241">
        <f t="shared" si="383"/>
        <v>176.52380952380952</v>
      </c>
      <c r="KO14" s="241">
        <f t="shared" si="383"/>
        <v>160.59090909090909</v>
      </c>
      <c r="KP14" s="241">
        <f t="shared" si="383"/>
        <v>177.42857142857142</v>
      </c>
      <c r="KQ14" s="650">
        <f t="shared" si="384"/>
        <v>181.86363636363637</v>
      </c>
      <c r="KR14" s="650">
        <f t="shared" si="384"/>
        <v>179</v>
      </c>
      <c r="KS14" s="650">
        <f t="shared" si="384"/>
        <v>200.95238095238096</v>
      </c>
      <c r="KT14" s="650">
        <f t="shared" si="384"/>
        <v>504.95652173913044</v>
      </c>
      <c r="KU14" s="650">
        <f t="shared" si="384"/>
        <v>218.8235294117647</v>
      </c>
      <c r="KV14" s="650">
        <f t="shared" si="384"/>
        <v>195.8</v>
      </c>
      <c r="KW14" s="650">
        <f t="shared" si="384"/>
        <v>250.05</v>
      </c>
      <c r="KX14" s="650">
        <f t="shared" si="384"/>
        <v>195.8</v>
      </c>
      <c r="KY14" s="650">
        <f t="shared" si="384"/>
        <v>192.36363636363637</v>
      </c>
      <c r="KZ14" s="650">
        <f t="shared" si="384"/>
        <v>236.0952380952381</v>
      </c>
      <c r="LA14" s="650">
        <f t="shared" si="384"/>
        <v>175.35</v>
      </c>
      <c r="LB14" s="650">
        <f t="shared" si="384"/>
        <v>160</v>
      </c>
      <c r="LC14" s="742">
        <f t="shared" si="385"/>
        <v>152.09090909090909</v>
      </c>
      <c r="LD14" s="742">
        <f t="shared" si="385"/>
        <v>144.8095238095238</v>
      </c>
      <c r="LE14" s="742">
        <f t="shared" si="385"/>
        <v>162.47619047619048</v>
      </c>
      <c r="LF14" s="742">
        <f t="shared" si="385"/>
        <v>181.40909090909091</v>
      </c>
      <c r="LG14" s="742">
        <f t="shared" si="385"/>
        <v>204.44444444444446</v>
      </c>
      <c r="LH14" s="742">
        <f t="shared" si="385"/>
        <v>180.45</v>
      </c>
      <c r="LI14" s="742">
        <f t="shared" si="385"/>
        <v>192.15789473684211</v>
      </c>
      <c r="LJ14" s="742">
        <f t="shared" si="385"/>
        <v>188.85714285714286</v>
      </c>
      <c r="LK14" s="742">
        <f t="shared" si="385"/>
        <v>165</v>
      </c>
      <c r="LL14" s="742">
        <f t="shared" si="385"/>
        <v>151.52380952380952</v>
      </c>
      <c r="LM14" s="742">
        <f t="shared" si="385"/>
        <v>144.71428571428572</v>
      </c>
      <c r="LN14" s="742">
        <f t="shared" si="385"/>
        <v>150.81818181818181</v>
      </c>
      <c r="LO14" s="792">
        <f t="shared" si="386"/>
        <v>153.75</v>
      </c>
      <c r="LP14" s="792">
        <f t="shared" si="386"/>
        <v>147.47826086956522</v>
      </c>
      <c r="LQ14" s="792">
        <f t="shared" si="386"/>
        <v>165.0952380952381</v>
      </c>
      <c r="LR14" s="792">
        <f t="shared" si="386"/>
        <v>177.38095238095238</v>
      </c>
      <c r="LS14" s="792">
        <f t="shared" si="386"/>
        <v>165.36842105263159</v>
      </c>
      <c r="LT14" s="792">
        <f t="shared" si="386"/>
        <v>155.94736842105263</v>
      </c>
      <c r="LU14" s="792">
        <f t="shared" si="386"/>
        <v>173.65</v>
      </c>
      <c r="LV14" s="792">
        <f t="shared" si="386"/>
        <v>174.15</v>
      </c>
      <c r="LW14" s="792">
        <f t="shared" si="386"/>
        <v>119</v>
      </c>
      <c r="LX14" s="792">
        <f t="shared" si="386"/>
        <v>125.89473684210526</v>
      </c>
      <c r="LY14" s="792">
        <f t="shared" si="386"/>
        <v>114.68181818181819</v>
      </c>
      <c r="LZ14" s="792">
        <f t="shared" si="386"/>
        <v>105.13636363636364</v>
      </c>
      <c r="MA14" s="967">
        <f t="shared" si="387"/>
        <v>113.15</v>
      </c>
      <c r="MB14" s="967">
        <f t="shared" si="387"/>
        <v>104.73913043478261</v>
      </c>
      <c r="MC14" s="967">
        <f t="shared" si="387"/>
        <v>95.15</v>
      </c>
      <c r="MD14" s="967">
        <f t="shared" si="387"/>
        <v>111.54545454545455</v>
      </c>
      <c r="ME14" s="967">
        <f t="shared" si="387"/>
        <v>105.52631578947368</v>
      </c>
      <c r="MF14" s="967">
        <f t="shared" si="387"/>
        <v>107.94444444444444</v>
      </c>
      <c r="MG14" s="967">
        <f t="shared" si="387"/>
        <v>157.33333333333334</v>
      </c>
      <c r="MH14" s="967">
        <f t="shared" si="387"/>
        <v>149.69999999999999</v>
      </c>
      <c r="MI14" s="967">
        <f t="shared" si="387"/>
        <v>117.33333333333333</v>
      </c>
      <c r="MJ14" s="967">
        <f t="shared" si="387"/>
        <v>114.52380952380952</v>
      </c>
      <c r="MK14" s="967">
        <f t="shared" si="387"/>
        <v>96.954545454545453</v>
      </c>
      <c r="ML14" s="967">
        <f t="shared" si="387"/>
        <v>109.28571428571429</v>
      </c>
      <c r="MM14" s="989">
        <f t="shared" si="388"/>
        <v>107.52380952380952</v>
      </c>
      <c r="MN14" s="989">
        <f t="shared" si="388"/>
        <v>109.91304347826087</v>
      </c>
      <c r="MO14" s="989">
        <f t="shared" si="388"/>
        <v>97.89473684210526</v>
      </c>
      <c r="MP14" s="989">
        <f t="shared" si="388"/>
        <v>121.56521739130434</v>
      </c>
      <c r="MQ14" s="989">
        <f t="shared" si="388"/>
        <v>105.36842105263158</v>
      </c>
      <c r="MR14" s="989">
        <f t="shared" si="388"/>
        <v>108.11111111111111</v>
      </c>
      <c r="MS14" s="989">
        <f t="shared" si="388"/>
        <v>184.71428571428572</v>
      </c>
      <c r="MT14" s="989">
        <f t="shared" si="388"/>
        <v>168.25</v>
      </c>
      <c r="MU14" s="989">
        <f t="shared" si="388"/>
        <v>134.0952380952381</v>
      </c>
      <c r="MV14" s="989">
        <f t="shared" si="388"/>
        <v>121.0952380952381</v>
      </c>
      <c r="MW14" s="989">
        <f t="shared" si="388"/>
        <v>97.13636363636364</v>
      </c>
      <c r="MX14" s="989">
        <f t="shared" si="388"/>
        <v>101.95</v>
      </c>
      <c r="MY14" s="1029">
        <f t="shared" si="389"/>
        <v>110.86363636363636</v>
      </c>
      <c r="MZ14" s="1029">
        <f t="shared" si="389"/>
        <v>94.227272727272734</v>
      </c>
      <c r="NA14" s="1029">
        <f t="shared" si="389"/>
        <v>91.95</v>
      </c>
      <c r="NB14" s="1029">
        <f t="shared" si="389"/>
        <v>92.652173913043484</v>
      </c>
      <c r="NC14" s="1029">
        <f t="shared" si="389"/>
        <v>116.66666666666667</v>
      </c>
      <c r="ND14" s="1029">
        <f t="shared" si="389"/>
        <v>99.473684210526315</v>
      </c>
      <c r="NE14" s="1029">
        <f t="shared" si="389"/>
        <v>158.85714285714286</v>
      </c>
      <c r="NF14" s="1029">
        <f t="shared" si="389"/>
        <v>165.9</v>
      </c>
      <c r="NG14" s="1029">
        <f t="shared" si="389"/>
        <v>124.04545454545455</v>
      </c>
      <c r="NH14" s="1029">
        <f t="shared" si="389"/>
        <v>111.76190476190476</v>
      </c>
      <c r="NI14" s="1029">
        <f t="shared" si="389"/>
        <v>112.8</v>
      </c>
      <c r="NJ14" s="1029">
        <f t="shared" si="389"/>
        <v>108</v>
      </c>
      <c r="NK14" s="1116">
        <f t="shared" si="390"/>
        <v>124.5</v>
      </c>
      <c r="NL14" s="1116">
        <f t="shared" si="390"/>
        <v>118.33333333333333</v>
      </c>
      <c r="NM14" s="1116">
        <f t="shared" si="390"/>
        <v>146.1904761904762</v>
      </c>
      <c r="NN14" s="1116">
        <f t="shared" si="390"/>
        <v>146.95454545454547</v>
      </c>
      <c r="NO14" s="1116">
        <f t="shared" si="390"/>
        <v>140.38888888888889</v>
      </c>
      <c r="NP14" s="1116">
        <f t="shared" si="390"/>
        <v>131.65</v>
      </c>
      <c r="NQ14" s="1116">
        <f t="shared" si="390"/>
        <v>167.68421052631578</v>
      </c>
      <c r="NR14" s="1116">
        <f t="shared" si="390"/>
        <v>223.1</v>
      </c>
      <c r="NS14" s="1116">
        <f t="shared" si="390"/>
        <v>171.65217391304347</v>
      </c>
      <c r="NT14" s="1116">
        <f t="shared" si="390"/>
        <v>135.9047619047619</v>
      </c>
      <c r="NU14" s="1116">
        <f t="shared" si="390"/>
        <v>132.1</v>
      </c>
      <c r="NV14" s="1116">
        <f t="shared" si="390"/>
        <v>139.31818181818181</v>
      </c>
      <c r="NW14" s="1201">
        <f t="shared" si="391"/>
        <v>154.38095238095238</v>
      </c>
      <c r="NX14" s="1201">
        <f t="shared" si="391"/>
        <v>135.27272727272728</v>
      </c>
      <c r="NY14" s="1201">
        <f t="shared" si="391"/>
        <v>136.0952380952381</v>
      </c>
      <c r="NZ14" s="1201">
        <f t="shared" si="391"/>
        <v>150.8095238095238</v>
      </c>
      <c r="OA14" s="1201">
        <f t="shared" si="391"/>
        <v>153.78947368421052</v>
      </c>
      <c r="OB14" s="1201">
        <f t="shared" si="391"/>
        <v>153.78947368421052</v>
      </c>
      <c r="OC14" s="1201">
        <f t="shared" si="391"/>
        <v>208.95</v>
      </c>
      <c r="OD14" s="1201">
        <f t="shared" si="391"/>
        <v>287.55</v>
      </c>
      <c r="OE14" s="1201">
        <f t="shared" si="391"/>
        <v>159.56521739130434</v>
      </c>
      <c r="OF14" s="1201">
        <f t="shared" si="391"/>
        <v>177.85</v>
      </c>
      <c r="OG14" s="1201">
        <f t="shared" si="391"/>
        <v>116.47619047619048</v>
      </c>
      <c r="OH14" s="1201">
        <f t="shared" si="391"/>
        <v>119.18181818181819</v>
      </c>
      <c r="OI14" s="1271">
        <f t="shared" si="392"/>
        <v>126.45</v>
      </c>
      <c r="OJ14" s="1271">
        <f t="shared" si="393"/>
        <v>121.04347826086956</v>
      </c>
      <c r="OK14" s="1271">
        <f t="shared" si="393"/>
        <v>121.28571428571429</v>
      </c>
      <c r="OL14" s="1271">
        <f t="shared" si="393"/>
        <v>160.28571428571428</v>
      </c>
      <c r="OM14" s="1271">
        <f t="shared" si="393"/>
        <v>134.89473684210526</v>
      </c>
      <c r="ON14" s="1271">
        <f t="shared" si="393"/>
        <v>107.84210526315789</v>
      </c>
      <c r="OO14" s="1271">
        <f t="shared" si="394"/>
        <v>0</v>
      </c>
      <c r="OP14" s="1271">
        <f t="shared" si="394"/>
        <v>0</v>
      </c>
      <c r="OQ14" s="1271">
        <f t="shared" si="394"/>
        <v>0</v>
      </c>
      <c r="OR14" s="1271">
        <f t="shared" si="394"/>
        <v>0</v>
      </c>
      <c r="OS14" s="1271">
        <f t="shared" si="394"/>
        <v>0</v>
      </c>
      <c r="OT14" s="1271">
        <f t="shared" si="394"/>
        <v>0</v>
      </c>
    </row>
    <row r="15" spans="1:410" x14ac:dyDescent="0.3">
      <c r="A15" s="628"/>
      <c r="B15" s="50">
        <v>2.2999999999999998</v>
      </c>
      <c r="C15" s="10"/>
      <c r="D15" s="10"/>
      <c r="E15" s="1335" t="s">
        <v>30</v>
      </c>
      <c r="F15" s="1335"/>
      <c r="G15" s="1336"/>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6"/>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97"/>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98"/>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99"/>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00"/>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01"/>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2"/>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3"/>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04"/>
        <v>0.19333333333333333</v>
      </c>
      <c r="FF15" s="165">
        <v>0.12</v>
      </c>
      <c r="FG15" s="76">
        <v>0.12</v>
      </c>
      <c r="FH15" s="340">
        <v>0.11</v>
      </c>
      <c r="FI15" s="76">
        <v>0.12</v>
      </c>
      <c r="FJ15" s="75">
        <v>0.12</v>
      </c>
      <c r="FK15" s="76">
        <v>0.12</v>
      </c>
      <c r="FL15" s="165">
        <v>0.19</v>
      </c>
      <c r="FM15" s="76">
        <v>0.36</v>
      </c>
      <c r="FN15" s="165">
        <v>0.24</v>
      </c>
      <c r="FO15" s="76">
        <v>0.41</v>
      </c>
      <c r="FP15" s="165">
        <v>0.16</v>
      </c>
      <c r="FQ15" s="76">
        <v>0.12</v>
      </c>
      <c r="FR15" s="120" t="s">
        <v>29</v>
      </c>
      <c r="FS15" s="137">
        <f t="shared" si="305"/>
        <v>0.1825</v>
      </c>
      <c r="FT15" s="165">
        <v>0.14000000000000001</v>
      </c>
      <c r="FU15" s="76">
        <v>0.11</v>
      </c>
      <c r="FV15" s="340">
        <v>0.12</v>
      </c>
      <c r="FW15" s="76">
        <v>0.16</v>
      </c>
      <c r="FX15" s="75">
        <v>0.16</v>
      </c>
      <c r="FY15" s="76">
        <v>0.14000000000000001</v>
      </c>
      <c r="FZ15" s="165"/>
      <c r="GA15" s="76"/>
      <c r="GB15" s="165"/>
      <c r="GC15" s="76"/>
      <c r="GD15" s="165"/>
      <c r="GE15" s="76"/>
      <c r="GF15" s="120" t="s">
        <v>29</v>
      </c>
      <c r="GG15" s="137">
        <f t="shared" si="306"/>
        <v>0.13833333333333334</v>
      </c>
      <c r="GH15" s="292">
        <f t="shared" si="307"/>
        <v>0</v>
      </c>
      <c r="GI15" s="1101">
        <f t="shared" si="308"/>
        <v>0</v>
      </c>
      <c r="GJ15" s="292">
        <f t="shared" si="309"/>
        <v>0</v>
      </c>
      <c r="GK15" s="1097">
        <f t="shared" si="310"/>
        <v>0</v>
      </c>
      <c r="GL15" s="292">
        <f t="shared" si="311"/>
        <v>9.9999999999999811E-3</v>
      </c>
      <c r="GM15" s="1097">
        <f t="shared" si="312"/>
        <v>7.1428571428571286E-2</v>
      </c>
      <c r="GN15" s="292">
        <f t="shared" si="313"/>
        <v>0</v>
      </c>
      <c r="GO15" s="1097">
        <f t="shared" si="314"/>
        <v>0</v>
      </c>
      <c r="GP15" s="292">
        <f t="shared" si="315"/>
        <v>4.0000000000000008E-2</v>
      </c>
      <c r="GQ15" s="1097">
        <f t="shared" si="316"/>
        <v>0.26666666666666672</v>
      </c>
      <c r="GR15" s="292">
        <f t="shared" si="317"/>
        <v>4.0000000000000008E-2</v>
      </c>
      <c r="GS15" s="1097">
        <f t="shared" si="318"/>
        <v>0.21052631578947373</v>
      </c>
      <c r="GT15" s="292">
        <f t="shared" si="319"/>
        <v>5.999999999999997E-2</v>
      </c>
      <c r="GU15" s="1154">
        <f t="shared" si="320"/>
        <v>0.26086956521739119</v>
      </c>
      <c r="GV15" s="292">
        <f t="shared" si="321"/>
        <v>0.06</v>
      </c>
      <c r="GW15" s="1097">
        <f t="shared" si="322"/>
        <v>0.20689655172413793</v>
      </c>
      <c r="GX15" s="292">
        <f t="shared" si="323"/>
        <v>-8.9999999999999969E-2</v>
      </c>
      <c r="GY15" s="1097">
        <f t="shared" si="324"/>
        <v>-0.25714285714285706</v>
      </c>
      <c r="GZ15" s="292">
        <f t="shared" si="325"/>
        <v>-0.1</v>
      </c>
      <c r="HA15" s="1097">
        <f t="shared" si="326"/>
        <v>-0.38461538461538464</v>
      </c>
      <c r="HB15" s="292">
        <f t="shared" si="327"/>
        <v>-0.03</v>
      </c>
      <c r="HC15" s="1097">
        <f t="shared" si="328"/>
        <v>-0.1875</v>
      </c>
      <c r="HD15" s="292">
        <f t="shared" si="329"/>
        <v>0</v>
      </c>
      <c r="HE15" s="1097">
        <f t="shared" si="330"/>
        <v>0</v>
      </c>
      <c r="HF15" s="1230">
        <f t="shared" si="331"/>
        <v>-1.0000000000000009E-2</v>
      </c>
      <c r="HG15" s="342">
        <f t="shared" si="332"/>
        <v>-7.6923076923076983E-2</v>
      </c>
      <c r="HH15" s="1230">
        <f t="shared" si="333"/>
        <v>0</v>
      </c>
      <c r="HI15" s="342">
        <f t="shared" si="334"/>
        <v>0</v>
      </c>
      <c r="HJ15" s="1230">
        <f t="shared" si="335"/>
        <v>-9.999999999999995E-3</v>
      </c>
      <c r="HK15" s="342">
        <f t="shared" si="336"/>
        <v>-8.3333333333333301E-2</v>
      </c>
      <c r="HL15" s="1230">
        <f t="shared" si="337"/>
        <v>9.999999999999995E-3</v>
      </c>
      <c r="HM15" s="342">
        <f t="shared" si="338"/>
        <v>9.090909090909087E-2</v>
      </c>
      <c r="HN15" s="1230">
        <f t="shared" si="339"/>
        <v>0</v>
      </c>
      <c r="HO15" s="342">
        <f t="shared" si="340"/>
        <v>0</v>
      </c>
      <c r="HP15" s="1230">
        <f t="shared" si="341"/>
        <v>0</v>
      </c>
      <c r="HQ15" s="342">
        <f t="shared" si="342"/>
        <v>0</v>
      </c>
      <c r="HR15" s="1230">
        <f t="shared" si="343"/>
        <v>7.0000000000000007E-2</v>
      </c>
      <c r="HS15" s="342">
        <f t="shared" si="344"/>
        <v>0.58333333333333337</v>
      </c>
      <c r="HT15" s="1230">
        <f t="shared" si="345"/>
        <v>0.16999999999999998</v>
      </c>
      <c r="HU15" s="342">
        <f t="shared" si="346"/>
        <v>0.89473684210526305</v>
      </c>
      <c r="HV15" s="1230">
        <f t="shared" si="347"/>
        <v>-0.12</v>
      </c>
      <c r="HW15" s="342">
        <f t="shared" si="348"/>
        <v>-0.33333333333333331</v>
      </c>
      <c r="HX15" s="1230">
        <f t="shared" si="349"/>
        <v>0.16999999999999998</v>
      </c>
      <c r="HY15" s="342">
        <f t="shared" si="350"/>
        <v>0.70833333333333326</v>
      </c>
      <c r="HZ15" s="1230">
        <f t="shared" si="351"/>
        <v>-0.24999999999999997</v>
      </c>
      <c r="IA15" s="342">
        <f t="shared" si="352"/>
        <v>-0.6097560975609756</v>
      </c>
      <c r="IB15" s="1230">
        <f t="shared" si="353"/>
        <v>-4.0000000000000008E-2</v>
      </c>
      <c r="IC15" s="342">
        <f t="shared" si="354"/>
        <v>-0.25000000000000006</v>
      </c>
      <c r="ID15" s="1230">
        <f t="shared" si="355"/>
        <v>2.0000000000000018E-2</v>
      </c>
      <c r="IE15" s="342">
        <f t="shared" si="356"/>
        <v>0.16666666666666682</v>
      </c>
      <c r="IF15" s="1230">
        <f t="shared" si="357"/>
        <v>-3.0000000000000013E-2</v>
      </c>
      <c r="IG15" s="342">
        <f t="shared" si="358"/>
        <v>-0.21428571428571436</v>
      </c>
      <c r="IH15" s="1230">
        <f t="shared" si="359"/>
        <v>4.0000000000000008E-2</v>
      </c>
      <c r="II15" s="342">
        <f t="shared" si="360"/>
        <v>0.3636363636363637</v>
      </c>
      <c r="IJ15" s="1230">
        <f t="shared" si="361"/>
        <v>-0.16</v>
      </c>
      <c r="IK15" s="342">
        <f t="shared" si="362"/>
        <v>-1.3333333333333335</v>
      </c>
      <c r="IL15" s="1230">
        <f t="shared" si="363"/>
        <v>0</v>
      </c>
      <c r="IM15" s="342">
        <f t="shared" si="364"/>
        <v>0</v>
      </c>
      <c r="IN15" s="1230">
        <f t="shared" si="365"/>
        <v>-1.999999999999999E-2</v>
      </c>
      <c r="IO15" s="342">
        <f t="shared" si="366"/>
        <v>-0.12499999999999993</v>
      </c>
      <c r="IP15" s="1230">
        <f t="shared" si="367"/>
        <v>-0.14000000000000001</v>
      </c>
      <c r="IQ15" s="342">
        <f t="shared" si="368"/>
        <v>-1</v>
      </c>
      <c r="IR15" s="1230">
        <f t="shared" si="369"/>
        <v>0</v>
      </c>
      <c r="IS15" s="1293" t="e">
        <f t="shared" si="370"/>
        <v>#DIV/0!</v>
      </c>
      <c r="IT15" s="1230">
        <f t="shared" si="371"/>
        <v>0</v>
      </c>
      <c r="IU15" s="342" t="e">
        <f t="shared" si="372"/>
        <v>#DIV/0!</v>
      </c>
      <c r="IV15" s="1230">
        <f t="shared" si="373"/>
        <v>0</v>
      </c>
      <c r="IW15" s="342" t="e">
        <f t="shared" si="374"/>
        <v>#DIV/0!</v>
      </c>
      <c r="IX15" s="1230">
        <f t="shared" si="375"/>
        <v>0</v>
      </c>
      <c r="IY15" s="342" t="e">
        <f t="shared" si="376"/>
        <v>#DIV/0!</v>
      </c>
      <c r="IZ15" s="1230">
        <f t="shared" si="377"/>
        <v>0</v>
      </c>
      <c r="JA15" s="1306" t="e">
        <f t="shared" si="378"/>
        <v>#DIV/0!</v>
      </c>
      <c r="JB15" s="1230">
        <f t="shared" si="379"/>
        <v>0.12</v>
      </c>
      <c r="JC15" s="877">
        <f t="shared" si="380"/>
        <v>0.14000000000000001</v>
      </c>
      <c r="JD15" s="568">
        <f>JC15-JB15</f>
        <v>2.0000000000000018E-2</v>
      </c>
      <c r="JE15" s="100">
        <f t="shared" si="449"/>
        <v>0.16666666666666682</v>
      </c>
      <c r="JF15" s="1174"/>
      <c r="JG15" t="str">
        <f t="shared" si="381"/>
        <v>Average Speed of Answer (Seconds)</v>
      </c>
      <c r="JH15" s="242" t="e">
        <f>#REF!</f>
        <v>#REF!</v>
      </c>
      <c r="JI15" s="242" t="e">
        <f>#REF!</f>
        <v>#REF!</v>
      </c>
      <c r="JJ15" s="242" t="e">
        <f>#REF!</f>
        <v>#REF!</v>
      </c>
      <c r="JK15" s="242" t="e">
        <f>#REF!</f>
        <v>#REF!</v>
      </c>
      <c r="JL15" s="242" t="e">
        <f>#REF!</f>
        <v>#REF!</v>
      </c>
      <c r="JM15" s="242" t="e">
        <f>#REF!</f>
        <v>#REF!</v>
      </c>
      <c r="JN15" s="242" t="e">
        <f>#REF!</f>
        <v>#REF!</v>
      </c>
      <c r="JO15" s="242" t="e">
        <f>#REF!</f>
        <v>#REF!</v>
      </c>
      <c r="JP15" s="242" t="e">
        <f>#REF!</f>
        <v>#REF!</v>
      </c>
      <c r="JQ15" s="242" t="e">
        <f>#REF!</f>
        <v>#REF!</v>
      </c>
      <c r="JR15" s="242" t="e">
        <f>#REF!</f>
        <v>#REF!</v>
      </c>
      <c r="JS15" s="243">
        <f t="shared" si="382"/>
        <v>13</v>
      </c>
      <c r="JT15" s="243">
        <f t="shared" si="382"/>
        <v>13</v>
      </c>
      <c r="JU15" s="243">
        <f t="shared" si="382"/>
        <v>18</v>
      </c>
      <c r="JV15" s="243">
        <f t="shared" si="382"/>
        <v>80</v>
      </c>
      <c r="JW15" s="243">
        <f t="shared" si="382"/>
        <v>18</v>
      </c>
      <c r="JX15" s="243">
        <f t="shared" si="382"/>
        <v>15</v>
      </c>
      <c r="JY15" s="243">
        <f t="shared" si="382"/>
        <v>12</v>
      </c>
      <c r="JZ15" s="243">
        <f t="shared" si="382"/>
        <v>9</v>
      </c>
      <c r="KA15" s="243">
        <f t="shared" si="382"/>
        <v>8</v>
      </c>
      <c r="KB15" s="243">
        <f t="shared" si="382"/>
        <v>9</v>
      </c>
      <c r="KC15" s="243">
        <f t="shared" si="382"/>
        <v>22</v>
      </c>
      <c r="KD15" s="243">
        <f t="shared" si="382"/>
        <v>12</v>
      </c>
      <c r="KE15" s="243">
        <f t="shared" si="383"/>
        <v>9</v>
      </c>
      <c r="KF15" s="243">
        <f t="shared" si="383"/>
        <v>12</v>
      </c>
      <c r="KG15" s="243">
        <f t="shared" si="383"/>
        <v>26</v>
      </c>
      <c r="KH15" s="243">
        <f t="shared" si="383"/>
        <v>406</v>
      </c>
      <c r="KI15" s="243">
        <f t="shared" si="383"/>
        <v>200</v>
      </c>
      <c r="KJ15" s="243">
        <f t="shared" si="383"/>
        <v>71</v>
      </c>
      <c r="KK15" s="243">
        <f t="shared" si="383"/>
        <v>31</v>
      </c>
      <c r="KL15" s="243">
        <f t="shared" si="383"/>
        <v>26</v>
      </c>
      <c r="KM15" s="243">
        <f t="shared" si="383"/>
        <v>11</v>
      </c>
      <c r="KN15" s="243">
        <f t="shared" si="383"/>
        <v>9</v>
      </c>
      <c r="KO15" s="243">
        <f t="shared" si="383"/>
        <v>13</v>
      </c>
      <c r="KP15" s="243">
        <f t="shared" si="383"/>
        <v>15</v>
      </c>
      <c r="KQ15" s="651">
        <f t="shared" si="384"/>
        <v>13</v>
      </c>
      <c r="KR15" s="651">
        <f t="shared" si="384"/>
        <v>12</v>
      </c>
      <c r="KS15" s="651">
        <f t="shared" si="384"/>
        <v>10</v>
      </c>
      <c r="KT15" s="651">
        <f t="shared" si="384"/>
        <v>7.12</v>
      </c>
      <c r="KU15" s="651">
        <f t="shared" si="384"/>
        <v>0.18</v>
      </c>
      <c r="KV15" s="651">
        <f t="shared" si="384"/>
        <v>0.17</v>
      </c>
      <c r="KW15" s="651">
        <f t="shared" si="384"/>
        <v>0.37</v>
      </c>
      <c r="KX15" s="651">
        <f t="shared" si="384"/>
        <v>0.48</v>
      </c>
      <c r="KY15" s="651">
        <f t="shared" si="384"/>
        <v>0.24</v>
      </c>
      <c r="KZ15" s="651">
        <f t="shared" si="384"/>
        <v>0.31</v>
      </c>
      <c r="LA15" s="651">
        <f t="shared" si="384"/>
        <v>0.17</v>
      </c>
      <c r="LB15" s="651">
        <f t="shared" si="384"/>
        <v>0.25</v>
      </c>
      <c r="LC15" s="743">
        <f t="shared" si="385"/>
        <v>0.36</v>
      </c>
      <c r="LD15" s="743">
        <f t="shared" si="385"/>
        <v>0.23</v>
      </c>
      <c r="LE15" s="743">
        <f t="shared" si="385"/>
        <v>0.44</v>
      </c>
      <c r="LF15" s="743">
        <f t="shared" si="385"/>
        <v>1.25</v>
      </c>
      <c r="LG15" s="743">
        <f t="shared" si="385"/>
        <v>1.27</v>
      </c>
      <c r="LH15" s="743">
        <f t="shared" si="385"/>
        <v>0.35</v>
      </c>
      <c r="LI15" s="743">
        <f t="shared" si="385"/>
        <v>0.26</v>
      </c>
      <c r="LJ15" s="743">
        <f t="shared" si="385"/>
        <v>0.17</v>
      </c>
      <c r="LK15" s="743">
        <f t="shared" si="385"/>
        <v>0.18</v>
      </c>
      <c r="LL15" s="743">
        <f t="shared" si="385"/>
        <v>0.12</v>
      </c>
      <c r="LM15" s="743">
        <f t="shared" si="385"/>
        <v>0.09</v>
      </c>
      <c r="LN15" s="743">
        <f t="shared" si="385"/>
        <v>0.1</v>
      </c>
      <c r="LO15" s="793">
        <f t="shared" si="386"/>
        <v>0.17</v>
      </c>
      <c r="LP15" s="793">
        <f t="shared" si="386"/>
        <v>0.14000000000000001</v>
      </c>
      <c r="LQ15" s="793">
        <f t="shared" si="386"/>
        <v>0.17</v>
      </c>
      <c r="LR15" s="793">
        <f t="shared" si="386"/>
        <v>0.15</v>
      </c>
      <c r="LS15" s="793">
        <f t="shared" si="386"/>
        <v>0.08</v>
      </c>
      <c r="LT15" s="793">
        <f t="shared" si="386"/>
        <v>0.08</v>
      </c>
      <c r="LU15" s="793">
        <f t="shared" si="386"/>
        <v>0.08</v>
      </c>
      <c r="LV15" s="793">
        <f t="shared" si="386"/>
        <v>7.0000000000000007E-2</v>
      </c>
      <c r="LW15" s="793">
        <f t="shared" si="386"/>
        <v>7.0000000000000007E-2</v>
      </c>
      <c r="LX15" s="793">
        <f t="shared" si="386"/>
        <v>7.0000000000000007E-2</v>
      </c>
      <c r="LY15" s="793">
        <f t="shared" si="386"/>
        <v>0.09</v>
      </c>
      <c r="LZ15" s="793">
        <f t="shared" si="386"/>
        <v>0.09</v>
      </c>
      <c r="MA15" s="968">
        <f t="shared" si="387"/>
        <v>0.09</v>
      </c>
      <c r="MB15" s="968">
        <f t="shared" si="387"/>
        <v>0.1</v>
      </c>
      <c r="MC15" s="968">
        <f t="shared" si="387"/>
        <v>0.12</v>
      </c>
      <c r="MD15" s="968">
        <f t="shared" si="387"/>
        <v>0.09</v>
      </c>
      <c r="ME15" s="968">
        <f t="shared" si="387"/>
        <v>0.11</v>
      </c>
      <c r="MF15" s="968">
        <f t="shared" si="387"/>
        <v>0.1</v>
      </c>
      <c r="MG15" s="968">
        <f t="shared" si="387"/>
        <v>7.0000000000000007E-2</v>
      </c>
      <c r="MH15" s="968">
        <f t="shared" si="387"/>
        <v>0.08</v>
      </c>
      <c r="MI15" s="968">
        <f t="shared" si="387"/>
        <v>0.09</v>
      </c>
      <c r="MJ15" s="968">
        <f t="shared" si="387"/>
        <v>0.08</v>
      </c>
      <c r="MK15" s="968">
        <f t="shared" si="387"/>
        <v>0.11</v>
      </c>
      <c r="ML15" s="968">
        <f t="shared" si="387"/>
        <v>0.1</v>
      </c>
      <c r="MM15" s="990">
        <f t="shared" si="388"/>
        <v>0.1</v>
      </c>
      <c r="MN15" s="990">
        <f t="shared" si="388"/>
        <v>0.1</v>
      </c>
      <c r="MO15" s="990">
        <f t="shared" si="388"/>
        <v>0.11</v>
      </c>
      <c r="MP15" s="990">
        <f t="shared" si="388"/>
        <v>0.1</v>
      </c>
      <c r="MQ15" s="990">
        <f t="shared" si="388"/>
        <v>0.11</v>
      </c>
      <c r="MR15" s="990">
        <f t="shared" si="388"/>
        <v>0.11</v>
      </c>
      <c r="MS15" s="990">
        <f t="shared" si="388"/>
        <v>0.11</v>
      </c>
      <c r="MT15" s="990">
        <f t="shared" si="388"/>
        <v>0.1</v>
      </c>
      <c r="MU15" s="990">
        <f t="shared" si="388"/>
        <v>0.12</v>
      </c>
      <c r="MV15" s="990">
        <f t="shared" si="388"/>
        <v>0.11</v>
      </c>
      <c r="MW15" s="990">
        <f t="shared" si="388"/>
        <v>0.1</v>
      </c>
      <c r="MX15" s="990">
        <f t="shared" si="388"/>
        <v>0.11</v>
      </c>
      <c r="MY15" s="1030">
        <f t="shared" si="389"/>
        <v>0.1</v>
      </c>
      <c r="MZ15" s="1030">
        <f t="shared" si="389"/>
        <v>0.11</v>
      </c>
      <c r="NA15" s="1030">
        <f t="shared" si="389"/>
        <v>0.11</v>
      </c>
      <c r="NB15" s="1030">
        <f t="shared" si="389"/>
        <v>0.1</v>
      </c>
      <c r="NC15" s="1030">
        <f t="shared" si="389"/>
        <v>0.11</v>
      </c>
      <c r="ND15" s="1030">
        <f t="shared" si="389"/>
        <v>0.11</v>
      </c>
      <c r="NE15" s="1030">
        <f t="shared" si="389"/>
        <v>0.1</v>
      </c>
      <c r="NF15" s="1030">
        <f t="shared" si="389"/>
        <v>0.11</v>
      </c>
      <c r="NG15" s="1030">
        <f t="shared" si="389"/>
        <v>0.11</v>
      </c>
      <c r="NH15" s="1030">
        <f t="shared" si="389"/>
        <v>0.13</v>
      </c>
      <c r="NI15" s="1030">
        <f t="shared" si="389"/>
        <v>0.14000000000000001</v>
      </c>
      <c r="NJ15" s="1030">
        <f t="shared" si="389"/>
        <v>0.14000000000000001</v>
      </c>
      <c r="NK15" s="1117">
        <f t="shared" si="390"/>
        <v>0.14000000000000001</v>
      </c>
      <c r="NL15" s="1117">
        <f t="shared" si="390"/>
        <v>0.14000000000000001</v>
      </c>
      <c r="NM15" s="1117">
        <f t="shared" si="390"/>
        <v>0.15</v>
      </c>
      <c r="NN15" s="1117">
        <f t="shared" si="390"/>
        <v>0.15</v>
      </c>
      <c r="NO15" s="1117">
        <f t="shared" si="390"/>
        <v>0.19</v>
      </c>
      <c r="NP15" s="1117">
        <f t="shared" si="390"/>
        <v>0.23</v>
      </c>
      <c r="NQ15" s="1117">
        <f t="shared" si="390"/>
        <v>0.28999999999999998</v>
      </c>
      <c r="NR15" s="1117">
        <f t="shared" si="390"/>
        <v>0.35</v>
      </c>
      <c r="NS15" s="1117">
        <f t="shared" si="390"/>
        <v>0.26</v>
      </c>
      <c r="NT15" s="1117">
        <f t="shared" si="390"/>
        <v>0.16</v>
      </c>
      <c r="NU15" s="1117">
        <f t="shared" si="390"/>
        <v>0.13</v>
      </c>
      <c r="NV15" s="1117">
        <f t="shared" si="390"/>
        <v>0.13</v>
      </c>
      <c r="NW15" s="1202">
        <f t="shared" si="391"/>
        <v>0.12</v>
      </c>
      <c r="NX15" s="1202">
        <f t="shared" si="391"/>
        <v>0.12</v>
      </c>
      <c r="NY15" s="1202">
        <f t="shared" si="391"/>
        <v>0.11</v>
      </c>
      <c r="NZ15" s="1202">
        <f t="shared" si="391"/>
        <v>0.12</v>
      </c>
      <c r="OA15" s="1202">
        <f t="shared" si="391"/>
        <v>0.12</v>
      </c>
      <c r="OB15" s="1202">
        <f t="shared" si="391"/>
        <v>0.12</v>
      </c>
      <c r="OC15" s="1202">
        <f t="shared" si="391"/>
        <v>0.19</v>
      </c>
      <c r="OD15" s="1202">
        <f t="shared" si="391"/>
        <v>0.36</v>
      </c>
      <c r="OE15" s="1202">
        <f t="shared" si="391"/>
        <v>0.24</v>
      </c>
      <c r="OF15" s="1202">
        <f t="shared" si="391"/>
        <v>0.41</v>
      </c>
      <c r="OG15" s="1202">
        <f t="shared" si="391"/>
        <v>0.16</v>
      </c>
      <c r="OH15" s="1202">
        <f t="shared" si="391"/>
        <v>0.12</v>
      </c>
      <c r="OI15" s="1272">
        <f t="shared" si="392"/>
        <v>0.14000000000000001</v>
      </c>
      <c r="OJ15" s="1272">
        <f t="shared" si="393"/>
        <v>0.11</v>
      </c>
      <c r="OK15" s="1272">
        <f t="shared" si="393"/>
        <v>0.12</v>
      </c>
      <c r="OL15" s="1272">
        <f t="shared" si="393"/>
        <v>0.16</v>
      </c>
      <c r="OM15" s="1272">
        <f t="shared" si="393"/>
        <v>0.16</v>
      </c>
      <c r="ON15" s="1272">
        <f t="shared" si="393"/>
        <v>0.14000000000000001</v>
      </c>
      <c r="OO15" s="1272">
        <f t="shared" si="394"/>
        <v>0</v>
      </c>
      <c r="OP15" s="1272">
        <f t="shared" si="394"/>
        <v>0</v>
      </c>
      <c r="OQ15" s="1272">
        <f t="shared" si="394"/>
        <v>0</v>
      </c>
      <c r="OR15" s="1272">
        <f t="shared" si="394"/>
        <v>0</v>
      </c>
      <c r="OS15" s="1272">
        <f t="shared" si="394"/>
        <v>0</v>
      </c>
      <c r="OT15" s="1272">
        <f t="shared" si="394"/>
        <v>0</v>
      </c>
    </row>
    <row r="16" spans="1:410" x14ac:dyDescent="0.3">
      <c r="A16" s="628"/>
      <c r="B16" s="50">
        <v>2.4</v>
      </c>
      <c r="C16" s="10"/>
      <c r="D16" s="10"/>
      <c r="E16" s="1335" t="s">
        <v>31</v>
      </c>
      <c r="F16" s="1335"/>
      <c r="G16" s="1336"/>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6"/>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97"/>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98"/>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99"/>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00"/>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01"/>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2"/>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3"/>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04"/>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05"/>
        <v>12.47</v>
      </c>
      <c r="FT16" s="165">
        <v>9.1</v>
      </c>
      <c r="FU16" s="76">
        <v>7.27</v>
      </c>
      <c r="FV16" s="165">
        <v>9.15</v>
      </c>
      <c r="FW16" s="76">
        <v>15.24</v>
      </c>
      <c r="FX16" s="165">
        <v>14.23</v>
      </c>
      <c r="FY16" s="76">
        <v>29.13</v>
      </c>
      <c r="FZ16" s="165"/>
      <c r="GA16" s="76"/>
      <c r="GB16" s="165"/>
      <c r="GC16" s="76"/>
      <c r="GD16" s="165"/>
      <c r="GE16" s="76"/>
      <c r="GF16" s="120" t="s">
        <v>29</v>
      </c>
      <c r="GG16" s="137">
        <f t="shared" si="306"/>
        <v>14.019999999999998</v>
      </c>
      <c r="GH16" s="293">
        <f t="shared" si="307"/>
        <v>3.1399999999999997</v>
      </c>
      <c r="GI16" s="1101">
        <f t="shared" si="308"/>
        <v>0.44163150492264408</v>
      </c>
      <c r="GJ16" s="293">
        <f t="shared" si="309"/>
        <v>-1.7899999999999991</v>
      </c>
      <c r="GK16" s="1097">
        <f t="shared" si="310"/>
        <v>-0.17463414634146332</v>
      </c>
      <c r="GL16" s="293">
        <f t="shared" si="311"/>
        <v>-1.0100000000000007</v>
      </c>
      <c r="GM16" s="1097">
        <f t="shared" si="312"/>
        <v>-0.11938534278959817</v>
      </c>
      <c r="GN16" s="293">
        <f t="shared" si="313"/>
        <v>0.12000000000000011</v>
      </c>
      <c r="GO16" s="1097">
        <f t="shared" si="314"/>
        <v>1.6107382550335586E-2</v>
      </c>
      <c r="GP16" s="293">
        <f t="shared" si="315"/>
        <v>2.4599999999999991</v>
      </c>
      <c r="GQ16" s="1097">
        <f t="shared" si="316"/>
        <v>0.32496697490092458</v>
      </c>
      <c r="GR16" s="293">
        <f t="shared" si="317"/>
        <v>2.4800000000000004</v>
      </c>
      <c r="GS16" s="1097">
        <f t="shared" si="318"/>
        <v>0.24725822532402797</v>
      </c>
      <c r="GT16" s="293">
        <f t="shared" si="319"/>
        <v>23.97</v>
      </c>
      <c r="GU16" s="1154">
        <f t="shared" si="320"/>
        <v>1.9160671462829735</v>
      </c>
      <c r="GV16" s="293">
        <f t="shared" si="321"/>
        <v>-11.289999999999996</v>
      </c>
      <c r="GW16" s="1097">
        <f t="shared" si="322"/>
        <v>-0.30948464912280693</v>
      </c>
      <c r="GX16" s="293">
        <f t="shared" si="323"/>
        <v>-9.7600000000000016</v>
      </c>
      <c r="GY16" s="1097">
        <f t="shared" si="324"/>
        <v>-0.38745533942040494</v>
      </c>
      <c r="GZ16" s="293">
        <f t="shared" si="325"/>
        <v>-3.0999999999999996</v>
      </c>
      <c r="HA16" s="1097">
        <f t="shared" si="326"/>
        <v>-0.20090732339598183</v>
      </c>
      <c r="HB16" s="293">
        <f t="shared" si="327"/>
        <v>-5.8100000000000005</v>
      </c>
      <c r="HC16" s="1097">
        <f t="shared" si="328"/>
        <v>-0.4712084347120844</v>
      </c>
      <c r="HD16" s="293">
        <f t="shared" si="329"/>
        <v>-0.34999999999999964</v>
      </c>
      <c r="HE16" s="1097">
        <f t="shared" si="330"/>
        <v>-5.3680981595091971E-2</v>
      </c>
      <c r="HF16" s="1230">
        <f t="shared" si="331"/>
        <v>-1.9399999999999995</v>
      </c>
      <c r="HG16" s="342">
        <f t="shared" si="332"/>
        <v>-0.31442463533225273</v>
      </c>
      <c r="HH16" s="1230">
        <f t="shared" si="333"/>
        <v>8.2099999999999991</v>
      </c>
      <c r="HI16" s="342">
        <f t="shared" si="334"/>
        <v>1.9408983451536639</v>
      </c>
      <c r="HJ16" s="1230">
        <f t="shared" si="335"/>
        <v>-7.42</v>
      </c>
      <c r="HK16" s="342">
        <f t="shared" si="336"/>
        <v>-0.59646302250803862</v>
      </c>
      <c r="HL16" s="1230">
        <f t="shared" si="337"/>
        <v>0.21000000000000085</v>
      </c>
      <c r="HM16" s="342">
        <f t="shared" si="338"/>
        <v>4.1832669322709334E-2</v>
      </c>
      <c r="HN16" s="1230">
        <f t="shared" si="339"/>
        <v>-1.7200000000000006</v>
      </c>
      <c r="HO16" s="342">
        <f t="shared" si="340"/>
        <v>-0.32887189292543029</v>
      </c>
      <c r="HP16" s="1230">
        <f t="shared" si="341"/>
        <v>4.05</v>
      </c>
      <c r="HQ16" s="342">
        <f t="shared" si="342"/>
        <v>1.153846153846154</v>
      </c>
      <c r="HR16" s="1230">
        <f t="shared" si="343"/>
        <v>7.97</v>
      </c>
      <c r="HS16" s="342">
        <f t="shared" si="344"/>
        <v>1.0542328042328042</v>
      </c>
      <c r="HT16" s="1230">
        <f t="shared" si="345"/>
        <v>9.01</v>
      </c>
      <c r="HU16" s="342">
        <f t="shared" si="346"/>
        <v>0.58016741790083715</v>
      </c>
      <c r="HV16" s="1230">
        <f t="shared" si="347"/>
        <v>-11.409999999999998</v>
      </c>
      <c r="HW16" s="342">
        <f t="shared" si="348"/>
        <v>-0.46495517522412383</v>
      </c>
      <c r="HX16" s="1230">
        <f t="shared" si="349"/>
        <v>13.199999999999998</v>
      </c>
      <c r="HY16" s="342">
        <f t="shared" si="350"/>
        <v>1.0053313023610051</v>
      </c>
      <c r="HZ16" s="1230">
        <f t="shared" si="351"/>
        <v>-0.79999999999999716</v>
      </c>
      <c r="IA16" s="342">
        <f t="shared" si="352"/>
        <v>-3.0383592859855573E-2</v>
      </c>
      <c r="IB16" s="1230">
        <f t="shared" si="353"/>
        <v>-18.940000000000001</v>
      </c>
      <c r="IC16" s="342">
        <f t="shared" si="354"/>
        <v>-0.74187230708969842</v>
      </c>
      <c r="ID16" s="1230">
        <f t="shared" si="355"/>
        <v>2.5099999999999998</v>
      </c>
      <c r="IE16" s="342">
        <f t="shared" si="356"/>
        <v>0.38088012139605459</v>
      </c>
      <c r="IF16" s="1230">
        <f t="shared" si="357"/>
        <v>-1.83</v>
      </c>
      <c r="IG16" s="342">
        <f t="shared" si="358"/>
        <v>-0.20109890109890111</v>
      </c>
      <c r="IH16" s="1230">
        <f t="shared" si="359"/>
        <v>5.08</v>
      </c>
      <c r="II16" s="342">
        <f t="shared" si="360"/>
        <v>0.69876203576341134</v>
      </c>
      <c r="IJ16" s="1230">
        <f t="shared" si="361"/>
        <v>-15.24</v>
      </c>
      <c r="IK16" s="342">
        <f t="shared" si="362"/>
        <v>-1.6655737704918032</v>
      </c>
      <c r="IL16" s="1230">
        <f t="shared" si="363"/>
        <v>-1.0099999999999998</v>
      </c>
      <c r="IM16" s="342">
        <f t="shared" si="364"/>
        <v>-6.6272965879265081E-2</v>
      </c>
      <c r="IN16" s="1230">
        <f t="shared" si="365"/>
        <v>14.899999999999999</v>
      </c>
      <c r="IO16" s="342">
        <f t="shared" si="366"/>
        <v>1.0470836261419534</v>
      </c>
      <c r="IP16" s="1230">
        <f t="shared" si="367"/>
        <v>-29.13</v>
      </c>
      <c r="IQ16" s="342">
        <f t="shared" si="368"/>
        <v>-1</v>
      </c>
      <c r="IR16" s="1230">
        <f t="shared" si="369"/>
        <v>0</v>
      </c>
      <c r="IS16" s="1293" t="e">
        <f t="shared" si="370"/>
        <v>#DIV/0!</v>
      </c>
      <c r="IT16" s="1230">
        <f t="shared" si="371"/>
        <v>0</v>
      </c>
      <c r="IU16" s="342" t="e">
        <f t="shared" si="372"/>
        <v>#DIV/0!</v>
      </c>
      <c r="IV16" s="1230">
        <f t="shared" si="373"/>
        <v>0</v>
      </c>
      <c r="IW16" s="342" t="e">
        <f t="shared" si="374"/>
        <v>#DIV/0!</v>
      </c>
      <c r="IX16" s="1230">
        <f t="shared" si="375"/>
        <v>0</v>
      </c>
      <c r="IY16" s="342" t="e">
        <f t="shared" si="376"/>
        <v>#DIV/0!</v>
      </c>
      <c r="IZ16" s="1230">
        <f t="shared" si="377"/>
        <v>0</v>
      </c>
      <c r="JA16" s="1306" t="e">
        <f t="shared" si="378"/>
        <v>#DIV/0!</v>
      </c>
      <c r="JB16" s="1230">
        <f t="shared" si="379"/>
        <v>7.56</v>
      </c>
      <c r="JC16" s="877">
        <f t="shared" si="380"/>
        <v>29.13</v>
      </c>
      <c r="JD16" s="568">
        <f>JC16-JB16</f>
        <v>21.57</v>
      </c>
      <c r="JE16" s="100">
        <f t="shared" si="449"/>
        <v>2.8531746031746033</v>
      </c>
      <c r="JF16" s="1174"/>
      <c r="JG16" t="str">
        <f t="shared" si="381"/>
        <v>Maximum Wait Time (Minutes)</v>
      </c>
      <c r="JH16" s="242" t="e">
        <f>#REF!</f>
        <v>#REF!</v>
      </c>
      <c r="JI16" s="242" t="e">
        <f>#REF!</f>
        <v>#REF!</v>
      </c>
      <c r="JJ16" s="242" t="e">
        <f>#REF!</f>
        <v>#REF!</v>
      </c>
      <c r="JK16" s="242" t="e">
        <f>#REF!</f>
        <v>#REF!</v>
      </c>
      <c r="JL16" s="242" t="e">
        <f>#REF!</f>
        <v>#REF!</v>
      </c>
      <c r="JM16" s="242" t="e">
        <f>#REF!</f>
        <v>#REF!</v>
      </c>
      <c r="JN16" s="242" t="e">
        <f>#REF!</f>
        <v>#REF!</v>
      </c>
      <c r="JO16" s="242" t="e">
        <f>#REF!</f>
        <v>#REF!</v>
      </c>
      <c r="JP16" s="242" t="e">
        <f>#REF!</f>
        <v>#REF!</v>
      </c>
      <c r="JQ16" s="242" t="e">
        <f>#REF!</f>
        <v>#REF!</v>
      </c>
      <c r="JR16" s="242" t="e">
        <f>#REF!</f>
        <v>#REF!</v>
      </c>
      <c r="JS16" s="243">
        <f t="shared" si="382"/>
        <v>7.47</v>
      </c>
      <c r="JT16" s="243">
        <f t="shared" si="382"/>
        <v>9.3000000000000007</v>
      </c>
      <c r="JU16" s="243">
        <f t="shared" si="382"/>
        <v>10.01</v>
      </c>
      <c r="JV16" s="243">
        <f t="shared" si="382"/>
        <v>105.27</v>
      </c>
      <c r="JW16" s="243">
        <f t="shared" si="382"/>
        <v>10.1</v>
      </c>
      <c r="JX16" s="243">
        <f t="shared" si="382"/>
        <v>10.130000000000001</v>
      </c>
      <c r="JY16" s="243">
        <f t="shared" si="382"/>
        <v>8.02</v>
      </c>
      <c r="JZ16" s="243">
        <f t="shared" si="382"/>
        <v>7.51</v>
      </c>
      <c r="KA16" s="243">
        <f t="shared" si="382"/>
        <v>3.37</v>
      </c>
      <c r="KB16" s="243">
        <f t="shared" si="382"/>
        <v>3.15</v>
      </c>
      <c r="KC16" s="243">
        <f t="shared" si="382"/>
        <v>19.55</v>
      </c>
      <c r="KD16" s="243">
        <f t="shared" si="382"/>
        <v>17.36</v>
      </c>
      <c r="KE16" s="243">
        <f t="shared" si="383"/>
        <v>9.0399999999999991</v>
      </c>
      <c r="KF16" s="243">
        <f t="shared" si="383"/>
        <v>7.54</v>
      </c>
      <c r="KG16" s="243">
        <f t="shared" si="383"/>
        <v>15.5</v>
      </c>
      <c r="KH16" s="243">
        <f t="shared" si="383"/>
        <v>187.57</v>
      </c>
      <c r="KI16" s="243">
        <f t="shared" si="383"/>
        <v>160.01</v>
      </c>
      <c r="KJ16" s="243">
        <f t="shared" si="383"/>
        <v>89.58</v>
      </c>
      <c r="KK16" s="243">
        <f t="shared" si="383"/>
        <v>23.35</v>
      </c>
      <c r="KL16" s="243">
        <f t="shared" si="383"/>
        <v>12.26</v>
      </c>
      <c r="KM16" s="243">
        <f t="shared" si="383"/>
        <v>16.5</v>
      </c>
      <c r="KN16" s="243">
        <f t="shared" si="383"/>
        <v>11.14</v>
      </c>
      <c r="KO16" s="243">
        <f t="shared" si="383"/>
        <v>7.42</v>
      </c>
      <c r="KP16" s="243">
        <f t="shared" si="383"/>
        <v>11.55</v>
      </c>
      <c r="KQ16" s="651">
        <f t="shared" si="384"/>
        <v>11.26</v>
      </c>
      <c r="KR16" s="651">
        <f t="shared" si="384"/>
        <v>9.0299999999999994</v>
      </c>
      <c r="KS16" s="651">
        <f t="shared" si="384"/>
        <v>11.34</v>
      </c>
      <c r="KT16" s="651">
        <f t="shared" si="384"/>
        <v>22.172999999999998</v>
      </c>
      <c r="KU16" s="651">
        <f t="shared" si="384"/>
        <v>12.56</v>
      </c>
      <c r="KV16" s="651">
        <f t="shared" si="384"/>
        <v>11.5</v>
      </c>
      <c r="KW16" s="651">
        <f t="shared" si="384"/>
        <v>44.29</v>
      </c>
      <c r="KX16" s="651">
        <f t="shared" si="384"/>
        <v>35.36</v>
      </c>
      <c r="KY16" s="651">
        <f t="shared" si="384"/>
        <v>30.22</v>
      </c>
      <c r="KZ16" s="651">
        <f t="shared" si="384"/>
        <v>10.53</v>
      </c>
      <c r="LA16" s="651">
        <f t="shared" si="384"/>
        <v>6.25</v>
      </c>
      <c r="LB16" s="651">
        <f t="shared" si="384"/>
        <v>13.11</v>
      </c>
      <c r="LC16" s="743">
        <f t="shared" si="385"/>
        <v>18.559999999999999</v>
      </c>
      <c r="LD16" s="743">
        <f t="shared" si="385"/>
        <v>9.4</v>
      </c>
      <c r="LE16" s="743">
        <f t="shared" si="385"/>
        <v>21.33</v>
      </c>
      <c r="LF16" s="743">
        <f t="shared" si="385"/>
        <v>35.19</v>
      </c>
      <c r="LG16" s="743">
        <f t="shared" si="385"/>
        <v>39.049999999999997</v>
      </c>
      <c r="LH16" s="743">
        <f t="shared" si="385"/>
        <v>32.11</v>
      </c>
      <c r="LI16" s="743">
        <f t="shared" si="385"/>
        <v>16.149999999999999</v>
      </c>
      <c r="LJ16" s="743">
        <f t="shared" si="385"/>
        <v>10.08</v>
      </c>
      <c r="LK16" s="743">
        <f t="shared" si="385"/>
        <v>14.54</v>
      </c>
      <c r="LL16" s="743">
        <f t="shared" si="385"/>
        <v>7.55</v>
      </c>
      <c r="LM16" s="743">
        <f t="shared" si="385"/>
        <v>6</v>
      </c>
      <c r="LN16" s="743">
        <f t="shared" si="385"/>
        <v>11.44</v>
      </c>
      <c r="LO16" s="793">
        <f t="shared" si="386"/>
        <v>13.47</v>
      </c>
      <c r="LP16" s="793">
        <f t="shared" si="386"/>
        <v>11.04</v>
      </c>
      <c r="LQ16" s="793">
        <f t="shared" si="386"/>
        <v>18.5</v>
      </c>
      <c r="LR16" s="793">
        <f t="shared" si="386"/>
        <v>8.4</v>
      </c>
      <c r="LS16" s="793">
        <f t="shared" si="386"/>
        <v>13.4</v>
      </c>
      <c r="LT16" s="793">
        <f t="shared" si="386"/>
        <v>8.1300000000000008</v>
      </c>
      <c r="LU16" s="793">
        <f t="shared" si="386"/>
        <v>13.28</v>
      </c>
      <c r="LV16" s="793">
        <f t="shared" si="386"/>
        <v>23.09</v>
      </c>
      <c r="LW16" s="793">
        <f t="shared" si="386"/>
        <v>11.58</v>
      </c>
      <c r="LX16" s="793">
        <f t="shared" si="386"/>
        <v>11.05</v>
      </c>
      <c r="LY16" s="793">
        <f t="shared" si="386"/>
        <v>21.33</v>
      </c>
      <c r="LZ16" s="793">
        <f t="shared" si="386"/>
        <v>7.45</v>
      </c>
      <c r="MA16" s="968">
        <f t="shared" si="387"/>
        <v>7.46</v>
      </c>
      <c r="MB16" s="968">
        <f t="shared" si="387"/>
        <v>6.38</v>
      </c>
      <c r="MC16" s="968">
        <f t="shared" si="387"/>
        <v>9.5500000000000007</v>
      </c>
      <c r="MD16" s="968">
        <f t="shared" si="387"/>
        <v>8.35</v>
      </c>
      <c r="ME16" s="968">
        <f t="shared" si="387"/>
        <v>9.06</v>
      </c>
      <c r="MF16" s="968">
        <f t="shared" si="387"/>
        <v>4.57</v>
      </c>
      <c r="MG16" s="968">
        <f t="shared" si="387"/>
        <v>14.25</v>
      </c>
      <c r="MH16" s="968">
        <f t="shared" si="387"/>
        <v>31.55</v>
      </c>
      <c r="MI16" s="968">
        <f t="shared" si="387"/>
        <v>8.3800000000000008</v>
      </c>
      <c r="MJ16" s="968">
        <f t="shared" si="387"/>
        <v>11.4</v>
      </c>
      <c r="MK16" s="968">
        <f t="shared" si="387"/>
        <v>8.5</v>
      </c>
      <c r="ML16" s="968">
        <f t="shared" si="387"/>
        <v>11.3</v>
      </c>
      <c r="MM16" s="990">
        <f t="shared" si="388"/>
        <v>11.54</v>
      </c>
      <c r="MN16" s="990">
        <f t="shared" si="388"/>
        <v>7.41</v>
      </c>
      <c r="MO16" s="990">
        <f t="shared" si="388"/>
        <v>7.41</v>
      </c>
      <c r="MP16" s="990">
        <f t="shared" si="388"/>
        <v>16.57</v>
      </c>
      <c r="MQ16" s="990">
        <f t="shared" si="388"/>
        <v>56.35</v>
      </c>
      <c r="MR16" s="990">
        <f t="shared" si="388"/>
        <v>45.56</v>
      </c>
      <c r="MS16" s="990">
        <f t="shared" si="388"/>
        <v>16.239999999999998</v>
      </c>
      <c r="MT16" s="990">
        <f t="shared" si="388"/>
        <v>22.48</v>
      </c>
      <c r="MU16" s="990">
        <f t="shared" si="388"/>
        <v>21.05</v>
      </c>
      <c r="MV16" s="990">
        <f t="shared" si="388"/>
        <v>14.53</v>
      </c>
      <c r="MW16" s="990">
        <f t="shared" si="388"/>
        <v>10.23</v>
      </c>
      <c r="MX16" s="990">
        <f t="shared" si="388"/>
        <v>11.45</v>
      </c>
      <c r="MY16" s="1030">
        <f t="shared" si="389"/>
        <v>21.26</v>
      </c>
      <c r="MZ16" s="1030">
        <f t="shared" si="389"/>
        <v>8.0399999999999991</v>
      </c>
      <c r="NA16" s="1030">
        <f t="shared" si="389"/>
        <v>17.510000000000002</v>
      </c>
      <c r="NB16" s="1030">
        <f t="shared" si="389"/>
        <v>11.34</v>
      </c>
      <c r="NC16" s="1030">
        <f t="shared" si="389"/>
        <v>8.51</v>
      </c>
      <c r="ND16" s="1030">
        <f t="shared" si="389"/>
        <v>22.47</v>
      </c>
      <c r="NE16" s="1030">
        <f t="shared" si="389"/>
        <v>22.35</v>
      </c>
      <c r="NF16" s="1030">
        <f t="shared" si="389"/>
        <v>16.28</v>
      </c>
      <c r="NG16" s="1030">
        <f t="shared" si="389"/>
        <v>13.24</v>
      </c>
      <c r="NH16" s="1030">
        <f t="shared" si="389"/>
        <v>25.11</v>
      </c>
      <c r="NI16" s="1030">
        <f t="shared" si="389"/>
        <v>6</v>
      </c>
      <c r="NJ16" s="1030">
        <f t="shared" si="389"/>
        <v>7.11</v>
      </c>
      <c r="NK16" s="1117">
        <f t="shared" si="390"/>
        <v>10.25</v>
      </c>
      <c r="NL16" s="1117">
        <f t="shared" si="390"/>
        <v>8.4600000000000009</v>
      </c>
      <c r="NM16" s="1117">
        <f t="shared" si="390"/>
        <v>7.45</v>
      </c>
      <c r="NN16" s="1117">
        <f t="shared" si="390"/>
        <v>7.57</v>
      </c>
      <c r="NO16" s="1117">
        <f t="shared" si="390"/>
        <v>10.029999999999999</v>
      </c>
      <c r="NP16" s="1117">
        <f t="shared" si="390"/>
        <v>12.51</v>
      </c>
      <c r="NQ16" s="1117">
        <f t="shared" si="390"/>
        <v>36.479999999999997</v>
      </c>
      <c r="NR16" s="1117">
        <f t="shared" si="390"/>
        <v>25.19</v>
      </c>
      <c r="NS16" s="1117">
        <f t="shared" si="390"/>
        <v>15.43</v>
      </c>
      <c r="NT16" s="1117">
        <f t="shared" si="390"/>
        <v>12.33</v>
      </c>
      <c r="NU16" s="1117">
        <f t="shared" si="390"/>
        <v>6.52</v>
      </c>
      <c r="NV16" s="1117">
        <f t="shared" si="390"/>
        <v>6.17</v>
      </c>
      <c r="NW16" s="1202">
        <f t="shared" si="391"/>
        <v>4.2300000000000004</v>
      </c>
      <c r="NX16" s="1202">
        <f t="shared" si="391"/>
        <v>12.44</v>
      </c>
      <c r="NY16" s="1202">
        <f t="shared" si="391"/>
        <v>5.0199999999999996</v>
      </c>
      <c r="NZ16" s="1202">
        <f t="shared" si="391"/>
        <v>5.23</v>
      </c>
      <c r="OA16" s="1202">
        <f t="shared" si="391"/>
        <v>3.51</v>
      </c>
      <c r="OB16" s="1202">
        <f t="shared" si="391"/>
        <v>7.56</v>
      </c>
      <c r="OC16" s="1202">
        <f t="shared" si="391"/>
        <v>15.53</v>
      </c>
      <c r="OD16" s="1202">
        <f t="shared" si="391"/>
        <v>24.54</v>
      </c>
      <c r="OE16" s="1202">
        <f t="shared" si="391"/>
        <v>13.13</v>
      </c>
      <c r="OF16" s="1202">
        <f t="shared" si="391"/>
        <v>26.33</v>
      </c>
      <c r="OG16" s="1202">
        <f t="shared" si="391"/>
        <v>25.53</v>
      </c>
      <c r="OH16" s="1202">
        <f t="shared" si="391"/>
        <v>6.59</v>
      </c>
      <c r="OI16" s="1272">
        <f t="shared" si="392"/>
        <v>9.1</v>
      </c>
      <c r="OJ16" s="1272">
        <f t="shared" si="393"/>
        <v>7.27</v>
      </c>
      <c r="OK16" s="1272">
        <f t="shared" si="393"/>
        <v>9.15</v>
      </c>
      <c r="OL16" s="1272">
        <f t="shared" si="393"/>
        <v>15.24</v>
      </c>
      <c r="OM16" s="1272">
        <f t="shared" si="393"/>
        <v>14.23</v>
      </c>
      <c r="ON16" s="1272">
        <f t="shared" si="393"/>
        <v>29.13</v>
      </c>
      <c r="OO16" s="1272">
        <f t="shared" si="394"/>
        <v>0</v>
      </c>
      <c r="OP16" s="1272">
        <f t="shared" si="394"/>
        <v>0</v>
      </c>
      <c r="OQ16" s="1272">
        <f t="shared" si="394"/>
        <v>0</v>
      </c>
      <c r="OR16" s="1272">
        <f t="shared" si="394"/>
        <v>0</v>
      </c>
      <c r="OS16" s="1272">
        <f t="shared" si="394"/>
        <v>0</v>
      </c>
      <c r="OT16" s="1272">
        <f t="shared" si="394"/>
        <v>0</v>
      </c>
    </row>
    <row r="17" spans="1:410" x14ac:dyDescent="0.3">
      <c r="A17" s="628"/>
      <c r="B17" s="50">
        <v>2.5</v>
      </c>
      <c r="C17" s="10"/>
      <c r="D17" s="10"/>
      <c r="E17" s="1335" t="s">
        <v>3</v>
      </c>
      <c r="F17" s="1335"/>
      <c r="G17" s="1336"/>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6"/>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97"/>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98"/>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99"/>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00"/>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01"/>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2"/>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3"/>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04"/>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05"/>
        <v>4.2441666666666666</v>
      </c>
      <c r="FT17" s="165">
        <v>5.43</v>
      </c>
      <c r="FU17" s="76">
        <v>5.46</v>
      </c>
      <c r="FV17" s="75">
        <v>6.21</v>
      </c>
      <c r="FW17" s="76">
        <v>6.01</v>
      </c>
      <c r="FX17" s="75">
        <v>6.56</v>
      </c>
      <c r="FY17" s="76">
        <v>9.17</v>
      </c>
      <c r="FZ17" s="165"/>
      <c r="GA17" s="76"/>
      <c r="GB17" s="165"/>
      <c r="GC17" s="76"/>
      <c r="GD17" s="165"/>
      <c r="GE17" s="76"/>
      <c r="GF17" s="121" t="s">
        <v>29</v>
      </c>
      <c r="GG17" s="137">
        <f t="shared" si="306"/>
        <v>6.4733333333333327</v>
      </c>
      <c r="GH17" s="293">
        <f t="shared" si="307"/>
        <v>2.9999999999999361E-2</v>
      </c>
      <c r="GI17" s="1101">
        <f t="shared" si="308"/>
        <v>5.7803468208091251E-3</v>
      </c>
      <c r="GJ17" s="293">
        <f t="shared" si="309"/>
        <v>-0.62999999999999989</v>
      </c>
      <c r="GK17" s="1097">
        <f t="shared" si="310"/>
        <v>-0.12068965517241378</v>
      </c>
      <c r="GL17" s="293">
        <f t="shared" si="311"/>
        <v>-3.0000000000000249E-2</v>
      </c>
      <c r="GM17" s="1097">
        <f t="shared" si="312"/>
        <v>-6.5359477124183546E-3</v>
      </c>
      <c r="GN17" s="293">
        <f t="shared" si="313"/>
        <v>0.62000000000000011</v>
      </c>
      <c r="GO17" s="1097">
        <f t="shared" si="314"/>
        <v>0.13596491228070179</v>
      </c>
      <c r="GP17" s="293">
        <f t="shared" si="315"/>
        <v>-4.9999999999999822E-2</v>
      </c>
      <c r="GQ17" s="1097">
        <f t="shared" si="316"/>
        <v>-9.6525096525096193E-3</v>
      </c>
      <c r="GR17" s="293">
        <f t="shared" si="317"/>
        <v>0.23000000000000043</v>
      </c>
      <c r="GS17" s="1097">
        <f t="shared" si="318"/>
        <v>4.483430799220281E-2</v>
      </c>
      <c r="GT17" s="293">
        <f t="shared" si="319"/>
        <v>-0.14000000000000057</v>
      </c>
      <c r="GU17" s="1154">
        <f t="shared" si="320"/>
        <v>-2.611940298507473E-2</v>
      </c>
      <c r="GV17" s="293">
        <f t="shared" si="321"/>
        <v>0.1800000000000006</v>
      </c>
      <c r="GW17" s="1097">
        <f t="shared" si="322"/>
        <v>3.4482758620689773E-2</v>
      </c>
      <c r="GX17" s="293">
        <f t="shared" si="323"/>
        <v>-0.14000000000000057</v>
      </c>
      <c r="GY17" s="1097">
        <f t="shared" si="324"/>
        <v>-2.5925925925926029E-2</v>
      </c>
      <c r="GZ17" s="293">
        <f t="shared" si="325"/>
        <v>-0.14999999999999947</v>
      </c>
      <c r="HA17" s="1097">
        <f t="shared" si="326"/>
        <v>-2.8517110266159596E-2</v>
      </c>
      <c r="HB17" s="293">
        <f t="shared" si="327"/>
        <v>8.9999999999999858E-2</v>
      </c>
      <c r="HC17" s="1097">
        <f t="shared" si="328"/>
        <v>1.7612524461839502E-2</v>
      </c>
      <c r="HD17" s="293">
        <f t="shared" si="329"/>
        <v>0.10999999999999943</v>
      </c>
      <c r="HE17" s="1097">
        <f t="shared" si="330"/>
        <v>2.1153846153846044E-2</v>
      </c>
      <c r="HF17" s="1230">
        <f t="shared" si="331"/>
        <v>-1.0599999999999996</v>
      </c>
      <c r="HG17" s="342">
        <f t="shared" si="332"/>
        <v>-0.19962335216572499</v>
      </c>
      <c r="HH17" s="1230">
        <f t="shared" si="333"/>
        <v>-8.0000000000000071E-2</v>
      </c>
      <c r="HI17" s="342">
        <f t="shared" si="334"/>
        <v>-1.8823529411764722E-2</v>
      </c>
      <c r="HJ17" s="1230">
        <f t="shared" si="335"/>
        <v>-0.16000000000000014</v>
      </c>
      <c r="HK17" s="342">
        <f t="shared" si="336"/>
        <v>-3.8369304556354948E-2</v>
      </c>
      <c r="HL17" s="1230">
        <f t="shared" si="337"/>
        <v>-0.62999999999999989</v>
      </c>
      <c r="HM17" s="342">
        <f t="shared" si="338"/>
        <v>-0.15710723192019949</v>
      </c>
      <c r="HN17" s="1230">
        <f t="shared" si="339"/>
        <v>0.83999999999999986</v>
      </c>
      <c r="HO17" s="342">
        <f t="shared" si="340"/>
        <v>0.24852071005917156</v>
      </c>
      <c r="HP17" s="1230">
        <f t="shared" si="341"/>
        <v>-0.72999999999999954</v>
      </c>
      <c r="HQ17" s="342">
        <f t="shared" si="342"/>
        <v>-0.17298578199052123</v>
      </c>
      <c r="HR17" s="1230">
        <f t="shared" si="343"/>
        <v>-3.0000000000000249E-2</v>
      </c>
      <c r="HS17" s="342">
        <f t="shared" si="344"/>
        <v>-8.5959885386820197E-3</v>
      </c>
      <c r="HT17" s="1230">
        <f t="shared" si="345"/>
        <v>6.0000000000000053E-2</v>
      </c>
      <c r="HU17" s="342">
        <f t="shared" si="346"/>
        <v>1.7341040462427761E-2</v>
      </c>
      <c r="HV17" s="1230">
        <f t="shared" si="347"/>
        <v>0.81999999999999984</v>
      </c>
      <c r="HW17" s="342">
        <f t="shared" si="348"/>
        <v>0.23295454545454541</v>
      </c>
      <c r="HX17" s="1230">
        <f t="shared" si="349"/>
        <v>0.71999999999999975</v>
      </c>
      <c r="HY17" s="342">
        <f t="shared" si="350"/>
        <v>0.16589861751152069</v>
      </c>
      <c r="HZ17" s="1230">
        <f t="shared" si="351"/>
        <v>0.39000000000000057</v>
      </c>
      <c r="IA17" s="342">
        <f t="shared" si="352"/>
        <v>7.7075098814229373E-2</v>
      </c>
      <c r="IB17" s="1230">
        <f t="shared" si="353"/>
        <v>0.12999999999999989</v>
      </c>
      <c r="IC17" s="342">
        <f t="shared" si="354"/>
        <v>2.3853211009174292E-2</v>
      </c>
      <c r="ID17" s="1230">
        <f t="shared" si="355"/>
        <v>-0.15000000000000036</v>
      </c>
      <c r="IE17" s="342">
        <f t="shared" si="356"/>
        <v>-2.688172043010759E-2</v>
      </c>
      <c r="IF17" s="1230">
        <f t="shared" si="357"/>
        <v>3.0000000000000249E-2</v>
      </c>
      <c r="IG17" s="342">
        <f t="shared" si="358"/>
        <v>5.5248618784530844E-3</v>
      </c>
      <c r="IH17" s="1230">
        <f t="shared" si="359"/>
        <v>0.34999999999999964</v>
      </c>
      <c r="II17" s="342">
        <f t="shared" si="360"/>
        <v>6.4102564102564041E-2</v>
      </c>
      <c r="IJ17" s="1230">
        <f t="shared" si="361"/>
        <v>-6.01</v>
      </c>
      <c r="IK17" s="342">
        <f t="shared" si="362"/>
        <v>-0.96779388083735907</v>
      </c>
      <c r="IL17" s="1230">
        <f t="shared" si="363"/>
        <v>0.54999999999999982</v>
      </c>
      <c r="IM17" s="342">
        <f t="shared" si="364"/>
        <v>9.1514143094841904E-2</v>
      </c>
      <c r="IN17" s="1230">
        <f t="shared" si="365"/>
        <v>2.6100000000000003</v>
      </c>
      <c r="IO17" s="342">
        <f t="shared" si="366"/>
        <v>0.39786585365853666</v>
      </c>
      <c r="IP17" s="1230">
        <f t="shared" si="367"/>
        <v>-9.17</v>
      </c>
      <c r="IQ17" s="342">
        <f t="shared" si="368"/>
        <v>-1</v>
      </c>
      <c r="IR17" s="1230">
        <f t="shared" si="369"/>
        <v>0</v>
      </c>
      <c r="IS17" s="1293" t="e">
        <f t="shared" si="370"/>
        <v>#DIV/0!</v>
      </c>
      <c r="IT17" s="1230">
        <f t="shared" si="371"/>
        <v>0</v>
      </c>
      <c r="IU17" s="342" t="e">
        <f t="shared" si="372"/>
        <v>#DIV/0!</v>
      </c>
      <c r="IV17" s="1230">
        <f t="shared" si="373"/>
        <v>0</v>
      </c>
      <c r="IW17" s="342" t="e">
        <f t="shared" si="374"/>
        <v>#DIV/0!</v>
      </c>
      <c r="IX17" s="1230">
        <f t="shared" si="375"/>
        <v>0</v>
      </c>
      <c r="IY17" s="342" t="e">
        <f t="shared" si="376"/>
        <v>#DIV/0!</v>
      </c>
      <c r="IZ17" s="1230">
        <f t="shared" si="377"/>
        <v>0</v>
      </c>
      <c r="JA17" s="1306" t="e">
        <f t="shared" si="378"/>
        <v>#DIV/0!</v>
      </c>
      <c r="JB17" s="1230">
        <f t="shared" si="379"/>
        <v>3.49</v>
      </c>
      <c r="JC17" s="877">
        <f t="shared" si="380"/>
        <v>9.17</v>
      </c>
      <c r="JD17" s="568">
        <f>JC17-JB17</f>
        <v>5.68</v>
      </c>
      <c r="JE17" s="100">
        <f t="shared" si="449"/>
        <v>1.6275071633237821</v>
      </c>
      <c r="JF17" s="1174"/>
      <c r="JG17" s="77" t="str">
        <f t="shared" si="381"/>
        <v>Average Call Length (Minutes)</v>
      </c>
      <c r="JH17" s="242" t="e">
        <f>#REF!</f>
        <v>#REF!</v>
      </c>
      <c r="JI17" s="242" t="e">
        <f>#REF!</f>
        <v>#REF!</v>
      </c>
      <c r="JJ17" s="242" t="e">
        <f>#REF!</f>
        <v>#REF!</v>
      </c>
      <c r="JK17" s="242" t="e">
        <f>#REF!</f>
        <v>#REF!</v>
      </c>
      <c r="JL17" s="242" t="e">
        <f>#REF!</f>
        <v>#REF!</v>
      </c>
      <c r="JM17" s="242" t="e">
        <f>#REF!</f>
        <v>#REF!</v>
      </c>
      <c r="JN17" s="242" t="e">
        <f>#REF!</f>
        <v>#REF!</v>
      </c>
      <c r="JO17" s="242" t="e">
        <f>#REF!</f>
        <v>#REF!</v>
      </c>
      <c r="JP17" s="242" t="e">
        <f>#REF!</f>
        <v>#REF!</v>
      </c>
      <c r="JQ17" s="242" t="e">
        <f>#REF!</f>
        <v>#REF!</v>
      </c>
      <c r="JR17" s="242" t="e">
        <f>#REF!</f>
        <v>#REF!</v>
      </c>
      <c r="JS17" s="243">
        <f t="shared" si="382"/>
        <v>9.33</v>
      </c>
      <c r="JT17" s="243">
        <f t="shared" si="382"/>
        <v>9.42</v>
      </c>
      <c r="JU17" s="243">
        <f t="shared" si="382"/>
        <v>10.24</v>
      </c>
      <c r="JV17" s="243">
        <f t="shared" si="382"/>
        <v>11.29</v>
      </c>
      <c r="JW17" s="243">
        <f t="shared" si="382"/>
        <v>10.3</v>
      </c>
      <c r="JX17" s="243">
        <f t="shared" si="382"/>
        <v>10.06</v>
      </c>
      <c r="JY17" s="243">
        <f t="shared" si="382"/>
        <v>9.41</v>
      </c>
      <c r="JZ17" s="243">
        <f t="shared" si="382"/>
        <v>9.06</v>
      </c>
      <c r="KA17" s="243">
        <f t="shared" si="382"/>
        <v>9.2899999999999991</v>
      </c>
      <c r="KB17" s="243">
        <f t="shared" si="382"/>
        <v>9.49</v>
      </c>
      <c r="KC17" s="243">
        <f t="shared" si="382"/>
        <v>10.130000000000001</v>
      </c>
      <c r="KD17" s="243">
        <f t="shared" si="382"/>
        <v>9.42</v>
      </c>
      <c r="KE17" s="243">
        <f t="shared" si="383"/>
        <v>4.18</v>
      </c>
      <c r="KF17" s="243">
        <f t="shared" si="383"/>
        <v>4.32</v>
      </c>
      <c r="KG17" s="243">
        <f t="shared" si="383"/>
        <v>6.04</v>
      </c>
      <c r="KH17" s="243">
        <f t="shared" si="383"/>
        <v>7.36</v>
      </c>
      <c r="KI17" s="243">
        <f t="shared" si="383"/>
        <v>3.28</v>
      </c>
      <c r="KJ17" s="243">
        <f t="shared" si="383"/>
        <v>5.01</v>
      </c>
      <c r="KK17" s="243">
        <f t="shared" si="383"/>
        <v>5.01</v>
      </c>
      <c r="KL17" s="243">
        <f t="shared" si="383"/>
        <v>5.1100000000000003</v>
      </c>
      <c r="KM17" s="243">
        <f t="shared" si="383"/>
        <v>5.07</v>
      </c>
      <c r="KN17" s="243">
        <f t="shared" si="383"/>
        <v>5.14</v>
      </c>
      <c r="KO17" s="243">
        <f t="shared" si="383"/>
        <v>5.0199999999999996</v>
      </c>
      <c r="KP17" s="243">
        <f t="shared" si="383"/>
        <v>5.2</v>
      </c>
      <c r="KQ17" s="651">
        <f t="shared" si="384"/>
        <v>5.05</v>
      </c>
      <c r="KR17" s="651">
        <f t="shared" si="384"/>
        <v>5.08</v>
      </c>
      <c r="KS17" s="651">
        <f t="shared" si="384"/>
        <v>5.0599999999999996</v>
      </c>
      <c r="KT17" s="651">
        <f t="shared" si="384"/>
        <v>5.38</v>
      </c>
      <c r="KU17" s="651">
        <f t="shared" si="384"/>
        <v>5.0199999999999996</v>
      </c>
      <c r="KV17" s="651">
        <f t="shared" si="384"/>
        <v>5.03</v>
      </c>
      <c r="KW17" s="651">
        <f t="shared" si="384"/>
        <v>5.01</v>
      </c>
      <c r="KX17" s="651">
        <f t="shared" si="384"/>
        <v>4.45</v>
      </c>
      <c r="KY17" s="651">
        <f t="shared" si="384"/>
        <v>4.1900000000000004</v>
      </c>
      <c r="KZ17" s="651">
        <f t="shared" si="384"/>
        <v>4.1500000000000004</v>
      </c>
      <c r="LA17" s="651">
        <f t="shared" si="384"/>
        <v>4.21</v>
      </c>
      <c r="LB17" s="651">
        <f t="shared" si="384"/>
        <v>4.1399999999999997</v>
      </c>
      <c r="LC17" s="743">
        <f t="shared" si="385"/>
        <v>4.1500000000000004</v>
      </c>
      <c r="LD17" s="743">
        <f t="shared" si="385"/>
        <v>4.21</v>
      </c>
      <c r="LE17" s="743">
        <f t="shared" si="385"/>
        <v>4.18</v>
      </c>
      <c r="LF17" s="743">
        <f t="shared" si="385"/>
        <v>4.5599999999999996</v>
      </c>
      <c r="LG17" s="743">
        <f t="shared" si="385"/>
        <v>5.0199999999999996</v>
      </c>
      <c r="LH17" s="743">
        <f t="shared" si="385"/>
        <v>4.5199999999999996</v>
      </c>
      <c r="LI17" s="743">
        <f t="shared" si="385"/>
        <v>4.47</v>
      </c>
      <c r="LJ17" s="743">
        <f t="shared" si="385"/>
        <v>4.3600000000000003</v>
      </c>
      <c r="LK17" s="743">
        <f t="shared" si="385"/>
        <v>4.28</v>
      </c>
      <c r="LL17" s="743">
        <f t="shared" si="385"/>
        <v>4.4000000000000004</v>
      </c>
      <c r="LM17" s="743">
        <f t="shared" si="385"/>
        <v>4.18</v>
      </c>
      <c r="LN17" s="743">
        <f t="shared" si="385"/>
        <v>3.39</v>
      </c>
      <c r="LO17" s="793">
        <f t="shared" si="386"/>
        <v>4.34</v>
      </c>
      <c r="LP17" s="793">
        <f t="shared" si="386"/>
        <v>4.3</v>
      </c>
      <c r="LQ17" s="793">
        <f t="shared" si="386"/>
        <v>4.22</v>
      </c>
      <c r="LR17" s="793">
        <f t="shared" si="386"/>
        <v>4.1399999999999997</v>
      </c>
      <c r="LS17" s="793">
        <f t="shared" si="386"/>
        <v>4.08</v>
      </c>
      <c r="LT17" s="793">
        <f t="shared" si="386"/>
        <v>4.46</v>
      </c>
      <c r="LU17" s="793">
        <f t="shared" si="386"/>
        <v>5.03</v>
      </c>
      <c r="LV17" s="793">
        <f t="shared" si="386"/>
        <v>12.07</v>
      </c>
      <c r="LW17" s="793">
        <f t="shared" si="386"/>
        <v>9.52</v>
      </c>
      <c r="LX17" s="793">
        <f t="shared" si="386"/>
        <v>4.4000000000000004</v>
      </c>
      <c r="LY17" s="793">
        <f t="shared" si="386"/>
        <v>3.51</v>
      </c>
      <c r="LZ17" s="793">
        <f t="shared" si="386"/>
        <v>3.15</v>
      </c>
      <c r="MA17" s="968">
        <f t="shared" si="387"/>
        <v>2.5499999999999998</v>
      </c>
      <c r="MB17" s="968">
        <f t="shared" si="387"/>
        <v>2.71</v>
      </c>
      <c r="MC17" s="968">
        <f t="shared" si="387"/>
        <v>2.79</v>
      </c>
      <c r="MD17" s="968">
        <f t="shared" si="387"/>
        <v>2.64</v>
      </c>
      <c r="ME17" s="968">
        <f t="shared" si="387"/>
        <v>2.5</v>
      </c>
      <c r="MF17" s="968">
        <f t="shared" si="387"/>
        <v>2.73</v>
      </c>
      <c r="MG17" s="968">
        <f t="shared" si="387"/>
        <v>3.26</v>
      </c>
      <c r="MH17" s="968">
        <f t="shared" si="387"/>
        <v>6.21</v>
      </c>
      <c r="MI17" s="968">
        <f t="shared" si="387"/>
        <v>4.93</v>
      </c>
      <c r="MJ17" s="968">
        <f t="shared" si="387"/>
        <v>4.4000000000000004</v>
      </c>
      <c r="MK17" s="968">
        <f t="shared" si="387"/>
        <v>13.63</v>
      </c>
      <c r="ML17" s="968">
        <f t="shared" si="387"/>
        <v>4.5</v>
      </c>
      <c r="MM17" s="990">
        <f t="shared" si="388"/>
        <v>4.6500000000000004</v>
      </c>
      <c r="MN17" s="990">
        <f t="shared" si="388"/>
        <v>4.3499999999999996</v>
      </c>
      <c r="MO17" s="990">
        <f t="shared" si="388"/>
        <v>5.05</v>
      </c>
      <c r="MP17" s="990">
        <f t="shared" si="388"/>
        <v>4.04</v>
      </c>
      <c r="MQ17" s="990">
        <f t="shared" si="388"/>
        <v>8.89</v>
      </c>
      <c r="MR17" s="990">
        <f t="shared" si="388"/>
        <v>7.14</v>
      </c>
      <c r="MS17" s="990">
        <f t="shared" si="388"/>
        <v>12.28</v>
      </c>
      <c r="MT17" s="990">
        <f t="shared" si="388"/>
        <v>6.18</v>
      </c>
      <c r="MU17" s="990">
        <f t="shared" si="388"/>
        <v>4.4800000000000004</v>
      </c>
      <c r="MV17" s="990">
        <f t="shared" si="388"/>
        <v>8.1</v>
      </c>
      <c r="MW17" s="990">
        <f t="shared" si="388"/>
        <v>5.24</v>
      </c>
      <c r="MX17" s="990">
        <f t="shared" si="388"/>
        <v>2.21</v>
      </c>
      <c r="MY17" s="1030">
        <f t="shared" si="389"/>
        <v>3.21</v>
      </c>
      <c r="MZ17" s="1030">
        <f t="shared" si="389"/>
        <v>3.57</v>
      </c>
      <c r="NA17" s="1030">
        <f t="shared" si="389"/>
        <v>2.0299999999999998</v>
      </c>
      <c r="NB17" s="1030">
        <f t="shared" si="389"/>
        <v>8.02</v>
      </c>
      <c r="NC17" s="1030">
        <f t="shared" si="389"/>
        <v>2.5499999999999998</v>
      </c>
      <c r="ND17" s="1030">
        <f t="shared" si="389"/>
        <v>9.09</v>
      </c>
      <c r="NE17" s="1030">
        <f t="shared" si="389"/>
        <v>3.28</v>
      </c>
      <c r="NF17" s="1030">
        <f t="shared" si="389"/>
        <v>5.38</v>
      </c>
      <c r="NG17" s="1030">
        <f t="shared" si="389"/>
        <v>3.19</v>
      </c>
      <c r="NH17" s="1030">
        <f t="shared" si="389"/>
        <v>6.02</v>
      </c>
      <c r="NI17" s="1030">
        <f t="shared" si="389"/>
        <v>5.21</v>
      </c>
      <c r="NJ17" s="1030">
        <f t="shared" si="389"/>
        <v>5.19</v>
      </c>
      <c r="NK17" s="1117">
        <f t="shared" si="390"/>
        <v>5.22</v>
      </c>
      <c r="NL17" s="1117">
        <f t="shared" si="390"/>
        <v>4.59</v>
      </c>
      <c r="NM17" s="1117">
        <f t="shared" si="390"/>
        <v>4.5599999999999996</v>
      </c>
      <c r="NN17" s="1117">
        <f t="shared" si="390"/>
        <v>5.18</v>
      </c>
      <c r="NO17" s="1117">
        <f t="shared" si="390"/>
        <v>5.13</v>
      </c>
      <c r="NP17" s="1117">
        <f t="shared" si="390"/>
        <v>5.36</v>
      </c>
      <c r="NQ17" s="1117">
        <f t="shared" si="390"/>
        <v>5.22</v>
      </c>
      <c r="NR17" s="1117">
        <f t="shared" si="390"/>
        <v>5.4</v>
      </c>
      <c r="NS17" s="1117">
        <f t="shared" si="390"/>
        <v>5.26</v>
      </c>
      <c r="NT17" s="1117">
        <f t="shared" si="390"/>
        <v>5.1100000000000003</v>
      </c>
      <c r="NU17" s="1117">
        <f t="shared" si="390"/>
        <v>5.2</v>
      </c>
      <c r="NV17" s="1117">
        <f t="shared" si="390"/>
        <v>5.31</v>
      </c>
      <c r="NW17" s="1202">
        <f t="shared" si="391"/>
        <v>4.25</v>
      </c>
      <c r="NX17" s="1202">
        <f t="shared" si="391"/>
        <v>4.17</v>
      </c>
      <c r="NY17" s="1202">
        <f t="shared" si="391"/>
        <v>4.01</v>
      </c>
      <c r="NZ17" s="1202">
        <f t="shared" si="391"/>
        <v>3.38</v>
      </c>
      <c r="OA17" s="1202">
        <f t="shared" si="391"/>
        <v>4.22</v>
      </c>
      <c r="OB17" s="1202">
        <f t="shared" si="391"/>
        <v>3.49</v>
      </c>
      <c r="OC17" s="1202">
        <f t="shared" si="391"/>
        <v>3.46</v>
      </c>
      <c r="OD17" s="1202">
        <f t="shared" si="391"/>
        <v>3.52</v>
      </c>
      <c r="OE17" s="1202">
        <f t="shared" si="391"/>
        <v>4.34</v>
      </c>
      <c r="OF17" s="1202">
        <f t="shared" si="391"/>
        <v>5.0599999999999996</v>
      </c>
      <c r="OG17" s="1202">
        <f t="shared" si="391"/>
        <v>5.45</v>
      </c>
      <c r="OH17" s="1202">
        <f t="shared" si="391"/>
        <v>5.58</v>
      </c>
      <c r="OI17" s="1272">
        <f t="shared" si="392"/>
        <v>5.43</v>
      </c>
      <c r="OJ17" s="1272">
        <f t="shared" si="393"/>
        <v>5.46</v>
      </c>
      <c r="OK17" s="1272">
        <f t="shared" si="393"/>
        <v>6.21</v>
      </c>
      <c r="OL17" s="1272">
        <f t="shared" si="393"/>
        <v>6.01</v>
      </c>
      <c r="OM17" s="1272">
        <f t="shared" si="393"/>
        <v>6.56</v>
      </c>
      <c r="ON17" s="1272">
        <f t="shared" si="393"/>
        <v>9.17</v>
      </c>
      <c r="OO17" s="1272">
        <f t="shared" si="394"/>
        <v>0</v>
      </c>
      <c r="OP17" s="1272">
        <f t="shared" si="394"/>
        <v>0</v>
      </c>
      <c r="OQ17" s="1272">
        <f t="shared" si="394"/>
        <v>0</v>
      </c>
      <c r="OR17" s="1272">
        <f t="shared" si="394"/>
        <v>0</v>
      </c>
      <c r="OS17" s="1272">
        <f t="shared" si="394"/>
        <v>0</v>
      </c>
      <c r="OT17" s="1272">
        <f t="shared" si="394"/>
        <v>0</v>
      </c>
    </row>
    <row r="18" spans="1:410" ht="15.75" customHeight="1" x14ac:dyDescent="0.3">
      <c r="A18" s="628"/>
      <c r="B18" s="50">
        <v>2.6</v>
      </c>
      <c r="C18" s="10"/>
      <c r="D18" s="10"/>
      <c r="E18" s="1335" t="s">
        <v>19</v>
      </c>
      <c r="F18" s="1335"/>
      <c r="G18" s="1336"/>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0">AJ6/AJ23</f>
        <v>0.77232704402515728</v>
      </c>
      <c r="AK18" s="93">
        <f t="shared" si="450"/>
        <v>0.77253478523895946</v>
      </c>
      <c r="AL18" s="96">
        <f t="shared" si="450"/>
        <v>0.77591973244147161</v>
      </c>
      <c r="AM18" s="93">
        <f t="shared" si="450"/>
        <v>0.62030618139803584</v>
      </c>
      <c r="AN18" s="541">
        <f t="shared" si="450"/>
        <v>0.6971653101319113</v>
      </c>
      <c r="AO18" s="539">
        <f t="shared" si="450"/>
        <v>0.78608159067535144</v>
      </c>
      <c r="AP18" s="541">
        <f t="shared" si="450"/>
        <v>0.80538999740865513</v>
      </c>
      <c r="AQ18" s="539">
        <f t="shared" si="450"/>
        <v>0.75041276829939463</v>
      </c>
      <c r="AR18" s="541">
        <f t="shared" si="450"/>
        <v>0.7453598176489743</v>
      </c>
      <c r="AS18" s="539">
        <f t="shared" si="450"/>
        <v>0.7677880321524263</v>
      </c>
      <c r="AT18" s="541">
        <f t="shared" si="450"/>
        <v>0.84904935663529868</v>
      </c>
      <c r="AU18" s="539">
        <f t="shared" si="450"/>
        <v>0.84341342170671085</v>
      </c>
      <c r="AV18" s="120" t="s">
        <v>29</v>
      </c>
      <c r="AW18" s="138">
        <f t="shared" ref="AW18:BH18" si="451">AW6/AW23</f>
        <v>0.75769875584576019</v>
      </c>
      <c r="AX18" s="342">
        <f t="shared" si="451"/>
        <v>0.75583530028848678</v>
      </c>
      <c r="AY18" s="93">
        <f t="shared" si="451"/>
        <v>0.80518763796909487</v>
      </c>
      <c r="AZ18" s="96">
        <f t="shared" si="451"/>
        <v>0.88291354663036081</v>
      </c>
      <c r="BA18" s="93">
        <f t="shared" si="451"/>
        <v>0.75817538012913976</v>
      </c>
      <c r="BB18" s="541">
        <f t="shared" si="451"/>
        <v>0.73613921489275602</v>
      </c>
      <c r="BC18" s="539">
        <f t="shared" si="451"/>
        <v>0.81668978270920023</v>
      </c>
      <c r="BD18" s="541">
        <f t="shared" si="451"/>
        <v>0.87134842329270656</v>
      </c>
      <c r="BE18" s="539">
        <f t="shared" si="451"/>
        <v>0.74945054945054945</v>
      </c>
      <c r="BF18" s="541">
        <f t="shared" si="451"/>
        <v>0.79167838065785778</v>
      </c>
      <c r="BG18" s="539">
        <f t="shared" si="451"/>
        <v>0.78853465925709276</v>
      </c>
      <c r="BH18" s="541">
        <f t="shared" si="451"/>
        <v>0.80824427480916028</v>
      </c>
      <c r="BI18" s="539">
        <f t="shared" ref="BI18" si="452">BI6/BI23</f>
        <v>0.77518528685149601</v>
      </c>
      <c r="BJ18" s="120" t="s">
        <v>29</v>
      </c>
      <c r="BK18" s="138">
        <f t="shared" ref="BK18" si="453">BK6/BK23</f>
        <v>0.79294980998558506</v>
      </c>
      <c r="BL18" s="342">
        <f t="shared" ref="BL18:BM18" si="454">BL6/BL23</f>
        <v>0.8029530201342282</v>
      </c>
      <c r="BM18" s="93">
        <f t="shared" si="454"/>
        <v>0.80376193149915776</v>
      </c>
      <c r="BN18" s="96">
        <f t="shared" ref="BN18:BO18" si="455">BN6/BN23</f>
        <v>0.8103843217103589</v>
      </c>
      <c r="BO18" s="93">
        <f t="shared" si="455"/>
        <v>0.79752969121140138</v>
      </c>
      <c r="BP18" s="188">
        <f t="shared" ref="BP18:BQ18" si="456">BP6/BP23</f>
        <v>0.77758670106047578</v>
      </c>
      <c r="BQ18" s="539">
        <f t="shared" si="456"/>
        <v>0.79762889440308793</v>
      </c>
      <c r="BR18" s="541">
        <f t="shared" ref="BR18" si="457">BR6/BR23</f>
        <v>0.79673721340388004</v>
      </c>
      <c r="BS18" s="539">
        <f t="shared" ref="BS18:BT18" si="458">BS6/BS23</f>
        <v>0.82875511396843948</v>
      </c>
      <c r="BT18" s="541">
        <f t="shared" si="458"/>
        <v>0.79397373165078544</v>
      </c>
      <c r="BU18" s="541">
        <f t="shared" ref="BU18:BV18" si="459">BU6/BU23</f>
        <v>0.87698686938493431</v>
      </c>
      <c r="BV18" s="541">
        <f t="shared" si="459"/>
        <v>0.81928094177537381</v>
      </c>
      <c r="BW18" s="541">
        <f t="shared" ref="BW18" si="460">BW6/BW23</f>
        <v>0.81280627245998038</v>
      </c>
      <c r="BX18" s="120" t="s">
        <v>29</v>
      </c>
      <c r="BY18" s="138">
        <f t="shared" si="298"/>
        <v>0.80986539188850848</v>
      </c>
      <c r="BZ18" s="541">
        <f t="shared" ref="BZ18:CA18" si="461">BZ6/BZ23</f>
        <v>0.80508191240387827</v>
      </c>
      <c r="CA18" s="93">
        <f t="shared" si="461"/>
        <v>0.80260006842285325</v>
      </c>
      <c r="CB18" s="96">
        <f t="shared" ref="CB18:CC18" si="462">CB6/CB23</f>
        <v>0.82493040519641203</v>
      </c>
      <c r="CC18" s="93">
        <f t="shared" si="462"/>
        <v>0.79093333333333338</v>
      </c>
      <c r="CD18" s="188">
        <f t="shared" ref="CD18:CE18" si="463">CD6/CD23</f>
        <v>0.82323381613952118</v>
      </c>
      <c r="CE18" s="539">
        <f t="shared" si="463"/>
        <v>0.80509841884478861</v>
      </c>
      <c r="CF18" s="541">
        <f t="shared" ref="CF18:CG18" si="464">CF6/CF23</f>
        <v>0.78941141674060933</v>
      </c>
      <c r="CG18" s="539">
        <f t="shared" si="464"/>
        <v>0.72947430596574125</v>
      </c>
      <c r="CH18" s="541">
        <f t="shared" ref="CH18:CI18" si="465">CH6/CH23</f>
        <v>0.77548428072403941</v>
      </c>
      <c r="CI18" s="541">
        <f t="shared" si="465"/>
        <v>0.78251445086705207</v>
      </c>
      <c r="CJ18" s="541">
        <f t="shared" ref="CJ18:CK18" si="466">CJ6/CJ23</f>
        <v>0.82499059089198346</v>
      </c>
      <c r="CK18" s="541">
        <f t="shared" si="466"/>
        <v>0.82329182093571185</v>
      </c>
      <c r="CL18" s="120" t="s">
        <v>29</v>
      </c>
      <c r="CM18" s="138">
        <f t="shared" si="299"/>
        <v>0.79808706837216026</v>
      </c>
      <c r="CN18" s="541">
        <f t="shared" ref="CN18:CO18" si="467">CN6/CN23</f>
        <v>0.82967786154900613</v>
      </c>
      <c r="CO18" s="93">
        <f t="shared" si="467"/>
        <v>0.83506070476754513</v>
      </c>
      <c r="CP18" s="96">
        <f t="shared" ref="CP18:CQ18" si="468">CP6/CP23</f>
        <v>0.8337604099935938</v>
      </c>
      <c r="CQ18" s="93">
        <f t="shared" si="468"/>
        <v>0.86089164785553052</v>
      </c>
      <c r="CR18" s="188">
        <f t="shared" ref="CR18:CS18" si="469">CR6/CR23</f>
        <v>0.86542515811665499</v>
      </c>
      <c r="CS18" s="539">
        <f t="shared" si="469"/>
        <v>0.8438177874186551</v>
      </c>
      <c r="CT18" s="852">
        <f t="shared" ref="CT18:CU18" si="470">CT6/CT23</f>
        <v>0.76860313315926898</v>
      </c>
      <c r="CU18" s="539">
        <f t="shared" si="470"/>
        <v>0.76763080922976923</v>
      </c>
      <c r="CV18" s="541">
        <f t="shared" ref="CV18:CW18" si="471">CV6/CV23</f>
        <v>0.76278893520272828</v>
      </c>
      <c r="CW18" s="910">
        <f t="shared" si="471"/>
        <v>0.7916473317865429</v>
      </c>
      <c r="CX18" s="541">
        <f t="shared" ref="CX18:CY18" si="472">CX6/CX23</f>
        <v>0.8</v>
      </c>
      <c r="CY18" s="93">
        <f t="shared" si="472"/>
        <v>0.80472003701989825</v>
      </c>
      <c r="CZ18" s="120" t="s">
        <v>29</v>
      </c>
      <c r="DA18" s="138">
        <f>SUM(CN18:CY18)/$CZ$4</f>
        <v>0.81366865134159949</v>
      </c>
      <c r="DB18" s="541">
        <f t="shared" ref="DB18:DC18" si="473">DB6/DB23</f>
        <v>0.82594339622641511</v>
      </c>
      <c r="DC18" s="93">
        <f t="shared" si="473"/>
        <v>0.79422066549912429</v>
      </c>
      <c r="DD18" s="96">
        <f t="shared" ref="DD18:DE18" si="474">DD6/DD23</f>
        <v>0.85079539221064182</v>
      </c>
      <c r="DE18" s="93">
        <f t="shared" si="474"/>
        <v>0.89111214518380644</v>
      </c>
      <c r="DF18" s="188">
        <f t="shared" ref="DF18:DG18" si="475">DF6/DF23</f>
        <v>0.80172879524581309</v>
      </c>
      <c r="DG18" s="539">
        <f t="shared" si="475"/>
        <v>0.77765785213167837</v>
      </c>
      <c r="DH18" s="852">
        <f t="shared" ref="DH18:DM18" si="476">DH6/DH23</f>
        <v>0.79259753251083698</v>
      </c>
      <c r="DI18" s="539">
        <f t="shared" si="476"/>
        <v>0.7621097954790097</v>
      </c>
      <c r="DJ18" s="541">
        <f t="shared" si="476"/>
        <v>0.7777305567360816</v>
      </c>
      <c r="DK18" s="539">
        <f t="shared" si="476"/>
        <v>0.79731485491554788</v>
      </c>
      <c r="DL18" s="541">
        <f t="shared" si="476"/>
        <v>0.79640718562874246</v>
      </c>
      <c r="DM18" s="539">
        <f t="shared" si="476"/>
        <v>0.80861678004535142</v>
      </c>
      <c r="DN18" s="120" t="s">
        <v>29</v>
      </c>
      <c r="DO18" s="138">
        <f t="shared" si="301"/>
        <v>0.80635291265108744</v>
      </c>
      <c r="DP18" s="541">
        <f t="shared" ref="DP18:DQ18" si="477">DP6/DP23</f>
        <v>0.77584708948740222</v>
      </c>
      <c r="DQ18" s="93">
        <f t="shared" si="477"/>
        <v>0.76638065522620902</v>
      </c>
      <c r="DR18" s="96">
        <f t="shared" ref="DR18:DS18" si="478">DR6/DR23</f>
        <v>0.76890975482524782</v>
      </c>
      <c r="DS18" s="93">
        <f t="shared" si="478"/>
        <v>0.81371428571428572</v>
      </c>
      <c r="DT18" s="188">
        <f>DT6/DT23</f>
        <v>0.82686084142394822</v>
      </c>
      <c r="DU18" s="539">
        <f t="shared" ref="DU18:DV18" si="479">DU6/DU23</f>
        <v>0.75950782997762867</v>
      </c>
      <c r="DV18" s="852">
        <f t="shared" si="479"/>
        <v>0.77517282837391044</v>
      </c>
      <c r="DW18" s="539">
        <f t="shared" ref="DW18" si="480">DW6/DW23</f>
        <v>0.78801369863013704</v>
      </c>
      <c r="DX18" s="541">
        <f t="shared" ref="DX18:DY18" si="481">DX6/DX23</f>
        <v>0.68885619713129831</v>
      </c>
      <c r="DY18" s="539">
        <f t="shared" si="481"/>
        <v>0.79246047831374133</v>
      </c>
      <c r="DZ18" s="541">
        <f t="shared" ref="DZ18:EA18" si="482">DZ6/DZ23</f>
        <v>0.82793620106331556</v>
      </c>
      <c r="EA18" s="539">
        <f t="shared" si="482"/>
        <v>0.81026673376950176</v>
      </c>
      <c r="EB18" s="120" t="s">
        <v>29</v>
      </c>
      <c r="EC18" s="138">
        <f t="shared" si="302"/>
        <v>0.78282721616138551</v>
      </c>
      <c r="ED18" s="541">
        <f t="shared" ref="ED18" si="483">ED6/ED23</f>
        <v>0.8387372013651877</v>
      </c>
      <c r="EE18" s="93">
        <f t="shared" ref="EE18:EF18" si="484">EE6/EE23</f>
        <v>0.84444444444444444</v>
      </c>
      <c r="EF18" s="96">
        <f t="shared" si="484"/>
        <v>0.85041551246537395</v>
      </c>
      <c r="EG18" s="93">
        <f t="shared" ref="EG18:EH18" si="485">EG6/EG23</f>
        <v>0.85392720306513414</v>
      </c>
      <c r="EH18" s="188">
        <f t="shared" si="485"/>
        <v>0.85248296007789681</v>
      </c>
      <c r="EI18" s="539">
        <f t="shared" ref="EI18:EJ18" si="486">EI6/EI23</f>
        <v>0.84676958261863922</v>
      </c>
      <c r="EJ18" s="852">
        <f t="shared" si="486"/>
        <v>0.81357552581261949</v>
      </c>
      <c r="EK18" s="539">
        <f t="shared" ref="EK18:EL18" si="487">EK6/EK23</f>
        <v>0.74864682002706362</v>
      </c>
      <c r="EL18" s="541">
        <f t="shared" si="487"/>
        <v>0.76484194294525831</v>
      </c>
      <c r="EM18" s="539">
        <f t="shared" ref="EM18:EN18" si="488">EM6/EM23</f>
        <v>0.80926564810251356</v>
      </c>
      <c r="EN18" s="541">
        <f t="shared" si="488"/>
        <v>0.81881346873329774</v>
      </c>
      <c r="EO18" s="539">
        <f t="shared" ref="EO18" si="489">EO6/EO23</f>
        <v>0.84102329830973044</v>
      </c>
      <c r="EP18" s="120" t="s">
        <v>29</v>
      </c>
      <c r="EQ18" s="138">
        <f t="shared" si="303"/>
        <v>0.82357863399726339</v>
      </c>
      <c r="ER18" s="541">
        <f t="shared" ref="ER18:ES18" si="490">ER6/ER23</f>
        <v>0.85577342047930283</v>
      </c>
      <c r="ES18" s="93">
        <f t="shared" si="490"/>
        <v>0.87481734047735027</v>
      </c>
      <c r="ET18" s="96">
        <f t="shared" ref="ET18:EU18" si="491">ET6/ET23</f>
        <v>0.87635677206229357</v>
      </c>
      <c r="EU18" s="93">
        <f t="shared" si="491"/>
        <v>0.86825141015310237</v>
      </c>
      <c r="EV18" s="188">
        <f t="shared" ref="EV18" si="492">EV6/EV23</f>
        <v>0.87791563275434248</v>
      </c>
      <c r="EW18" s="539">
        <f t="shared" ref="EW18:EX18" si="493">EW6/EW23</f>
        <v>0.8598756575801052</v>
      </c>
      <c r="EX18" s="852">
        <f t="shared" si="493"/>
        <v>0.83675756443780347</v>
      </c>
      <c r="EY18" s="539">
        <f>EY6/EY23</f>
        <v>0.65309584393553854</v>
      </c>
      <c r="EZ18" s="541">
        <f t="shared" ref="EZ18:FA18" si="494">EZ6/EZ23</f>
        <v>0.73428770949720668</v>
      </c>
      <c r="FA18" s="539">
        <f t="shared" si="494"/>
        <v>0.82853094000944738</v>
      </c>
      <c r="FB18" s="541">
        <f t="shared" ref="FB18:FC18" si="495">FB6/FB23</f>
        <v>0.82429188670187226</v>
      </c>
      <c r="FC18" s="539">
        <f t="shared" si="495"/>
        <v>0.86300795978215328</v>
      </c>
      <c r="FD18" s="120" t="s">
        <v>29</v>
      </c>
      <c r="FE18" s="138">
        <f t="shared" si="304"/>
        <v>0.82941351148920994</v>
      </c>
      <c r="FF18" s="541">
        <f t="shared" ref="FF18:FG18" si="496">FF6/FF23</f>
        <v>0.86062717770034847</v>
      </c>
      <c r="FG18" s="93">
        <f t="shared" si="496"/>
        <v>0.86728875064800415</v>
      </c>
      <c r="FH18" s="96">
        <f t="shared" ref="FH18:FI18" si="497">FH6/FH23</f>
        <v>0.85964912280701755</v>
      </c>
      <c r="FI18" s="93">
        <f t="shared" si="497"/>
        <v>0.86329113924050638</v>
      </c>
      <c r="FJ18" s="188">
        <f t="shared" ref="FJ18:FK18" si="498">FJ6/FJ23</f>
        <v>0.88120567375886527</v>
      </c>
      <c r="FK18" s="539">
        <f t="shared" si="498"/>
        <v>0.86724565756823824</v>
      </c>
      <c r="FL18" s="852">
        <f t="shared" ref="FL18:FM18" si="499">FL6/FL23</f>
        <v>0.83030303030303032</v>
      </c>
      <c r="FM18" s="539">
        <f t="shared" si="499"/>
        <v>0.70948616600790515</v>
      </c>
      <c r="FN18" s="541">
        <f t="shared" ref="FN18:FO18" si="500">FN6/FN23</f>
        <v>0.72460409424488215</v>
      </c>
      <c r="FO18" s="539">
        <f t="shared" si="500"/>
        <v>0.75448868071818886</v>
      </c>
      <c r="FP18" s="541">
        <f t="shared" ref="FP18:FQ18" si="501">FP6/FP23</f>
        <v>0.84540389972144847</v>
      </c>
      <c r="FQ18" s="539">
        <f t="shared" si="501"/>
        <v>0.86082024432809778</v>
      </c>
      <c r="FR18" s="120" t="s">
        <v>29</v>
      </c>
      <c r="FS18" s="138">
        <f t="shared" si="305"/>
        <v>0.82703446975387784</v>
      </c>
      <c r="FT18" s="541">
        <f t="shared" ref="FT18:FU18" si="502">FT6/FT23</f>
        <v>0.86650485436893199</v>
      </c>
      <c r="FU18" s="93">
        <f t="shared" si="502"/>
        <v>0.80687255328403651</v>
      </c>
      <c r="FV18" s="96">
        <f t="shared" ref="FV18:FW18" si="503">FV6/FV23</f>
        <v>0.77308584686774939</v>
      </c>
      <c r="FW18" s="93">
        <f t="shared" si="503"/>
        <v>0.84392419175027866</v>
      </c>
      <c r="FX18" s="188">
        <f t="shared" ref="FX18:FY18" si="504">FX6/FX23</f>
        <v>0.84712755598831546</v>
      </c>
      <c r="FY18" s="539">
        <f t="shared" si="504"/>
        <v>0.8542183622828784</v>
      </c>
      <c r="FZ18" s="852"/>
      <c r="GA18" s="539"/>
      <c r="GB18" s="541"/>
      <c r="GC18" s="539"/>
      <c r="GD18" s="541"/>
      <c r="GE18" s="539"/>
      <c r="GF18" s="120" t="s">
        <v>29</v>
      </c>
      <c r="GG18" s="138">
        <f t="shared" si="306"/>
        <v>0.83195556075703181</v>
      </c>
      <c r="GH18" s="364">
        <f t="shared" si="307"/>
        <v>1.4750122169572388E-2</v>
      </c>
      <c r="GI18" s="1101">
        <f t="shared" si="308"/>
        <v>1.7538303872457337E-2</v>
      </c>
      <c r="GJ18" s="364">
        <f t="shared" si="309"/>
        <v>1.9043919998047443E-2</v>
      </c>
      <c r="GK18" s="1097">
        <f t="shared" si="310"/>
        <v>2.2253460486516743E-2</v>
      </c>
      <c r="GL18" s="364">
        <f t="shared" si="311"/>
        <v>1.539431584943296E-3</v>
      </c>
      <c r="GM18" s="1097">
        <f t="shared" si="312"/>
        <v>1.7597177304502151E-3</v>
      </c>
      <c r="GN18" s="364">
        <f t="shared" si="313"/>
        <v>-8.1053619091911999E-3</v>
      </c>
      <c r="GO18" s="1097">
        <f t="shared" si="314"/>
        <v>-9.2489293944944279E-3</v>
      </c>
      <c r="GP18" s="364">
        <f t="shared" si="315"/>
        <v>9.6642226012401133E-3</v>
      </c>
      <c r="GQ18" s="1097">
        <f t="shared" si="316"/>
        <v>1.1130673084119703E-2</v>
      </c>
      <c r="GR18" s="364">
        <f t="shared" si="317"/>
        <v>-1.8039975174237277E-2</v>
      </c>
      <c r="GS18" s="1097">
        <f t="shared" si="318"/>
        <v>-2.054864328778299E-2</v>
      </c>
      <c r="GT18" s="364">
        <f t="shared" si="319"/>
        <v>-2.3118093142301732E-2</v>
      </c>
      <c r="GU18" s="1154">
        <f t="shared" si="320"/>
        <v>-2.688539085681475E-2</v>
      </c>
      <c r="GV18" s="364">
        <f t="shared" si="321"/>
        <v>-0.18366172050226492</v>
      </c>
      <c r="GW18" s="1097">
        <f t="shared" si="322"/>
        <v>-0.21949215436810859</v>
      </c>
      <c r="GX18" s="364">
        <f t="shared" si="323"/>
        <v>8.1191865561668131E-2</v>
      </c>
      <c r="GY18" s="1097">
        <f t="shared" si="324"/>
        <v>0.12431845389247628</v>
      </c>
      <c r="GZ18" s="364">
        <f t="shared" si="325"/>
        <v>9.4243230512240705E-2</v>
      </c>
      <c r="HA18" s="1097">
        <f t="shared" si="326"/>
        <v>0.12834646323683185</v>
      </c>
      <c r="HB18" s="364">
        <f t="shared" si="327"/>
        <v>-4.2390533075751247E-3</v>
      </c>
      <c r="HC18" s="1097">
        <f t="shared" si="328"/>
        <v>-5.1163488324609679E-3</v>
      </c>
      <c r="HD18" s="364">
        <f t="shared" si="329"/>
        <v>3.8716073080281022E-2</v>
      </c>
      <c r="HE18" s="1097">
        <f t="shared" si="330"/>
        <v>4.6968887726398005E-2</v>
      </c>
      <c r="HF18" s="1231">
        <f t="shared" si="331"/>
        <v>-2.3807820818048109E-3</v>
      </c>
      <c r="HG18" s="342">
        <f t="shared" si="332"/>
        <v>-2.758702344304895E-3</v>
      </c>
      <c r="HH18" s="1231">
        <f t="shared" si="333"/>
        <v>6.6615729476556806E-3</v>
      </c>
      <c r="HI18" s="342">
        <f t="shared" si="334"/>
        <v>7.7403701861424304E-3</v>
      </c>
      <c r="HJ18" s="1231">
        <f t="shared" si="335"/>
        <v>-7.6396278409865959E-3</v>
      </c>
      <c r="HK18" s="342">
        <f t="shared" si="336"/>
        <v>-8.8086324598106065E-3</v>
      </c>
      <c r="HL18" s="1231">
        <f t="shared" si="337"/>
        <v>3.6420164334888261E-3</v>
      </c>
      <c r="HM18" s="342">
        <f t="shared" si="338"/>
        <v>4.2366313614053694E-3</v>
      </c>
      <c r="HN18" s="1231">
        <f t="shared" si="339"/>
        <v>1.7914534518358893E-2</v>
      </c>
      <c r="HO18" s="342">
        <f t="shared" si="340"/>
        <v>2.0751440277864405E-2</v>
      </c>
      <c r="HP18" s="1231">
        <f t="shared" si="341"/>
        <v>-1.3960016190627034E-2</v>
      </c>
      <c r="HQ18" s="342">
        <f t="shared" si="342"/>
        <v>-1.5841949962804119E-2</v>
      </c>
      <c r="HR18" s="1231">
        <f t="shared" si="343"/>
        <v>-3.6942627265207917E-2</v>
      </c>
      <c r="HS18" s="342">
        <f t="shared" si="344"/>
        <v>-4.2597650322972219E-2</v>
      </c>
      <c r="HT18" s="1231">
        <f t="shared" si="345"/>
        <v>-0.12081686429512517</v>
      </c>
      <c r="HU18" s="342">
        <f t="shared" si="346"/>
        <v>-0.14550936210726753</v>
      </c>
      <c r="HV18" s="1231">
        <f t="shared" si="347"/>
        <v>1.5117928236976996E-2</v>
      </c>
      <c r="HW18" s="342">
        <f t="shared" si="348"/>
        <v>2.130827768220156E-2</v>
      </c>
      <c r="HX18" s="1231">
        <f t="shared" si="349"/>
        <v>2.9884586473306718E-2</v>
      </c>
      <c r="HY18" s="342">
        <f t="shared" si="350"/>
        <v>4.1242640927180753E-2</v>
      </c>
      <c r="HZ18" s="1231">
        <f t="shared" si="351"/>
        <v>9.0915219003259606E-2</v>
      </c>
      <c r="IA18" s="342">
        <f t="shared" si="352"/>
        <v>0.1204991159267207</v>
      </c>
      <c r="IB18" s="1231">
        <f t="shared" si="353"/>
        <v>1.5416344606649313E-2</v>
      </c>
      <c r="IC18" s="342">
        <f t="shared" si="354"/>
        <v>1.8235478463878428E-2</v>
      </c>
      <c r="ID18" s="1231">
        <f t="shared" si="355"/>
        <v>5.6846100408342037E-3</v>
      </c>
      <c r="IE18" s="342">
        <f t="shared" si="356"/>
        <v>6.6037132354749084E-3</v>
      </c>
      <c r="IF18" s="1231">
        <f t="shared" si="357"/>
        <v>-5.9632301084895478E-2</v>
      </c>
      <c r="IG18" s="342">
        <f t="shared" si="358"/>
        <v>-6.8819350271644084E-2</v>
      </c>
      <c r="IH18" s="1231">
        <f t="shared" si="359"/>
        <v>7.4041709120566068E-2</v>
      </c>
      <c r="II18" s="342">
        <f t="shared" si="360"/>
        <v>9.17638217079145E-2</v>
      </c>
      <c r="IJ18" s="1231">
        <f t="shared" si="361"/>
        <v>-0.84392419175027866</v>
      </c>
      <c r="IK18" s="342">
        <f t="shared" si="362"/>
        <v>-1.0916306321859848</v>
      </c>
      <c r="IL18" s="1231">
        <f t="shared" si="363"/>
        <v>3.2033642380367988E-3</v>
      </c>
      <c r="IM18" s="342">
        <f t="shared" si="364"/>
        <v>3.7957961975152031E-3</v>
      </c>
      <c r="IN18" s="1231">
        <f t="shared" si="365"/>
        <v>7.0908062945629347E-3</v>
      </c>
      <c r="IO18" s="342">
        <f t="shared" si="366"/>
        <v>8.3704115684093503E-3</v>
      </c>
      <c r="IP18" s="1231">
        <f t="shared" si="367"/>
        <v>-0.8542183622828784</v>
      </c>
      <c r="IQ18" s="342">
        <f t="shared" si="368"/>
        <v>-1</v>
      </c>
      <c r="IR18" s="1231">
        <f t="shared" si="369"/>
        <v>0</v>
      </c>
      <c r="IS18" s="342" t="e">
        <f t="shared" si="370"/>
        <v>#DIV/0!</v>
      </c>
      <c r="IT18" s="1231">
        <f t="shared" si="371"/>
        <v>0</v>
      </c>
      <c r="IU18" s="342" t="e">
        <f t="shared" si="372"/>
        <v>#DIV/0!</v>
      </c>
      <c r="IV18" s="1231">
        <f t="shared" si="373"/>
        <v>0</v>
      </c>
      <c r="IW18" s="342" t="e">
        <f t="shared" si="374"/>
        <v>#DIV/0!</v>
      </c>
      <c r="IX18" s="1231">
        <f t="shared" si="375"/>
        <v>0</v>
      </c>
      <c r="IY18" s="342" t="e">
        <f t="shared" si="376"/>
        <v>#DIV/0!</v>
      </c>
      <c r="IZ18" s="1231">
        <f t="shared" si="377"/>
        <v>0</v>
      </c>
      <c r="JA18" s="1306" t="e">
        <f t="shared" si="378"/>
        <v>#DIV/0!</v>
      </c>
      <c r="JB18" s="188">
        <f t="shared" si="379"/>
        <v>0.86724565756823824</v>
      </c>
      <c r="JC18" s="878">
        <f t="shared" si="380"/>
        <v>0.8542183622828784</v>
      </c>
      <c r="JD18" s="569">
        <f>(JC18-JB18)*100</f>
        <v>-1.3027295285359841</v>
      </c>
      <c r="JE18" s="100">
        <f>IF(ISERROR((JD18/JB18)/100),0,(JD18/JB18)/100)</f>
        <v>-1.5021459227467858E-2</v>
      </c>
      <c r="JF18" s="1174"/>
      <c r="JG18" t="str">
        <f t="shared" si="381"/>
        <v xml:space="preserve">First Call Resolution </v>
      </c>
      <c r="JH18" s="244" t="e">
        <f>#REF!</f>
        <v>#REF!</v>
      </c>
      <c r="JI18" s="244" t="e">
        <f>#REF!</f>
        <v>#REF!</v>
      </c>
      <c r="JJ18" s="244" t="e">
        <f>#REF!</f>
        <v>#REF!</v>
      </c>
      <c r="JK18" s="244" t="e">
        <f>#REF!</f>
        <v>#REF!</v>
      </c>
      <c r="JL18" s="244" t="e">
        <f>#REF!</f>
        <v>#REF!</v>
      </c>
      <c r="JM18" s="244" t="e">
        <f>#REF!</f>
        <v>#REF!</v>
      </c>
      <c r="JN18" s="244" t="e">
        <f>#REF!</f>
        <v>#REF!</v>
      </c>
      <c r="JO18" s="244" t="e">
        <f>#REF!</f>
        <v>#REF!</v>
      </c>
      <c r="JP18" s="244" t="e">
        <f>#REF!</f>
        <v>#REF!</v>
      </c>
      <c r="JQ18" s="244" t="e">
        <f>#REF!</f>
        <v>#REF!</v>
      </c>
      <c r="JR18" s="244" t="e">
        <f>#REF!</f>
        <v>#REF!</v>
      </c>
      <c r="JS18" s="245">
        <f t="shared" si="382"/>
        <v>0.77232704402515728</v>
      </c>
      <c r="JT18" s="245">
        <f t="shared" si="382"/>
        <v>0.77253478523895946</v>
      </c>
      <c r="JU18" s="245">
        <f t="shared" si="382"/>
        <v>0.77591973244147161</v>
      </c>
      <c r="JV18" s="245">
        <f t="shared" si="382"/>
        <v>0.62030618139803584</v>
      </c>
      <c r="JW18" s="245">
        <f t="shared" si="382"/>
        <v>0.6971653101319113</v>
      </c>
      <c r="JX18" s="245">
        <f t="shared" si="382"/>
        <v>0.78608159067535144</v>
      </c>
      <c r="JY18" s="245">
        <f t="shared" si="382"/>
        <v>0.80538999740865513</v>
      </c>
      <c r="JZ18" s="245">
        <f t="shared" si="382"/>
        <v>0.75041276829939463</v>
      </c>
      <c r="KA18" s="245">
        <f t="shared" si="382"/>
        <v>0.7453598176489743</v>
      </c>
      <c r="KB18" s="245">
        <f t="shared" si="382"/>
        <v>0.7677880321524263</v>
      </c>
      <c r="KC18" s="245">
        <f t="shared" si="382"/>
        <v>0.84904935663529868</v>
      </c>
      <c r="KD18" s="245">
        <f t="shared" si="382"/>
        <v>0.84341342170671085</v>
      </c>
      <c r="KE18" s="245">
        <f t="shared" si="383"/>
        <v>0.75583530028848678</v>
      </c>
      <c r="KF18" s="245">
        <f t="shared" si="383"/>
        <v>0.80518763796909487</v>
      </c>
      <c r="KG18" s="245">
        <f t="shared" si="383"/>
        <v>0.88291354663036081</v>
      </c>
      <c r="KH18" s="245">
        <f t="shared" si="383"/>
        <v>0.75817538012913976</v>
      </c>
      <c r="KI18" s="245">
        <f t="shared" si="383"/>
        <v>0.73613921489275602</v>
      </c>
      <c r="KJ18" s="245">
        <f t="shared" si="383"/>
        <v>0.81668978270920023</v>
      </c>
      <c r="KK18" s="245">
        <f t="shared" si="383"/>
        <v>0.87134842329270656</v>
      </c>
      <c r="KL18" s="245">
        <f t="shared" si="383"/>
        <v>0.74945054945054945</v>
      </c>
      <c r="KM18" s="245">
        <f t="shared" si="383"/>
        <v>0.79167838065785778</v>
      </c>
      <c r="KN18" s="245">
        <f t="shared" si="383"/>
        <v>0.78853465925709276</v>
      </c>
      <c r="KO18" s="245">
        <f t="shared" si="383"/>
        <v>0.80824427480916028</v>
      </c>
      <c r="KP18" s="245">
        <f t="shared" si="383"/>
        <v>0.77518528685149601</v>
      </c>
      <c r="KQ18" s="652">
        <f t="shared" si="384"/>
        <v>0.8029530201342282</v>
      </c>
      <c r="KR18" s="652">
        <f t="shared" si="384"/>
        <v>0.80376193149915776</v>
      </c>
      <c r="KS18" s="652">
        <f t="shared" si="384"/>
        <v>0.8103843217103589</v>
      </c>
      <c r="KT18" s="652">
        <f t="shared" si="384"/>
        <v>0.79752969121140138</v>
      </c>
      <c r="KU18" s="652">
        <f t="shared" si="384"/>
        <v>0.77758670106047578</v>
      </c>
      <c r="KV18" s="652">
        <f t="shared" si="384"/>
        <v>0.79762889440308793</v>
      </c>
      <c r="KW18" s="652">
        <f t="shared" si="384"/>
        <v>0.79673721340388004</v>
      </c>
      <c r="KX18" s="652">
        <f t="shared" si="384"/>
        <v>0.82875511396843948</v>
      </c>
      <c r="KY18" s="652">
        <f t="shared" si="384"/>
        <v>0.79397373165078544</v>
      </c>
      <c r="KZ18" s="652">
        <f t="shared" si="384"/>
        <v>0.87698686938493431</v>
      </c>
      <c r="LA18" s="652">
        <f t="shared" si="384"/>
        <v>0.81928094177537381</v>
      </c>
      <c r="LB18" s="652">
        <f t="shared" si="384"/>
        <v>0.81280627245998038</v>
      </c>
      <c r="LC18" s="744">
        <f t="shared" si="385"/>
        <v>0.80508191240387827</v>
      </c>
      <c r="LD18" s="744">
        <f t="shared" si="385"/>
        <v>0.80260006842285325</v>
      </c>
      <c r="LE18" s="744">
        <f t="shared" si="385"/>
        <v>0.82493040519641203</v>
      </c>
      <c r="LF18" s="744">
        <f t="shared" si="385"/>
        <v>0.79093333333333338</v>
      </c>
      <c r="LG18" s="744">
        <f t="shared" si="385"/>
        <v>0.82323381613952118</v>
      </c>
      <c r="LH18" s="744">
        <f t="shared" si="385"/>
        <v>0.80509841884478861</v>
      </c>
      <c r="LI18" s="744">
        <f t="shared" si="385"/>
        <v>0.78941141674060933</v>
      </c>
      <c r="LJ18" s="744">
        <f t="shared" si="385"/>
        <v>0.72947430596574125</v>
      </c>
      <c r="LK18" s="744">
        <f t="shared" si="385"/>
        <v>0.77548428072403941</v>
      </c>
      <c r="LL18" s="744">
        <f t="shared" si="385"/>
        <v>0.78251445086705207</v>
      </c>
      <c r="LM18" s="744">
        <f t="shared" si="385"/>
        <v>0.82499059089198346</v>
      </c>
      <c r="LN18" s="744">
        <f t="shared" si="385"/>
        <v>0.82329182093571185</v>
      </c>
      <c r="LO18" s="794">
        <f t="shared" si="386"/>
        <v>0.82967786154900613</v>
      </c>
      <c r="LP18" s="794">
        <f t="shared" si="386"/>
        <v>0.83506070476754513</v>
      </c>
      <c r="LQ18" s="794">
        <f t="shared" si="386"/>
        <v>0.8337604099935938</v>
      </c>
      <c r="LR18" s="794">
        <f t="shared" si="386"/>
        <v>0.86089164785553052</v>
      </c>
      <c r="LS18" s="794">
        <f t="shared" si="386"/>
        <v>0.86542515811665499</v>
      </c>
      <c r="LT18" s="794">
        <f t="shared" si="386"/>
        <v>0.8438177874186551</v>
      </c>
      <c r="LU18" s="794">
        <f t="shared" si="386"/>
        <v>0.76860313315926898</v>
      </c>
      <c r="LV18" s="794">
        <f t="shared" si="386"/>
        <v>0.76763080922976923</v>
      </c>
      <c r="LW18" s="794">
        <f t="shared" si="386"/>
        <v>0.76278893520272828</v>
      </c>
      <c r="LX18" s="794">
        <f t="shared" si="386"/>
        <v>0.7916473317865429</v>
      </c>
      <c r="LY18" s="794">
        <f t="shared" si="386"/>
        <v>0.8</v>
      </c>
      <c r="LZ18" s="794">
        <f t="shared" si="386"/>
        <v>0.80472003701989825</v>
      </c>
      <c r="MA18" s="969">
        <f t="shared" si="387"/>
        <v>0.82594339622641511</v>
      </c>
      <c r="MB18" s="969">
        <f t="shared" si="387"/>
        <v>0.79422066549912429</v>
      </c>
      <c r="MC18" s="969">
        <f t="shared" si="387"/>
        <v>0.85079539221064182</v>
      </c>
      <c r="MD18" s="969">
        <f t="shared" si="387"/>
        <v>0.89111214518380644</v>
      </c>
      <c r="ME18" s="969">
        <f t="shared" si="387"/>
        <v>0.80172879524581309</v>
      </c>
      <c r="MF18" s="969">
        <f t="shared" si="387"/>
        <v>0.77765785213167837</v>
      </c>
      <c r="MG18" s="969">
        <f t="shared" si="387"/>
        <v>0.79259753251083698</v>
      </c>
      <c r="MH18" s="969">
        <f t="shared" si="387"/>
        <v>0.7621097954790097</v>
      </c>
      <c r="MI18" s="969">
        <f t="shared" si="387"/>
        <v>0.7777305567360816</v>
      </c>
      <c r="MJ18" s="969">
        <f t="shared" si="387"/>
        <v>0.79731485491554788</v>
      </c>
      <c r="MK18" s="969">
        <f t="shared" si="387"/>
        <v>0.79640718562874246</v>
      </c>
      <c r="ML18" s="969">
        <f t="shared" si="387"/>
        <v>0.80861678004535142</v>
      </c>
      <c r="MM18" s="991">
        <f t="shared" si="388"/>
        <v>0.77584708948740222</v>
      </c>
      <c r="MN18" s="991">
        <f t="shared" si="388"/>
        <v>0.76638065522620902</v>
      </c>
      <c r="MO18" s="991">
        <f t="shared" si="388"/>
        <v>0.76890975482524782</v>
      </c>
      <c r="MP18" s="991">
        <f t="shared" si="388"/>
        <v>0.81371428571428572</v>
      </c>
      <c r="MQ18" s="991">
        <f t="shared" si="388"/>
        <v>0.82686084142394822</v>
      </c>
      <c r="MR18" s="991">
        <f t="shared" si="388"/>
        <v>0.75950782997762867</v>
      </c>
      <c r="MS18" s="991">
        <f t="shared" si="388"/>
        <v>0.77517282837391044</v>
      </c>
      <c r="MT18" s="991">
        <f t="shared" si="388"/>
        <v>0.78801369863013704</v>
      </c>
      <c r="MU18" s="991">
        <f t="shared" si="388"/>
        <v>0.68885619713129831</v>
      </c>
      <c r="MV18" s="991">
        <f t="shared" si="388"/>
        <v>0.79246047831374133</v>
      </c>
      <c r="MW18" s="991">
        <f t="shared" si="388"/>
        <v>0.82793620106331556</v>
      </c>
      <c r="MX18" s="991">
        <f t="shared" si="388"/>
        <v>0.81026673376950176</v>
      </c>
      <c r="MY18" s="1031">
        <f t="shared" si="389"/>
        <v>0.8387372013651877</v>
      </c>
      <c r="MZ18" s="1031">
        <f t="shared" si="389"/>
        <v>0.84444444444444444</v>
      </c>
      <c r="NA18" s="1031">
        <f t="shared" si="389"/>
        <v>0.85041551246537395</v>
      </c>
      <c r="NB18" s="1031">
        <f t="shared" si="389"/>
        <v>0.85392720306513414</v>
      </c>
      <c r="NC18" s="1031">
        <f t="shared" si="389"/>
        <v>0.85248296007789681</v>
      </c>
      <c r="ND18" s="1031">
        <f t="shared" si="389"/>
        <v>0.84676958261863922</v>
      </c>
      <c r="NE18" s="1031">
        <f t="shared" si="389"/>
        <v>0.81357552581261949</v>
      </c>
      <c r="NF18" s="1031">
        <f t="shared" si="389"/>
        <v>0.74864682002706362</v>
      </c>
      <c r="NG18" s="1031">
        <f t="shared" si="389"/>
        <v>0.76484194294525831</v>
      </c>
      <c r="NH18" s="1031">
        <f t="shared" si="389"/>
        <v>0.80926564810251356</v>
      </c>
      <c r="NI18" s="1031">
        <f t="shared" si="389"/>
        <v>0.81881346873329774</v>
      </c>
      <c r="NJ18" s="1031">
        <f t="shared" si="389"/>
        <v>0.84102329830973044</v>
      </c>
      <c r="NK18" s="1118">
        <f t="shared" si="390"/>
        <v>0.85577342047930283</v>
      </c>
      <c r="NL18" s="1118">
        <f t="shared" si="390"/>
        <v>0.87481734047735027</v>
      </c>
      <c r="NM18" s="1118">
        <f t="shared" si="390"/>
        <v>0.87635677206229357</v>
      </c>
      <c r="NN18" s="1118">
        <f t="shared" si="390"/>
        <v>0.86825141015310237</v>
      </c>
      <c r="NO18" s="1118">
        <f t="shared" si="390"/>
        <v>0.87791563275434248</v>
      </c>
      <c r="NP18" s="1118">
        <f t="shared" si="390"/>
        <v>0.8598756575801052</v>
      </c>
      <c r="NQ18" s="1118">
        <f t="shared" si="390"/>
        <v>0.83675756443780347</v>
      </c>
      <c r="NR18" s="1118">
        <f t="shared" si="390"/>
        <v>0.65309584393553854</v>
      </c>
      <c r="NS18" s="1118">
        <f t="shared" si="390"/>
        <v>0.73428770949720668</v>
      </c>
      <c r="NT18" s="1118">
        <f t="shared" si="390"/>
        <v>0.82853094000944738</v>
      </c>
      <c r="NU18" s="1118">
        <f t="shared" si="390"/>
        <v>0.82429188670187226</v>
      </c>
      <c r="NV18" s="1118">
        <f t="shared" si="390"/>
        <v>0.86300795978215328</v>
      </c>
      <c r="NW18" s="1203">
        <f t="shared" si="391"/>
        <v>0.86062717770034847</v>
      </c>
      <c r="NX18" s="1203">
        <f t="shared" si="391"/>
        <v>0.86728875064800415</v>
      </c>
      <c r="NY18" s="1203">
        <f t="shared" si="391"/>
        <v>0.85964912280701755</v>
      </c>
      <c r="NZ18" s="1203">
        <f t="shared" si="391"/>
        <v>0.86329113924050638</v>
      </c>
      <c r="OA18" s="1203">
        <f t="shared" si="391"/>
        <v>0.88120567375886527</v>
      </c>
      <c r="OB18" s="1203">
        <f t="shared" si="391"/>
        <v>0.86724565756823824</v>
      </c>
      <c r="OC18" s="1203">
        <f t="shared" si="391"/>
        <v>0.83030303030303032</v>
      </c>
      <c r="OD18" s="1203">
        <f t="shared" si="391"/>
        <v>0.70948616600790515</v>
      </c>
      <c r="OE18" s="1203">
        <f t="shared" si="391"/>
        <v>0.72460409424488215</v>
      </c>
      <c r="OF18" s="1203">
        <f t="shared" si="391"/>
        <v>0.75448868071818886</v>
      </c>
      <c r="OG18" s="1203">
        <f t="shared" si="391"/>
        <v>0.84540389972144847</v>
      </c>
      <c r="OH18" s="1203">
        <f t="shared" si="391"/>
        <v>0.86082024432809778</v>
      </c>
      <c r="OI18" s="1273">
        <f t="shared" si="392"/>
        <v>0.86650485436893199</v>
      </c>
      <c r="OJ18" s="1273">
        <f t="shared" si="393"/>
        <v>0.80687255328403651</v>
      </c>
      <c r="OK18" s="1273">
        <f t="shared" si="393"/>
        <v>0.77308584686774939</v>
      </c>
      <c r="OL18" s="1273">
        <f t="shared" si="393"/>
        <v>0.84392419175027866</v>
      </c>
      <c r="OM18" s="1273">
        <f t="shared" si="393"/>
        <v>0.84712755598831546</v>
      </c>
      <c r="ON18" s="1273">
        <f t="shared" si="393"/>
        <v>0.8542183622828784</v>
      </c>
      <c r="OO18" s="1273">
        <f t="shared" si="394"/>
        <v>0</v>
      </c>
      <c r="OP18" s="1273">
        <f t="shared" si="394"/>
        <v>0</v>
      </c>
      <c r="OQ18" s="1273">
        <f t="shared" si="394"/>
        <v>0</v>
      </c>
      <c r="OR18" s="1273">
        <f t="shared" si="394"/>
        <v>0</v>
      </c>
      <c r="OS18" s="1273">
        <f t="shared" si="394"/>
        <v>0</v>
      </c>
      <c r="OT18" s="1273">
        <f t="shared" si="394"/>
        <v>0</v>
      </c>
    </row>
    <row r="19" spans="1:410" ht="15.75" customHeight="1" x14ac:dyDescent="0.3">
      <c r="A19" s="628"/>
      <c r="B19" s="50">
        <v>2.7</v>
      </c>
      <c r="C19" s="10"/>
      <c r="D19" s="10"/>
      <c r="E19" s="1335" t="s">
        <v>20</v>
      </c>
      <c r="F19" s="1335"/>
      <c r="G19" s="1336"/>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5">AJ7/AJ13</f>
        <v>1.7881332972094283E-2</v>
      </c>
      <c r="AK19" s="93">
        <f t="shared" si="505"/>
        <v>2.0605112154407929E-2</v>
      </c>
      <c r="AL19" s="96">
        <f t="shared" si="505"/>
        <v>2.4009978172747116E-2</v>
      </c>
      <c r="AM19" s="93">
        <f t="shared" si="505"/>
        <v>8.9240030097817905E-2</v>
      </c>
      <c r="AN19" s="541">
        <f t="shared" si="505"/>
        <v>2.3567220139260846E-2</v>
      </c>
      <c r="AO19" s="539">
        <f t="shared" si="505"/>
        <v>1.5764425936942297E-2</v>
      </c>
      <c r="AP19" s="541">
        <f t="shared" si="505"/>
        <v>1.4973508408200876E-2</v>
      </c>
      <c r="AQ19" s="539">
        <f t="shared" si="505"/>
        <v>1.3006134969325154E-2</v>
      </c>
      <c r="AR19" s="541">
        <f t="shared" si="505"/>
        <v>1.1714285714285714E-2</v>
      </c>
      <c r="AS19" s="539">
        <f t="shared" si="505"/>
        <v>1.8234672304439745E-2</v>
      </c>
      <c r="AT19" s="541">
        <f t="shared" si="505"/>
        <v>2.8174037089871613E-2</v>
      </c>
      <c r="AU19" s="539">
        <f t="shared" si="505"/>
        <v>2.3225806451612905E-2</v>
      </c>
      <c r="AV19" s="120" t="s">
        <v>29</v>
      </c>
      <c r="AW19" s="138">
        <f t="shared" si="296"/>
        <v>2.5033045367583866E-2</v>
      </c>
      <c r="AX19" s="342">
        <f t="shared" ref="AX19:BH19" si="506">AX7/AX13</f>
        <v>1.7012351433232348E-2</v>
      </c>
      <c r="AY19" s="93">
        <f t="shared" si="506"/>
        <v>2.0692974013474495E-2</v>
      </c>
      <c r="AZ19" s="96">
        <f t="shared" si="506"/>
        <v>3.5356400075628666E-2</v>
      </c>
      <c r="BA19" s="93">
        <f t="shared" si="506"/>
        <v>0.28982229402261711</v>
      </c>
      <c r="BB19" s="541">
        <f t="shared" si="506"/>
        <v>0.13950598104707163</v>
      </c>
      <c r="BC19" s="539">
        <f t="shared" si="506"/>
        <v>7.3247815579103925E-2</v>
      </c>
      <c r="BD19" s="541">
        <f t="shared" si="506"/>
        <v>3.8233801387244123E-2</v>
      </c>
      <c r="BE19" s="539">
        <f t="shared" si="506"/>
        <v>3.4939759036144581E-2</v>
      </c>
      <c r="BF19" s="541">
        <f t="shared" si="506"/>
        <v>1.9662921348314606E-2</v>
      </c>
      <c r="BG19" s="539">
        <f t="shared" si="506"/>
        <v>1.1329916374426759E-2</v>
      </c>
      <c r="BH19" s="541">
        <f t="shared" si="506"/>
        <v>1.3869232946504387E-2</v>
      </c>
      <c r="BI19" s="539">
        <f t="shared" ref="BI19" si="507">BI7/BI13</f>
        <v>2.0665593129361247E-2</v>
      </c>
      <c r="BJ19" s="120" t="s">
        <v>29</v>
      </c>
      <c r="BK19" s="138">
        <f t="shared" si="297"/>
        <v>5.9528253366093652E-2</v>
      </c>
      <c r="BL19" s="342">
        <f t="shared" ref="BL19:BM19" si="508">BL7/BL13</f>
        <v>1.7495626093476629E-2</v>
      </c>
      <c r="BM19" s="93">
        <f t="shared" si="508"/>
        <v>1.9154030327214685E-2</v>
      </c>
      <c r="BN19" s="96">
        <f t="shared" ref="BN19:BO19" si="509">BN7/BN13</f>
        <v>2.0853080568720379E-2</v>
      </c>
      <c r="BO19" s="93">
        <f t="shared" si="509"/>
        <v>0.38479421387980023</v>
      </c>
      <c r="BP19" s="188">
        <f t="shared" ref="BP19:BQ19" si="510">BP7/BP13</f>
        <v>1.7473118279569891E-2</v>
      </c>
      <c r="BQ19" s="539">
        <f t="shared" si="510"/>
        <v>1.6853932584269662E-2</v>
      </c>
      <c r="BR19" s="541">
        <f t="shared" ref="BR19" si="511">BR7/BR13</f>
        <v>5.2189562087582485E-2</v>
      </c>
      <c r="BS19" s="539">
        <f t="shared" ref="BS19:BT19" si="512">BS7/BS13</f>
        <v>6.8947906026557718E-2</v>
      </c>
      <c r="BT19" s="541">
        <f t="shared" si="512"/>
        <v>3.0954631379962193E-2</v>
      </c>
      <c r="BU19" s="541">
        <f t="shared" ref="BU19:BV19" si="513">BU7/BU13</f>
        <v>3.3077853973376363E-2</v>
      </c>
      <c r="BV19" s="541">
        <f t="shared" si="513"/>
        <v>2.1670943826632448E-2</v>
      </c>
      <c r="BW19" s="541">
        <f t="shared" ref="BW19" si="514">BW7/BW13</f>
        <v>2.8977272727272727E-2</v>
      </c>
      <c r="BX19" s="120" t="s">
        <v>29</v>
      </c>
      <c r="BY19" s="138">
        <f t="shared" si="298"/>
        <v>5.9370180979536287E-2</v>
      </c>
      <c r="BZ19" s="541">
        <f t="shared" ref="BZ19:CA19" si="515">BZ7/BZ13</f>
        <v>4.3634190077704721E-2</v>
      </c>
      <c r="CA19" s="93">
        <f t="shared" si="515"/>
        <v>4.1104899704044726E-2</v>
      </c>
      <c r="CB19" s="96">
        <f t="shared" ref="CB19:CC19" si="516">CB7/CB13</f>
        <v>5.4513481828839389E-2</v>
      </c>
      <c r="CC19" s="93">
        <f t="shared" si="516"/>
        <v>0.11200200451014783</v>
      </c>
      <c r="CD19" s="188">
        <f t="shared" ref="CD19:CE19" si="517">CD7/CD13</f>
        <v>8.8586956521739132E-2</v>
      </c>
      <c r="CE19" s="539">
        <f t="shared" si="517"/>
        <v>4.738154613466334E-2</v>
      </c>
      <c r="CF19" s="541">
        <f t="shared" ref="CF19:CG19" si="518">CF7/CF13</f>
        <v>3.2319912352780061E-2</v>
      </c>
      <c r="CG19" s="539">
        <f t="shared" si="518"/>
        <v>2.4205748865355523E-2</v>
      </c>
      <c r="CH19" s="541">
        <f t="shared" ref="CH19:CI19" si="519">CH7/CH13</f>
        <v>3.1955922865013774E-2</v>
      </c>
      <c r="CI19" s="541">
        <f t="shared" si="519"/>
        <v>2.5769956002514142E-2</v>
      </c>
      <c r="CJ19" s="541">
        <f t="shared" ref="CJ19:CK19" si="520">CJ7/CJ13</f>
        <v>1.8756169792694965E-2</v>
      </c>
      <c r="CK19" s="541">
        <f t="shared" si="520"/>
        <v>2.0192887281494876E-2</v>
      </c>
      <c r="CL19" s="120" t="s">
        <v>29</v>
      </c>
      <c r="CM19" s="138">
        <f t="shared" si="299"/>
        <v>4.5035306328082704E-2</v>
      </c>
      <c r="CN19" s="541">
        <f t="shared" ref="CN19:CO19" si="521">CN7/CN13</f>
        <v>2.5691056910569107E-2</v>
      </c>
      <c r="CO19" s="93">
        <f t="shared" si="521"/>
        <v>3.4198113207547169E-2</v>
      </c>
      <c r="CP19" s="96">
        <f t="shared" ref="CP19:CQ19" si="522">CP7/CP13</f>
        <v>3.2881453706374388E-2</v>
      </c>
      <c r="CQ19" s="93">
        <f t="shared" si="522"/>
        <v>3.3825503355704695E-2</v>
      </c>
      <c r="CR19" s="188">
        <f t="shared" ref="CR19:CS19" si="523">CR7/CR13</f>
        <v>1.9096117122851686E-2</v>
      </c>
      <c r="CS19" s="539">
        <f t="shared" si="523"/>
        <v>2.2949713128585892E-2</v>
      </c>
      <c r="CT19" s="852">
        <f t="shared" ref="CT19:CU19" si="524">CT7/CT13</f>
        <v>5.7299164987042905E-2</v>
      </c>
      <c r="CU19" s="539">
        <f t="shared" si="524"/>
        <v>1.119724375538329E-2</v>
      </c>
      <c r="CV19" s="541">
        <f t="shared" ref="CV19:CW19" si="525">CV7/CV13</f>
        <v>1.8268176835951774E-2</v>
      </c>
      <c r="CW19" s="910">
        <f t="shared" si="525"/>
        <v>2.3829431438127092E-2</v>
      </c>
      <c r="CX19" s="541">
        <f t="shared" ref="CX19:CY19" si="526">CX7/CX13</f>
        <v>2.3384859294490686E-2</v>
      </c>
      <c r="CY19" s="93">
        <f t="shared" si="526"/>
        <v>7.3497622135754431E-3</v>
      </c>
      <c r="CZ19" s="120" t="s">
        <v>29</v>
      </c>
      <c r="DA19" s="138">
        <f t="shared" si="300"/>
        <v>2.5830882996350345E-2</v>
      </c>
      <c r="DB19" s="541">
        <f t="shared" ref="DB19:DC19" si="527">DB7/DB13</f>
        <v>9.2797171895713654E-3</v>
      </c>
      <c r="DC19" s="93">
        <f t="shared" si="527"/>
        <v>8.3022000830220016E-3</v>
      </c>
      <c r="DD19" s="96">
        <f t="shared" ref="DD19:DE19" si="528">DD7/DD13</f>
        <v>1.1035207566999475E-2</v>
      </c>
      <c r="DE19" s="93">
        <f t="shared" si="528"/>
        <v>1.3039934800325998E-2</v>
      </c>
      <c r="DF19" s="188">
        <f t="shared" ref="DF19:DG19" si="529">DF7/DF13</f>
        <v>1.2967581047381545E-2</v>
      </c>
      <c r="DG19" s="539">
        <f t="shared" si="529"/>
        <v>1.0808028821410191E-2</v>
      </c>
      <c r="DH19" s="852">
        <f t="shared" ref="DH19:DI19" si="530">DH7/DH13</f>
        <v>4.4491525423728813E-2</v>
      </c>
      <c r="DI19" s="539">
        <f t="shared" si="530"/>
        <v>1.5364061456245824E-2</v>
      </c>
      <c r="DJ19" s="541">
        <f t="shared" ref="DJ19:DK19" si="531">DJ7/DJ13</f>
        <v>1.6233766233766232E-2</v>
      </c>
      <c r="DK19" s="539">
        <f t="shared" si="531"/>
        <v>1.6216216216216217E-2</v>
      </c>
      <c r="DL19" s="541">
        <f t="shared" ref="DL19:DM19" si="532">DL7/DL13</f>
        <v>1.8284106891701828E-2</v>
      </c>
      <c r="DM19" s="539">
        <f t="shared" si="532"/>
        <v>1.786492374727669E-2</v>
      </c>
      <c r="DN19" s="120" t="s">
        <v>29</v>
      </c>
      <c r="DO19" s="138">
        <f t="shared" si="301"/>
        <v>1.6157272456470514E-2</v>
      </c>
      <c r="DP19" s="541">
        <f t="shared" ref="DP19:DQ19" si="533">DP7/DP13</f>
        <v>1.904340124003543E-2</v>
      </c>
      <c r="DQ19" s="93">
        <f t="shared" si="533"/>
        <v>1.5427215189873418E-2</v>
      </c>
      <c r="DR19" s="96">
        <f t="shared" ref="DR19:DS19" si="534">DR7/DR13</f>
        <v>3.4408602150537634E-2</v>
      </c>
      <c r="DS19" s="93">
        <f t="shared" si="534"/>
        <v>3.8268955650929901E-2</v>
      </c>
      <c r="DT19" s="188">
        <f t="shared" ref="DT19:DU19" si="535">DT7/DT13</f>
        <v>4.0459540459540456E-2</v>
      </c>
      <c r="DU19" s="539">
        <f t="shared" si="535"/>
        <v>7.5025693730729703E-2</v>
      </c>
      <c r="DV19" s="852">
        <f t="shared" ref="DV19:DW19" si="536">DV7/DV13</f>
        <v>0.11678267594740913</v>
      </c>
      <c r="DW19" s="539">
        <f t="shared" si="536"/>
        <v>7.6374442793462116E-2</v>
      </c>
      <c r="DX19" s="541">
        <f t="shared" ref="DX19:DY19" si="537">DX7/DX13</f>
        <v>4.723011363636364E-2</v>
      </c>
      <c r="DY19" s="539">
        <f t="shared" si="537"/>
        <v>2.9492725127801808E-2</v>
      </c>
      <c r="DZ19" s="541">
        <f t="shared" ref="DZ19:EA19" si="538">DZ7/DZ13</f>
        <v>1.544220870379036E-2</v>
      </c>
      <c r="EA19" s="539">
        <f t="shared" si="538"/>
        <v>1.7655713585090729E-2</v>
      </c>
      <c r="EB19" s="120" t="s">
        <v>29</v>
      </c>
      <c r="EC19" s="138">
        <f t="shared" si="302"/>
        <v>4.3800940684630363E-2</v>
      </c>
      <c r="ED19" s="541">
        <f t="shared" ref="ED19" si="539">ED7/ED13</f>
        <v>5.6170561705617059E-2</v>
      </c>
      <c r="EE19" s="93">
        <f t="shared" ref="EE19:EF19" si="540">EE7/EE13</f>
        <v>2.1225277375783887E-2</v>
      </c>
      <c r="EF19" s="96">
        <f t="shared" si="540"/>
        <v>1.7400761283306143E-2</v>
      </c>
      <c r="EG19" s="93">
        <f t="shared" ref="EG19:EH19" si="541">EG7/EG13</f>
        <v>3.0032848427968089E-2</v>
      </c>
      <c r="EH19" s="188">
        <f t="shared" si="541"/>
        <v>2.3809523809523808E-2</v>
      </c>
      <c r="EI19" s="539">
        <f t="shared" ref="EI19:EJ19" si="542">EI7/EI13</f>
        <v>5.6613756613756616E-2</v>
      </c>
      <c r="EJ19" s="852">
        <f t="shared" si="542"/>
        <v>6.9544364508393283E-2</v>
      </c>
      <c r="EK19" s="539">
        <f t="shared" ref="EK19:EL19" si="543">EK7/EK13</f>
        <v>7.715491259795057E-2</v>
      </c>
      <c r="EL19" s="541">
        <f t="shared" si="543"/>
        <v>3.0047636496885306E-2</v>
      </c>
      <c r="EM19" s="539">
        <f t="shared" ref="EM19:EN19" si="544">EM7/EM13</f>
        <v>2.9825308904985089E-2</v>
      </c>
      <c r="EN19" s="541">
        <f t="shared" si="544"/>
        <v>3.5904255319148939E-2</v>
      </c>
      <c r="EO19" s="539">
        <f t="shared" ref="EO19" si="545">EO7/EO13</f>
        <v>3.4511784511784514E-2</v>
      </c>
      <c r="EP19" s="120" t="s">
        <v>29</v>
      </c>
      <c r="EQ19" s="138">
        <f t="shared" si="303"/>
        <v>4.0186749296258609E-2</v>
      </c>
      <c r="ER19" s="541">
        <f t="shared" ref="ER19:ES19" si="546">ER7/ER13</f>
        <v>3.614457831325301E-2</v>
      </c>
      <c r="ES19" s="93">
        <f t="shared" si="546"/>
        <v>3.2193158953722337E-2</v>
      </c>
      <c r="ET19" s="96">
        <f t="shared" ref="ET19:EU19" si="547">ET7/ET13</f>
        <v>3.7785016286644948E-2</v>
      </c>
      <c r="EU19" s="93">
        <f t="shared" si="547"/>
        <v>3.6807918342097123E-2</v>
      </c>
      <c r="EV19" s="188">
        <f t="shared" ref="EV19" si="548">EV7/EV13</f>
        <v>3.2053818757419868E-2</v>
      </c>
      <c r="EW19" s="539">
        <f t="shared" ref="EW19:EX19" si="549">EW7/EW13</f>
        <v>4.5195594379035323E-2</v>
      </c>
      <c r="EX19" s="852">
        <f t="shared" si="549"/>
        <v>2.8876333961079723E-2</v>
      </c>
      <c r="EY19" s="539">
        <f t="shared" ref="EY19" si="550">EY7/EY13</f>
        <v>4.8184670551322278E-2</v>
      </c>
      <c r="EZ19" s="541">
        <f t="shared" ref="EZ19:FA19" si="551">EZ7/EZ13</f>
        <v>3.0141843971631204E-2</v>
      </c>
      <c r="FA19" s="539">
        <f t="shared" si="551"/>
        <v>1.1913104414856343E-2</v>
      </c>
      <c r="FB19" s="541">
        <f t="shared" ref="FB19:FC19" si="552">FB7/FB13</f>
        <v>1.0219530658591975E-2</v>
      </c>
      <c r="FC19" s="539">
        <f t="shared" si="552"/>
        <v>1.3703099510603589E-2</v>
      </c>
      <c r="FD19" s="120" t="s">
        <v>29</v>
      </c>
      <c r="FE19" s="138">
        <f t="shared" si="304"/>
        <v>3.0268222341688144E-2</v>
      </c>
      <c r="FF19" s="541">
        <f t="shared" ref="FF19:FG19" si="553">FF7/FF13</f>
        <v>4.9352251696483653E-3</v>
      </c>
      <c r="FG19" s="93">
        <f t="shared" si="553"/>
        <v>7.3924731182795703E-3</v>
      </c>
      <c r="FH19" s="96">
        <f t="shared" ref="FH19:FI19" si="554">FH7/FH13</f>
        <v>3.8488453463960811E-3</v>
      </c>
      <c r="FI19" s="93">
        <f t="shared" si="554"/>
        <v>3.1575623618566467E-3</v>
      </c>
      <c r="FJ19" s="188">
        <f t="shared" ref="FJ19:FK19" si="555">FJ7/FJ13</f>
        <v>2.3956194387405884E-3</v>
      </c>
      <c r="FK19" s="539">
        <f t="shared" si="555"/>
        <v>4.4490075290896649E-3</v>
      </c>
      <c r="FL19" s="852">
        <f t="shared" ref="FL19:FM19" si="556">FL7/FL13</f>
        <v>2.0100502512562814E-2</v>
      </c>
      <c r="FM19" s="539">
        <f t="shared" si="556"/>
        <v>3.6689271431055472E-2</v>
      </c>
      <c r="FN19" s="541">
        <f t="shared" ref="FN19:FO19" si="557">FN7/FN13</f>
        <v>1.7166212534059946E-2</v>
      </c>
      <c r="FO19" s="539">
        <f t="shared" si="557"/>
        <v>4.9479898791116111E-2</v>
      </c>
      <c r="FP19" s="541">
        <f t="shared" ref="FP19:FQ19" si="558">FP7/FP13</f>
        <v>1.0629599345870809E-2</v>
      </c>
      <c r="FQ19" s="539">
        <f t="shared" si="558"/>
        <v>1.1060259344012205E-2</v>
      </c>
      <c r="FR19" s="120" t="s">
        <v>29</v>
      </c>
      <c r="FS19" s="138">
        <f t="shared" si="305"/>
        <v>1.4275373076890689E-2</v>
      </c>
      <c r="FT19" s="541">
        <f t="shared" ref="FT19:FU19" si="559">FT7/FT13</f>
        <v>8.6990905496243578E-3</v>
      </c>
      <c r="FU19" s="93">
        <f t="shared" si="559"/>
        <v>3.5919540229885057E-3</v>
      </c>
      <c r="FV19" s="96">
        <f t="shared" ref="FV19:FW19" si="560">FV7/FV13</f>
        <v>5.4966627404789952E-3</v>
      </c>
      <c r="FW19" s="93">
        <f t="shared" si="560"/>
        <v>1.3368983957219251E-2</v>
      </c>
      <c r="FX19" s="188">
        <f t="shared" ref="FX19:FY19" si="561">FX7/FX13</f>
        <v>1.6387046429964885E-2</v>
      </c>
      <c r="FY19" s="539">
        <f t="shared" si="561"/>
        <v>2.7818448023426062E-2</v>
      </c>
      <c r="FZ19" s="852"/>
      <c r="GA19" s="539"/>
      <c r="GB19" s="541"/>
      <c r="GC19" s="539"/>
      <c r="GD19" s="541"/>
      <c r="GE19" s="539"/>
      <c r="GF19" s="120" t="s">
        <v>29</v>
      </c>
      <c r="GG19" s="138">
        <f t="shared" si="306"/>
        <v>1.2560364287283675E-2</v>
      </c>
      <c r="GH19" s="364">
        <f t="shared" si="307"/>
        <v>1.6327938014684962E-3</v>
      </c>
      <c r="GI19" s="1101">
        <f t="shared" si="308"/>
        <v>4.7311196003526179E-2</v>
      </c>
      <c r="GJ19" s="364">
        <f t="shared" si="309"/>
        <v>-3.9514193595306737E-3</v>
      </c>
      <c r="GK19" s="1097">
        <f t="shared" si="310"/>
        <v>-0.10932260228034865</v>
      </c>
      <c r="GL19" s="364">
        <f t="shared" si="311"/>
        <v>5.5918573329226118E-3</v>
      </c>
      <c r="GM19" s="1097">
        <f t="shared" si="312"/>
        <v>0.17369706840390861</v>
      </c>
      <c r="GN19" s="364">
        <f t="shared" si="313"/>
        <v>-9.7709794454782506E-4</v>
      </c>
      <c r="GO19" s="1097">
        <f t="shared" si="314"/>
        <v>-2.585940249794675E-2</v>
      </c>
      <c r="GP19" s="364">
        <f t="shared" si="315"/>
        <v>-4.7540995846772557E-3</v>
      </c>
      <c r="GQ19" s="1097">
        <f t="shared" si="316"/>
        <v>-0.1291596971198451</v>
      </c>
      <c r="GR19" s="364">
        <f t="shared" si="317"/>
        <v>1.3141775621615455E-2</v>
      </c>
      <c r="GS19" s="1097">
        <f t="shared" si="318"/>
        <v>0.40999095056570684</v>
      </c>
      <c r="GT19" s="364">
        <f t="shared" si="319"/>
        <v>-1.6319260417955599E-2</v>
      </c>
      <c r="GU19" s="1154">
        <f t="shared" si="320"/>
        <v>-0.36108077882753858</v>
      </c>
      <c r="GV19" s="364">
        <f t="shared" si="321"/>
        <v>1.9308336590242555E-2</v>
      </c>
      <c r="GW19" s="1097">
        <f t="shared" si="322"/>
        <v>0.66865609104905199</v>
      </c>
      <c r="GX19" s="364">
        <f t="shared" si="323"/>
        <v>-1.8042826579691074E-2</v>
      </c>
      <c r="GY19" s="1097">
        <f t="shared" si="324"/>
        <v>-0.37445159162130964</v>
      </c>
      <c r="GZ19" s="364">
        <f t="shared" si="325"/>
        <v>-1.8228739556774863E-2</v>
      </c>
      <c r="HA19" s="1097">
        <f t="shared" si="326"/>
        <v>-0.6047652417659426</v>
      </c>
      <c r="HB19" s="364">
        <f t="shared" si="327"/>
        <v>-1.6935737562643674E-3</v>
      </c>
      <c r="HC19" s="1097">
        <f t="shared" si="328"/>
        <v>-0.14216057354054423</v>
      </c>
      <c r="HD19" s="364">
        <f t="shared" si="329"/>
        <v>3.4835688520116134E-3</v>
      </c>
      <c r="HE19" s="1097">
        <f t="shared" si="330"/>
        <v>0.34087366322276602</v>
      </c>
      <c r="HF19" s="1231">
        <f t="shared" si="331"/>
        <v>-8.7678743409552243E-3</v>
      </c>
      <c r="HG19" s="342">
        <f t="shared" si="332"/>
        <v>-0.63984606797685151</v>
      </c>
      <c r="HH19" s="1231">
        <f t="shared" si="333"/>
        <v>2.4572479486312049E-3</v>
      </c>
      <c r="HI19" s="342">
        <f t="shared" si="334"/>
        <v>0.49789986559139787</v>
      </c>
      <c r="HJ19" s="1231">
        <f t="shared" si="335"/>
        <v>-3.5436277718834891E-3</v>
      </c>
      <c r="HK19" s="342">
        <f t="shared" si="336"/>
        <v>-0.47935619314205741</v>
      </c>
      <c r="HL19" s="1231">
        <f t="shared" si="337"/>
        <v>-6.9128298453943445E-4</v>
      </c>
      <c r="HM19" s="342">
        <f t="shared" si="338"/>
        <v>-0.17960788816488216</v>
      </c>
      <c r="HN19" s="1231">
        <f t="shared" si="339"/>
        <v>-7.6194292311605825E-4</v>
      </c>
      <c r="HO19" s="342">
        <f t="shared" si="340"/>
        <v>-0.24130732375085565</v>
      </c>
      <c r="HP19" s="1231">
        <f t="shared" si="341"/>
        <v>2.0533880903490765E-3</v>
      </c>
      <c r="HQ19" s="342">
        <f t="shared" si="342"/>
        <v>0.85714285714285743</v>
      </c>
      <c r="HR19" s="1231">
        <f t="shared" si="343"/>
        <v>1.5651494983473149E-2</v>
      </c>
      <c r="HS19" s="342">
        <f t="shared" si="344"/>
        <v>3.5179744878237336</v>
      </c>
      <c r="HT19" s="1231">
        <f t="shared" si="345"/>
        <v>1.6588768918492657E-2</v>
      </c>
      <c r="HU19" s="342">
        <f t="shared" si="346"/>
        <v>0.82529125369500966</v>
      </c>
      <c r="HV19" s="1231">
        <f t="shared" si="347"/>
        <v>-1.9523058896995526E-2</v>
      </c>
      <c r="HW19" s="342">
        <f t="shared" si="348"/>
        <v>-0.53211901287498231</v>
      </c>
      <c r="HX19" s="1231">
        <f t="shared" si="349"/>
        <v>3.2313686257056162E-2</v>
      </c>
      <c r="HY19" s="342">
        <f t="shared" si="350"/>
        <v>1.8824004533872398</v>
      </c>
      <c r="HZ19" s="1231">
        <f t="shared" si="351"/>
        <v>-3.8850299445245304E-2</v>
      </c>
      <c r="IA19" s="342">
        <f t="shared" si="352"/>
        <v>-0.78517338140191784</v>
      </c>
      <c r="IB19" s="1231">
        <f t="shared" si="353"/>
        <v>4.3065999814139583E-4</v>
      </c>
      <c r="IC19" s="342">
        <f t="shared" si="354"/>
        <v>4.051516751745593E-2</v>
      </c>
      <c r="ID19" s="1231">
        <f t="shared" si="355"/>
        <v>-2.3611687943878475E-3</v>
      </c>
      <c r="IE19" s="342">
        <f t="shared" si="356"/>
        <v>-0.21348222685810123</v>
      </c>
      <c r="IF19" s="1231">
        <f t="shared" si="357"/>
        <v>-5.1071365266358521E-3</v>
      </c>
      <c r="IG19" s="342">
        <f t="shared" si="358"/>
        <v>-0.58708855799373039</v>
      </c>
      <c r="IH19" s="1231">
        <f t="shared" si="359"/>
        <v>1.089038368948589E-2</v>
      </c>
      <c r="II19" s="342">
        <f t="shared" si="360"/>
        <v>3.0318828191528717</v>
      </c>
      <c r="IJ19" s="1231">
        <f t="shared" si="361"/>
        <v>-1.3368983957219251E-2</v>
      </c>
      <c r="IK19" s="342">
        <f t="shared" si="362"/>
        <v>-2.4322001527883881</v>
      </c>
      <c r="IL19" s="1231">
        <f t="shared" si="363"/>
        <v>3.0180624727456345E-3</v>
      </c>
      <c r="IM19" s="342">
        <f t="shared" si="364"/>
        <v>0.22575107296137348</v>
      </c>
      <c r="IN19" s="1231">
        <f t="shared" si="365"/>
        <v>1.1431401593461177E-2</v>
      </c>
      <c r="IO19" s="342">
        <f t="shared" si="366"/>
        <v>0.69758767342954753</v>
      </c>
      <c r="IP19" s="1231">
        <f t="shared" si="367"/>
        <v>-2.7818448023426062E-2</v>
      </c>
      <c r="IQ19" s="342">
        <f t="shared" si="368"/>
        <v>-1</v>
      </c>
      <c r="IR19" s="1231">
        <f t="shared" si="369"/>
        <v>0</v>
      </c>
      <c r="IS19" s="342" t="e">
        <f t="shared" si="370"/>
        <v>#DIV/0!</v>
      </c>
      <c r="IT19" s="1231">
        <f t="shared" si="371"/>
        <v>0</v>
      </c>
      <c r="IU19" s="342" t="e">
        <f t="shared" si="372"/>
        <v>#DIV/0!</v>
      </c>
      <c r="IV19" s="1231">
        <f t="shared" si="373"/>
        <v>0</v>
      </c>
      <c r="IW19" s="342" t="e">
        <f t="shared" si="374"/>
        <v>#DIV/0!</v>
      </c>
      <c r="IX19" s="1231">
        <f t="shared" si="375"/>
        <v>0</v>
      </c>
      <c r="IY19" s="342" t="e">
        <f t="shared" si="376"/>
        <v>#DIV/0!</v>
      </c>
      <c r="IZ19" s="1231">
        <f t="shared" si="377"/>
        <v>0</v>
      </c>
      <c r="JA19" s="1306" t="e">
        <f t="shared" si="378"/>
        <v>#DIV/0!</v>
      </c>
      <c r="JB19" s="188">
        <f t="shared" si="379"/>
        <v>4.4490075290896649E-3</v>
      </c>
      <c r="JC19" s="878">
        <f t="shared" si="380"/>
        <v>2.7818448023426062E-2</v>
      </c>
      <c r="JD19" s="569">
        <f>(JC19-JB19)*100</f>
        <v>2.3369440494336398</v>
      </c>
      <c r="JE19" s="100">
        <f>IF(ISERROR((JD19/JB19)/100),0,(JD19/JB19)/100)</f>
        <v>5.2527311634193037</v>
      </c>
      <c r="JF19" s="1174"/>
      <c r="JG19" t="str">
        <f t="shared" si="381"/>
        <v xml:space="preserve">Calls Abandoned </v>
      </c>
      <c r="JH19" s="244" t="e">
        <f>#REF!</f>
        <v>#REF!</v>
      </c>
      <c r="JI19" s="244" t="e">
        <f>#REF!</f>
        <v>#REF!</v>
      </c>
      <c r="JJ19" s="244" t="e">
        <f>#REF!</f>
        <v>#REF!</v>
      </c>
      <c r="JK19" s="244" t="e">
        <f>#REF!</f>
        <v>#REF!</v>
      </c>
      <c r="JL19" s="244" t="e">
        <f>#REF!</f>
        <v>#REF!</v>
      </c>
      <c r="JM19" s="244" t="e">
        <f>#REF!</f>
        <v>#REF!</v>
      </c>
      <c r="JN19" s="244" t="e">
        <f>#REF!</f>
        <v>#REF!</v>
      </c>
      <c r="JO19" s="244" t="e">
        <f>#REF!</f>
        <v>#REF!</v>
      </c>
      <c r="JP19" s="244" t="e">
        <f>#REF!</f>
        <v>#REF!</v>
      </c>
      <c r="JQ19" s="244" t="e">
        <f>#REF!</f>
        <v>#REF!</v>
      </c>
      <c r="JR19" s="244" t="e">
        <f>#REF!</f>
        <v>#REF!</v>
      </c>
      <c r="JS19" s="245">
        <f t="shared" si="382"/>
        <v>1.7881332972094283E-2</v>
      </c>
      <c r="JT19" s="245">
        <f t="shared" si="382"/>
        <v>2.0605112154407929E-2</v>
      </c>
      <c r="JU19" s="245">
        <f t="shared" si="382"/>
        <v>2.4009978172747116E-2</v>
      </c>
      <c r="JV19" s="245">
        <f t="shared" si="382"/>
        <v>8.9240030097817905E-2</v>
      </c>
      <c r="JW19" s="245">
        <f t="shared" si="382"/>
        <v>2.3567220139260846E-2</v>
      </c>
      <c r="JX19" s="245">
        <f t="shared" si="382"/>
        <v>1.5764425936942297E-2</v>
      </c>
      <c r="JY19" s="245">
        <f t="shared" si="382"/>
        <v>1.4973508408200876E-2</v>
      </c>
      <c r="JZ19" s="245">
        <f t="shared" si="382"/>
        <v>1.3006134969325154E-2</v>
      </c>
      <c r="KA19" s="245">
        <f t="shared" si="382"/>
        <v>1.1714285714285714E-2</v>
      </c>
      <c r="KB19" s="245">
        <f t="shared" si="382"/>
        <v>1.8234672304439745E-2</v>
      </c>
      <c r="KC19" s="245">
        <f t="shared" si="382"/>
        <v>2.8174037089871613E-2</v>
      </c>
      <c r="KD19" s="245">
        <f t="shared" si="382"/>
        <v>2.3225806451612905E-2</v>
      </c>
      <c r="KE19" s="245">
        <f t="shared" si="383"/>
        <v>1.7012351433232348E-2</v>
      </c>
      <c r="KF19" s="245">
        <f t="shared" si="383"/>
        <v>2.0692974013474495E-2</v>
      </c>
      <c r="KG19" s="245">
        <f t="shared" si="383"/>
        <v>3.5356400075628666E-2</v>
      </c>
      <c r="KH19" s="245">
        <f t="shared" si="383"/>
        <v>0.28982229402261711</v>
      </c>
      <c r="KI19" s="245">
        <f t="shared" si="383"/>
        <v>0.13950598104707163</v>
      </c>
      <c r="KJ19" s="245">
        <f t="shared" si="383"/>
        <v>7.3247815579103925E-2</v>
      </c>
      <c r="KK19" s="245">
        <f t="shared" si="383"/>
        <v>3.8233801387244123E-2</v>
      </c>
      <c r="KL19" s="245">
        <f t="shared" si="383"/>
        <v>3.4939759036144581E-2</v>
      </c>
      <c r="KM19" s="245">
        <f t="shared" si="383"/>
        <v>1.9662921348314606E-2</v>
      </c>
      <c r="KN19" s="245">
        <f t="shared" si="383"/>
        <v>1.1329916374426759E-2</v>
      </c>
      <c r="KO19" s="245">
        <f t="shared" si="383"/>
        <v>1.3869232946504387E-2</v>
      </c>
      <c r="KP19" s="245">
        <f t="shared" si="383"/>
        <v>2.0665593129361247E-2</v>
      </c>
      <c r="KQ19" s="652">
        <f t="shared" si="384"/>
        <v>1.7495626093476629E-2</v>
      </c>
      <c r="KR19" s="652">
        <f t="shared" si="384"/>
        <v>1.9154030327214685E-2</v>
      </c>
      <c r="KS19" s="652">
        <f t="shared" si="384"/>
        <v>2.0853080568720379E-2</v>
      </c>
      <c r="KT19" s="652">
        <f t="shared" si="384"/>
        <v>0.38479421387980023</v>
      </c>
      <c r="KU19" s="652">
        <f t="shared" si="384"/>
        <v>1.7473118279569891E-2</v>
      </c>
      <c r="KV19" s="652">
        <f t="shared" si="384"/>
        <v>1.6853932584269662E-2</v>
      </c>
      <c r="KW19" s="652">
        <f t="shared" si="384"/>
        <v>5.2189562087582485E-2</v>
      </c>
      <c r="KX19" s="652">
        <f t="shared" si="384"/>
        <v>6.8947906026557718E-2</v>
      </c>
      <c r="KY19" s="652">
        <f t="shared" si="384"/>
        <v>3.0954631379962193E-2</v>
      </c>
      <c r="KZ19" s="652">
        <f t="shared" si="384"/>
        <v>3.3077853973376363E-2</v>
      </c>
      <c r="LA19" s="652">
        <f t="shared" si="384"/>
        <v>2.1670943826632448E-2</v>
      </c>
      <c r="LB19" s="652">
        <f t="shared" si="384"/>
        <v>2.8977272727272727E-2</v>
      </c>
      <c r="LC19" s="744">
        <f t="shared" si="385"/>
        <v>4.3634190077704721E-2</v>
      </c>
      <c r="LD19" s="744">
        <f t="shared" si="385"/>
        <v>4.1104899704044726E-2</v>
      </c>
      <c r="LE19" s="744">
        <f t="shared" si="385"/>
        <v>5.4513481828839389E-2</v>
      </c>
      <c r="LF19" s="744">
        <f t="shared" si="385"/>
        <v>0.11200200451014783</v>
      </c>
      <c r="LG19" s="744">
        <f t="shared" si="385"/>
        <v>8.8586956521739132E-2</v>
      </c>
      <c r="LH19" s="744">
        <f t="shared" si="385"/>
        <v>4.738154613466334E-2</v>
      </c>
      <c r="LI19" s="744">
        <f t="shared" si="385"/>
        <v>3.2319912352780061E-2</v>
      </c>
      <c r="LJ19" s="744">
        <f t="shared" si="385"/>
        <v>2.4205748865355523E-2</v>
      </c>
      <c r="LK19" s="744">
        <f t="shared" si="385"/>
        <v>3.1955922865013774E-2</v>
      </c>
      <c r="LL19" s="744">
        <f t="shared" si="385"/>
        <v>2.5769956002514142E-2</v>
      </c>
      <c r="LM19" s="744">
        <f t="shared" si="385"/>
        <v>1.8756169792694965E-2</v>
      </c>
      <c r="LN19" s="744">
        <f t="shared" si="385"/>
        <v>2.0192887281494876E-2</v>
      </c>
      <c r="LO19" s="794">
        <f t="shared" si="386"/>
        <v>2.5691056910569107E-2</v>
      </c>
      <c r="LP19" s="794">
        <f t="shared" si="386"/>
        <v>3.4198113207547169E-2</v>
      </c>
      <c r="LQ19" s="794">
        <f t="shared" si="386"/>
        <v>3.2881453706374388E-2</v>
      </c>
      <c r="LR19" s="794">
        <f t="shared" si="386"/>
        <v>3.3825503355704695E-2</v>
      </c>
      <c r="LS19" s="794">
        <f t="shared" si="386"/>
        <v>1.9096117122851686E-2</v>
      </c>
      <c r="LT19" s="794">
        <f t="shared" si="386"/>
        <v>2.2949713128585892E-2</v>
      </c>
      <c r="LU19" s="794">
        <f t="shared" si="386"/>
        <v>5.7299164987042905E-2</v>
      </c>
      <c r="LV19" s="794">
        <f t="shared" si="386"/>
        <v>1.119724375538329E-2</v>
      </c>
      <c r="LW19" s="794">
        <f t="shared" si="386"/>
        <v>1.8268176835951774E-2</v>
      </c>
      <c r="LX19" s="794">
        <f t="shared" si="386"/>
        <v>2.3829431438127092E-2</v>
      </c>
      <c r="LY19" s="794">
        <f t="shared" si="386"/>
        <v>2.3384859294490686E-2</v>
      </c>
      <c r="LZ19" s="794">
        <f t="shared" si="386"/>
        <v>7.3497622135754431E-3</v>
      </c>
      <c r="MA19" s="969">
        <f t="shared" si="387"/>
        <v>9.2797171895713654E-3</v>
      </c>
      <c r="MB19" s="969">
        <f t="shared" si="387"/>
        <v>8.3022000830220016E-3</v>
      </c>
      <c r="MC19" s="969">
        <f t="shared" si="387"/>
        <v>1.1035207566999475E-2</v>
      </c>
      <c r="MD19" s="969">
        <f t="shared" si="387"/>
        <v>1.3039934800325998E-2</v>
      </c>
      <c r="ME19" s="969">
        <f t="shared" si="387"/>
        <v>1.2967581047381545E-2</v>
      </c>
      <c r="MF19" s="969">
        <f t="shared" si="387"/>
        <v>1.0808028821410191E-2</v>
      </c>
      <c r="MG19" s="969">
        <f t="shared" si="387"/>
        <v>4.4491525423728813E-2</v>
      </c>
      <c r="MH19" s="969">
        <f t="shared" si="387"/>
        <v>1.5364061456245824E-2</v>
      </c>
      <c r="MI19" s="969">
        <f t="shared" si="387"/>
        <v>1.6233766233766232E-2</v>
      </c>
      <c r="MJ19" s="969">
        <f t="shared" si="387"/>
        <v>1.6216216216216217E-2</v>
      </c>
      <c r="MK19" s="969">
        <f t="shared" si="387"/>
        <v>1.8284106891701828E-2</v>
      </c>
      <c r="ML19" s="969">
        <f t="shared" si="387"/>
        <v>1.786492374727669E-2</v>
      </c>
      <c r="MM19" s="991">
        <f t="shared" si="388"/>
        <v>1.904340124003543E-2</v>
      </c>
      <c r="MN19" s="991">
        <f t="shared" si="388"/>
        <v>1.5427215189873418E-2</v>
      </c>
      <c r="MO19" s="991">
        <f t="shared" si="388"/>
        <v>3.4408602150537634E-2</v>
      </c>
      <c r="MP19" s="991">
        <f t="shared" si="388"/>
        <v>3.8268955650929901E-2</v>
      </c>
      <c r="MQ19" s="991">
        <f t="shared" si="388"/>
        <v>4.0459540459540456E-2</v>
      </c>
      <c r="MR19" s="991">
        <f t="shared" si="388"/>
        <v>7.5025693730729703E-2</v>
      </c>
      <c r="MS19" s="991">
        <f t="shared" si="388"/>
        <v>0.11678267594740913</v>
      </c>
      <c r="MT19" s="991">
        <f t="shared" si="388"/>
        <v>7.6374442793462116E-2</v>
      </c>
      <c r="MU19" s="991">
        <f t="shared" si="388"/>
        <v>4.723011363636364E-2</v>
      </c>
      <c r="MV19" s="991">
        <f t="shared" si="388"/>
        <v>2.9492725127801808E-2</v>
      </c>
      <c r="MW19" s="991">
        <f t="shared" si="388"/>
        <v>1.544220870379036E-2</v>
      </c>
      <c r="MX19" s="991">
        <f t="shared" si="388"/>
        <v>1.7655713585090729E-2</v>
      </c>
      <c r="MY19" s="1031">
        <f t="shared" si="389"/>
        <v>5.6170561705617059E-2</v>
      </c>
      <c r="MZ19" s="1031">
        <f t="shared" si="389"/>
        <v>2.1225277375783887E-2</v>
      </c>
      <c r="NA19" s="1031">
        <f t="shared" si="389"/>
        <v>1.7400761283306143E-2</v>
      </c>
      <c r="NB19" s="1031">
        <f t="shared" si="389"/>
        <v>3.0032848427968089E-2</v>
      </c>
      <c r="NC19" s="1031">
        <f t="shared" si="389"/>
        <v>2.3809523809523808E-2</v>
      </c>
      <c r="ND19" s="1031">
        <f t="shared" si="389"/>
        <v>5.6613756613756616E-2</v>
      </c>
      <c r="NE19" s="1031">
        <f t="shared" si="389"/>
        <v>6.9544364508393283E-2</v>
      </c>
      <c r="NF19" s="1031">
        <f t="shared" si="389"/>
        <v>7.715491259795057E-2</v>
      </c>
      <c r="NG19" s="1031">
        <f t="shared" si="389"/>
        <v>3.0047636496885306E-2</v>
      </c>
      <c r="NH19" s="1031">
        <f t="shared" si="389"/>
        <v>2.9825308904985089E-2</v>
      </c>
      <c r="NI19" s="1031">
        <f t="shared" si="389"/>
        <v>3.5904255319148939E-2</v>
      </c>
      <c r="NJ19" s="1031">
        <f t="shared" si="389"/>
        <v>3.4511784511784514E-2</v>
      </c>
      <c r="NK19" s="1118">
        <f t="shared" si="390"/>
        <v>3.614457831325301E-2</v>
      </c>
      <c r="NL19" s="1118">
        <f t="shared" si="390"/>
        <v>3.2193158953722337E-2</v>
      </c>
      <c r="NM19" s="1118">
        <f t="shared" si="390"/>
        <v>3.7785016286644948E-2</v>
      </c>
      <c r="NN19" s="1118">
        <f t="shared" si="390"/>
        <v>3.6807918342097123E-2</v>
      </c>
      <c r="NO19" s="1118">
        <f t="shared" si="390"/>
        <v>3.2053818757419868E-2</v>
      </c>
      <c r="NP19" s="1118">
        <f t="shared" si="390"/>
        <v>4.5195594379035323E-2</v>
      </c>
      <c r="NQ19" s="1118">
        <f t="shared" si="390"/>
        <v>2.8876333961079723E-2</v>
      </c>
      <c r="NR19" s="1118">
        <f t="shared" si="390"/>
        <v>4.8184670551322278E-2</v>
      </c>
      <c r="NS19" s="1118">
        <f t="shared" si="390"/>
        <v>3.0141843971631204E-2</v>
      </c>
      <c r="NT19" s="1118">
        <f t="shared" si="390"/>
        <v>1.1913104414856343E-2</v>
      </c>
      <c r="NU19" s="1118">
        <f t="shared" si="390"/>
        <v>1.0219530658591975E-2</v>
      </c>
      <c r="NV19" s="1118">
        <f t="shared" si="390"/>
        <v>1.3703099510603589E-2</v>
      </c>
      <c r="NW19" s="1203">
        <f t="shared" si="391"/>
        <v>4.9352251696483653E-3</v>
      </c>
      <c r="NX19" s="1203">
        <f t="shared" si="391"/>
        <v>7.3924731182795703E-3</v>
      </c>
      <c r="NY19" s="1203">
        <f t="shared" si="391"/>
        <v>3.8488453463960811E-3</v>
      </c>
      <c r="NZ19" s="1203">
        <f t="shared" si="391"/>
        <v>3.1575623618566467E-3</v>
      </c>
      <c r="OA19" s="1203">
        <f t="shared" si="391"/>
        <v>2.3956194387405884E-3</v>
      </c>
      <c r="OB19" s="1203">
        <f t="shared" si="391"/>
        <v>4.4490075290896649E-3</v>
      </c>
      <c r="OC19" s="1203">
        <f t="shared" si="391"/>
        <v>2.0100502512562814E-2</v>
      </c>
      <c r="OD19" s="1203">
        <f t="shared" si="391"/>
        <v>3.6689271431055472E-2</v>
      </c>
      <c r="OE19" s="1203">
        <f t="shared" si="391"/>
        <v>1.7166212534059946E-2</v>
      </c>
      <c r="OF19" s="1203">
        <f t="shared" si="391"/>
        <v>4.9479898791116111E-2</v>
      </c>
      <c r="OG19" s="1203">
        <f t="shared" si="391"/>
        <v>1.0629599345870809E-2</v>
      </c>
      <c r="OH19" s="1203">
        <f t="shared" si="391"/>
        <v>1.1060259344012205E-2</v>
      </c>
      <c r="OI19" s="1273">
        <f t="shared" si="392"/>
        <v>8.6990905496243578E-3</v>
      </c>
      <c r="OJ19" s="1273">
        <f t="shared" si="393"/>
        <v>3.5919540229885057E-3</v>
      </c>
      <c r="OK19" s="1273">
        <f t="shared" si="393"/>
        <v>5.4966627404789952E-3</v>
      </c>
      <c r="OL19" s="1273">
        <f t="shared" si="393"/>
        <v>1.3368983957219251E-2</v>
      </c>
      <c r="OM19" s="1273">
        <f t="shared" si="393"/>
        <v>1.6387046429964885E-2</v>
      </c>
      <c r="ON19" s="1273">
        <f t="shared" si="393"/>
        <v>2.7818448023426062E-2</v>
      </c>
      <c r="OO19" s="1273">
        <f t="shared" si="394"/>
        <v>0</v>
      </c>
      <c r="OP19" s="1273">
        <f t="shared" si="394"/>
        <v>0</v>
      </c>
      <c r="OQ19" s="1273">
        <f t="shared" si="394"/>
        <v>0</v>
      </c>
      <c r="OR19" s="1273">
        <f t="shared" si="394"/>
        <v>0</v>
      </c>
      <c r="OS19" s="1273">
        <f t="shared" si="394"/>
        <v>0</v>
      </c>
      <c r="OT19" s="1273">
        <f t="shared" si="394"/>
        <v>0</v>
      </c>
    </row>
    <row r="20" spans="1:410" s="1" customFormat="1" ht="15" thickBot="1" x14ac:dyDescent="0.35">
      <c r="A20" s="629"/>
      <c r="B20" s="51">
        <v>2.8</v>
      </c>
      <c r="C20" s="11"/>
      <c r="D20" s="11"/>
      <c r="E20" s="1331" t="s">
        <v>158</v>
      </c>
      <c r="F20" s="1331"/>
      <c r="G20" s="1332"/>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62">V13/V11</f>
        <v>3.1294214902309908E-2</v>
      </c>
      <c r="W20" s="182">
        <f t="shared" si="562"/>
        <v>2.5042221983263016E-2</v>
      </c>
      <c r="X20" s="180">
        <f t="shared" si="562"/>
        <v>2.7029568733787354E-2</v>
      </c>
      <c r="Y20" s="182">
        <f t="shared" si="562"/>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63">AJ13/AJ11</f>
        <v>3.3088597835928608E-2</v>
      </c>
      <c r="AK20" s="182">
        <f t="shared" si="563"/>
        <v>2.8423370326713077E-2</v>
      </c>
      <c r="AL20" s="180">
        <f t="shared" si="563"/>
        <v>2.8790735254511177E-2</v>
      </c>
      <c r="AM20" s="182">
        <f t="shared" si="563"/>
        <v>5.9614056178061668E-2</v>
      </c>
      <c r="AN20" s="542">
        <f t="shared" si="563"/>
        <v>3.3549871065707074E-2</v>
      </c>
      <c r="AO20" s="540">
        <f t="shared" si="563"/>
        <v>3.0259391932028874E-2</v>
      </c>
      <c r="AP20" s="542">
        <f t="shared" ref="AP20:AU20" si="564">AP13/AP11</f>
        <v>3.9101062871554675E-2</v>
      </c>
      <c r="AQ20" s="540">
        <f t="shared" si="564"/>
        <v>3.0752860204666888E-2</v>
      </c>
      <c r="AR20" s="542">
        <f t="shared" si="564"/>
        <v>3.1547447360830691E-2</v>
      </c>
      <c r="AS20" s="540">
        <f t="shared" si="564"/>
        <v>3.3993316324697258E-2</v>
      </c>
      <c r="AT20" s="542">
        <f t="shared" si="564"/>
        <v>5.0249545263120164E-2</v>
      </c>
      <c r="AU20" s="540">
        <f t="shared" si="564"/>
        <v>3.4464050659930981E-2</v>
      </c>
      <c r="AV20" s="181" t="s">
        <v>29</v>
      </c>
      <c r="AW20" s="179">
        <f t="shared" si="296"/>
        <v>3.6152858773145925E-2</v>
      </c>
      <c r="AX20" s="343">
        <f t="shared" ref="AX20:BC20" si="565">AX13/AX11</f>
        <v>3.8176496232172882E-2</v>
      </c>
      <c r="AY20" s="182">
        <f t="shared" si="565"/>
        <v>3.1051306381357262E-2</v>
      </c>
      <c r="AZ20" s="180">
        <f t="shared" si="565"/>
        <v>4.7770873225188769E-2</v>
      </c>
      <c r="BA20" s="182">
        <f t="shared" si="565"/>
        <v>0.1398541359770811</v>
      </c>
      <c r="BB20" s="542">
        <f t="shared" si="565"/>
        <v>5.8454944196732625E-2</v>
      </c>
      <c r="BC20" s="540">
        <f t="shared" si="565"/>
        <v>4.8991748182960815E-2</v>
      </c>
      <c r="BD20" s="542">
        <f t="shared" ref="BD20:BI20" si="566">BD13/BD11</f>
        <v>4.7952428854203852E-2</v>
      </c>
      <c r="BE20" s="540">
        <f t="shared" si="566"/>
        <v>3.788570385247398E-2</v>
      </c>
      <c r="BF20" s="542">
        <f t="shared" si="566"/>
        <v>3.5672967433386472E-2</v>
      </c>
      <c r="BG20" s="540">
        <f t="shared" si="566"/>
        <v>3.3561178760581234E-2</v>
      </c>
      <c r="BH20" s="542">
        <f t="shared" si="566"/>
        <v>3.1742181252976114E-2</v>
      </c>
      <c r="BI20" s="540">
        <f t="shared" si="566"/>
        <v>2.7356225633796614E-2</v>
      </c>
      <c r="BJ20" s="181" t="s">
        <v>29</v>
      </c>
      <c r="BK20" s="179">
        <f t="shared" si="297"/>
        <v>4.8205849165242648E-2</v>
      </c>
      <c r="BL20" s="343">
        <f t="shared" ref="BL20:BM20" si="567">BL13/BL11</f>
        <v>3.5147671170300612E-2</v>
      </c>
      <c r="BM20" s="182">
        <f t="shared" si="567"/>
        <v>3.2569705581645209E-2</v>
      </c>
      <c r="BN20" s="180">
        <f t="shared" ref="BN20:BO20" si="568">BN13/BN11</f>
        <v>3.6418554476806905E-2</v>
      </c>
      <c r="BO20" s="182">
        <f t="shared" si="568"/>
        <v>9.9605488850771876E-2</v>
      </c>
      <c r="BP20" s="189">
        <f t="shared" ref="BP20:BQ20" si="569">BP13/BP11</f>
        <v>3.1669277395627596E-2</v>
      </c>
      <c r="BQ20" s="540">
        <f t="shared" si="569"/>
        <v>3.3386476601331705E-2</v>
      </c>
      <c r="BR20" s="542">
        <f t="shared" ref="BR20" si="570">BR13/BR11</f>
        <v>3.5078243913388089E-2</v>
      </c>
      <c r="BS20" s="540">
        <f t="shared" ref="BS20:BT20" si="571">BS13/BS11</f>
        <v>3.3455216484981037E-2</v>
      </c>
      <c r="BT20" s="542">
        <f t="shared" si="571"/>
        <v>3.6025912778472988E-2</v>
      </c>
      <c r="BU20" s="542">
        <f t="shared" ref="BU20:BV20" si="572">BU13/BU11</f>
        <v>4.1667717183941376E-2</v>
      </c>
      <c r="BV20" s="542">
        <f t="shared" si="572"/>
        <v>2.9264995493841584E-2</v>
      </c>
      <c r="BW20" s="542">
        <f t="shared" ref="BW20" si="573">BW13/BW11</f>
        <v>2.9058728350421847E-2</v>
      </c>
      <c r="BX20" s="181" t="s">
        <v>29</v>
      </c>
      <c r="BY20" s="179">
        <f t="shared" si="298"/>
        <v>3.9445665690127564E-2</v>
      </c>
      <c r="BZ20" s="542">
        <f t="shared" ref="BZ20:CA20" si="574">BZ13/BZ11</f>
        <v>2.2514248033535866E-2</v>
      </c>
      <c r="CA20" s="182">
        <f t="shared" si="574"/>
        <v>2.5094693062443784E-2</v>
      </c>
      <c r="CB20" s="180">
        <f t="shared" ref="CB20:CC20" si="575">CB13/CB11</f>
        <v>2.8278977249181551E-2</v>
      </c>
      <c r="CC20" s="182">
        <f t="shared" si="575"/>
        <v>3.3058604265893562E-2</v>
      </c>
      <c r="CD20" s="189">
        <f t="shared" ref="CD20:CE20" si="576">CD13/CD11</f>
        <v>3.0543474652235982E-2</v>
      </c>
      <c r="CE20" s="540">
        <f t="shared" si="576"/>
        <v>2.4562716940039475E-2</v>
      </c>
      <c r="CF20" s="542">
        <f t="shared" ref="CF20:CG20" si="577">CF13/CF11</f>
        <v>2.9761079909029403E-2</v>
      </c>
      <c r="CG20" s="540">
        <f t="shared" si="577"/>
        <v>3.3436469864180147E-2</v>
      </c>
      <c r="CH20" s="542">
        <f t="shared" ref="CH20:CI20" si="578">CH13/CH11</f>
        <v>3.0764536879306401E-2</v>
      </c>
      <c r="CI20" s="542">
        <f t="shared" si="578"/>
        <v>2.6831715728849577E-2</v>
      </c>
      <c r="CJ20" s="542">
        <f t="shared" ref="CJ20:CK20" si="579">CJ13/CJ11</f>
        <v>2.5573919482967552E-2</v>
      </c>
      <c r="CK20" s="542">
        <f t="shared" si="579"/>
        <v>2.78127043202736E-2</v>
      </c>
      <c r="CL20" s="181" t="s">
        <v>29</v>
      </c>
      <c r="CM20" s="179">
        <f t="shared" si="299"/>
        <v>2.8186095032328076E-2</v>
      </c>
      <c r="CN20" s="542">
        <f t="shared" ref="CN20:CO20" si="580">CN13/CN11</f>
        <v>2.1091981617394884E-2</v>
      </c>
      <c r="CO20" s="182">
        <f t="shared" si="580"/>
        <v>2.9189542708638109E-2</v>
      </c>
      <c r="CP20" s="180">
        <f t="shared" ref="CP20:CQ20" si="581">CP13/CP11</f>
        <v>3.0140225508350067E-2</v>
      </c>
      <c r="CQ20" s="182">
        <f t="shared" si="581"/>
        <v>3.1262326588503857E-2</v>
      </c>
      <c r="CR20" s="189">
        <f t="shared" ref="CR20:CS20" si="582">CR13/CR11</f>
        <v>2.6490624578443277E-2</v>
      </c>
      <c r="CS20" s="540">
        <f t="shared" si="582"/>
        <v>2.139921856380405E-2</v>
      </c>
      <c r="CT20" s="853">
        <f t="shared" ref="CT20:CU20" si="583">CT13/CT11</f>
        <v>2.8310115180514683E-2</v>
      </c>
      <c r="CU20" s="540">
        <f t="shared" si="583"/>
        <v>2.9429409130467845E-2</v>
      </c>
      <c r="CV20" s="542">
        <f t="shared" ref="CV20:CW20" si="584">CV13/CV11</f>
        <v>2.305929533085076E-2</v>
      </c>
      <c r="CW20" s="911">
        <f t="shared" si="584"/>
        <v>2.0109627736489895E-2</v>
      </c>
      <c r="CX20" s="542">
        <f t="shared" ref="CX20:CY20" si="585">CX13/CX11</f>
        <v>2.1177833364111002E-2</v>
      </c>
      <c r="CY20" s="182">
        <f t="shared" si="585"/>
        <v>1.585310687996052E-2</v>
      </c>
      <c r="CZ20" s="181" t="s">
        <v>29</v>
      </c>
      <c r="DA20" s="179">
        <f t="shared" si="300"/>
        <v>2.4792775598960745E-2</v>
      </c>
      <c r="DB20" s="542">
        <f t="shared" ref="DB20:DC20" si="586">DB13/DB11</f>
        <v>1.8806146277413512E-2</v>
      </c>
      <c r="DC20" s="182">
        <f t="shared" si="586"/>
        <v>2.0001826650835691E-2</v>
      </c>
      <c r="DD20" s="180">
        <f t="shared" ref="DD20:DE20" si="587">DD13/DD11</f>
        <v>1.5798168641091841E-2</v>
      </c>
      <c r="DE20" s="182">
        <f t="shared" si="587"/>
        <v>1.9838960031043851E-2</v>
      </c>
      <c r="DF20" s="189">
        <f t="shared" ref="DF20:DG20" si="588">DF13/DF11</f>
        <v>1.6285983494704011E-2</v>
      </c>
      <c r="DG20" s="540">
        <f t="shared" si="588"/>
        <v>1.2895390047387075E-2</v>
      </c>
      <c r="DH20" s="853">
        <f t="shared" ref="DH20:DI20" si="589">DH13/DH11</f>
        <v>2.6916716225794099E-2</v>
      </c>
      <c r="DI20" s="540">
        <f t="shared" si="589"/>
        <v>2.4455589498962638E-2</v>
      </c>
      <c r="DJ20" s="542">
        <f t="shared" ref="DJ20:DK20" si="590">DJ13/DJ11</f>
        <v>2.0125457396759017E-2</v>
      </c>
      <c r="DK20" s="540">
        <f t="shared" si="590"/>
        <v>1.9520470114606669E-2</v>
      </c>
      <c r="DL20" s="542">
        <f t="shared" ref="DL20:DM20" si="591">DL13/DL11</f>
        <v>1.7252954356108095E-2</v>
      </c>
      <c r="DM20" s="540">
        <f t="shared" si="591"/>
        <v>1.504730558159967E-2</v>
      </c>
      <c r="DN20" s="181" t="s">
        <v>29</v>
      </c>
      <c r="DO20" s="179">
        <f t="shared" si="301"/>
        <v>1.8912080693025517E-2</v>
      </c>
      <c r="DP20" s="542">
        <f t="shared" ref="DP20:DQ20" si="592">DP13/DP11</f>
        <v>1.8029239626001069E-2</v>
      </c>
      <c r="DQ20" s="182">
        <f t="shared" si="592"/>
        <v>2.025494956293216E-2</v>
      </c>
      <c r="DR20" s="180">
        <f t="shared" ref="DR20:DS20" si="593">DR13/DR11</f>
        <v>1.4974760283071275E-2</v>
      </c>
      <c r="DS20" s="182">
        <f t="shared" si="593"/>
        <v>2.2492156705011663E-2</v>
      </c>
      <c r="DT20" s="189">
        <f t="shared" ref="DT20" si="594">DT13/DT11</f>
        <v>1.3458642572872969E-2</v>
      </c>
      <c r="DU20" s="540">
        <f t="shared" ref="DU20:DZ20" si="595">DU13/DU11</f>
        <v>1.5718901453957997E-2</v>
      </c>
      <c r="DV20" s="853">
        <f t="shared" si="595"/>
        <v>3.1675131877643675E-2</v>
      </c>
      <c r="DW20" s="540">
        <f t="shared" si="595"/>
        <v>2.753705022136024E-2</v>
      </c>
      <c r="DX20" s="542">
        <f t="shared" si="595"/>
        <v>2.2996202686701238E-2</v>
      </c>
      <c r="DY20" s="540">
        <f t="shared" si="595"/>
        <v>1.6831362062917393E-2</v>
      </c>
      <c r="DZ20" s="542">
        <f t="shared" si="595"/>
        <v>1.7222759509993552E-2</v>
      </c>
      <c r="EA20" s="540">
        <f t="shared" ref="EA20" si="596">EA13/EA11</f>
        <v>1.6365810785863921E-2</v>
      </c>
      <c r="EB20" s="181" t="s">
        <v>29</v>
      </c>
      <c r="EC20" s="179">
        <f t="shared" si="302"/>
        <v>1.9796413945693928E-2</v>
      </c>
      <c r="ED20" s="542">
        <f t="shared" ref="ED20" si="597">ED13/ED11</f>
        <v>1.9485188380788037E-2</v>
      </c>
      <c r="EE20" s="182">
        <f t="shared" ref="EE20:EF20" si="598">EE13/EE11</f>
        <v>1.6584663386535463E-2</v>
      </c>
      <c r="EF20" s="180">
        <f t="shared" si="598"/>
        <v>1.4704118592434454E-2</v>
      </c>
      <c r="EG20" s="182">
        <f t="shared" ref="EG20:EH20" si="599">EG13/EG11</f>
        <v>1.4685208666409395E-2</v>
      </c>
      <c r="EH20" s="189">
        <f t="shared" si="599"/>
        <v>1.6891620147681023E-2</v>
      </c>
      <c r="EI20" s="540">
        <f t="shared" ref="EI20:EJ20" si="600">EI13/EI11</f>
        <v>1.5243410652643804E-2</v>
      </c>
      <c r="EJ20" s="853">
        <f t="shared" si="600"/>
        <v>2.6882846874143794E-2</v>
      </c>
      <c r="EK20" s="540">
        <f t="shared" ref="EK20:EL20" si="601">EK13/EK11</f>
        <v>2.6654670190631502E-2</v>
      </c>
      <c r="EL20" s="542">
        <f t="shared" si="601"/>
        <v>2.1890315801294649E-2</v>
      </c>
      <c r="EM20" s="540">
        <f t="shared" ref="EM20:EN20" si="602">EM13/EM11</f>
        <v>1.8724769031928643E-2</v>
      </c>
      <c r="EN20" s="542">
        <f t="shared" si="602"/>
        <v>1.4681000598693287E-2</v>
      </c>
      <c r="EO20" s="540">
        <f t="shared" ref="EO20" si="603">EO13/EO11</f>
        <v>1.8750739849268044E-2</v>
      </c>
      <c r="EP20" s="181" t="s">
        <v>29</v>
      </c>
      <c r="EQ20" s="179">
        <f t="shared" si="303"/>
        <v>1.8764879347704339E-2</v>
      </c>
      <c r="ER20" s="542">
        <f t="shared" ref="ER20:ES20" si="604">ER13/ER11</f>
        <v>2.2310919235938583E-2</v>
      </c>
      <c r="ES20" s="182">
        <f t="shared" si="604"/>
        <v>2.0139068983402491E-2</v>
      </c>
      <c r="ET20" s="180">
        <f t="shared" ref="ET20:EU20" si="605">ET13/ET11</f>
        <v>2.4828545548654244E-2</v>
      </c>
      <c r="EU20" s="182">
        <f t="shared" si="605"/>
        <v>2.1280797256468822E-2</v>
      </c>
      <c r="EV20" s="189">
        <f t="shared" ref="EV20" si="606">EV13/EV11</f>
        <v>2.025570117430163E-2</v>
      </c>
      <c r="EW20" s="540">
        <f t="shared" ref="EW20:EX20" si="607">EW13/EW11</f>
        <v>2.1053894130817208E-2</v>
      </c>
      <c r="EX20" s="853">
        <f t="shared" si="607"/>
        <v>2.5441594531574407E-2</v>
      </c>
      <c r="EY20" s="540">
        <f t="shared" ref="EY20" si="608">EY13/EY11</f>
        <v>3.5749194801865176E-2</v>
      </c>
      <c r="EZ20" s="542">
        <f t="shared" ref="EZ20:FB20" si="609">EZ13/EZ11</f>
        <v>3.1677003682812739E-2</v>
      </c>
      <c r="FA20" s="540">
        <f t="shared" si="609"/>
        <v>1.8736254718529459E-2</v>
      </c>
      <c r="FB20" s="542">
        <f t="shared" si="609"/>
        <v>2.1058504702694086E-2</v>
      </c>
      <c r="FC20" s="540">
        <f t="shared" ref="FC20" si="610">FC13/FC11</f>
        <v>2.4385780663229585E-2</v>
      </c>
      <c r="FD20" s="181" t="s">
        <v>29</v>
      </c>
      <c r="FE20" s="179">
        <f t="shared" si="304"/>
        <v>2.3909771619190705E-2</v>
      </c>
      <c r="FF20" s="542">
        <f t="shared" ref="FF20:FG20" si="611">FF13/FF11</f>
        <v>2.5802035829970791E-2</v>
      </c>
      <c r="FG20" s="182">
        <f t="shared" si="611"/>
        <v>2.3530155918909515E-2</v>
      </c>
      <c r="FH20" s="180">
        <f t="shared" ref="FH20:FI20" si="612">FH13/FH11</f>
        <v>2.2826564434327703E-2</v>
      </c>
      <c r="FI20" s="182">
        <f t="shared" si="612"/>
        <v>2.0812933328952125E-2</v>
      </c>
      <c r="FJ20" s="189">
        <f t="shared" ref="FJ20:FK20" si="613">FJ13/FJ11</f>
        <v>2.3766338340911124E-2</v>
      </c>
      <c r="FK20" s="540">
        <f t="shared" si="613"/>
        <v>2.3983649750067716E-2</v>
      </c>
      <c r="FL20" s="853">
        <f t="shared" ref="FL20:FM20" si="614">FL13/FL11</f>
        <v>3.653802437616941E-2</v>
      </c>
      <c r="FM20" s="540">
        <f t="shared" si="614"/>
        <v>5.1255770841874479E-2</v>
      </c>
      <c r="FN20" s="542">
        <f t="shared" ref="FN20:FO20" si="615">FN13/FN11</f>
        <v>3.3877652749443835E-2</v>
      </c>
      <c r="FO20" s="540">
        <f t="shared" si="615"/>
        <v>2.5503692550369255E-2</v>
      </c>
      <c r="FP20" s="542">
        <f t="shared" ref="FP20:FQ20" si="616">FP13/FP11</f>
        <v>2.183987071082261E-2</v>
      </c>
      <c r="FQ20" s="540">
        <f t="shared" si="616"/>
        <v>2.3324496948778622E-2</v>
      </c>
      <c r="FR20" s="181" t="s">
        <v>29</v>
      </c>
      <c r="FS20" s="179">
        <f t="shared" si="305"/>
        <v>2.7755098815049766E-2</v>
      </c>
      <c r="FT20" s="542">
        <f t="shared" ref="FT20:FU20" si="617">FT13/FT11</f>
        <v>2.2432144757849919E-2</v>
      </c>
      <c r="FU20" s="182">
        <f t="shared" si="617"/>
        <v>2.4477737919392277E-2</v>
      </c>
      <c r="FV20" s="180">
        <f t="shared" ref="FV20:FW20" si="618">FV13/FV11</f>
        <v>1.8000890503417129E-2</v>
      </c>
      <c r="FW20" s="182">
        <f t="shared" si="618"/>
        <v>2.9856571372816859E-2</v>
      </c>
      <c r="FX20" s="189">
        <f t="shared" ref="FX20:FY20" si="619">FX13/FX11</f>
        <v>2.271438193484349E-2</v>
      </c>
      <c r="FY20" s="540">
        <f t="shared" si="619"/>
        <v>1.8252434103279026E-2</v>
      </c>
      <c r="FZ20" s="853"/>
      <c r="GA20" s="540"/>
      <c r="GB20" s="542"/>
      <c r="GC20" s="540"/>
      <c r="GD20" s="542"/>
      <c r="GE20" s="540"/>
      <c r="GF20" s="181" t="s">
        <v>29</v>
      </c>
      <c r="GG20" s="179">
        <f t="shared" si="306"/>
        <v>2.2622360098599786E-2</v>
      </c>
      <c r="GH20" s="295">
        <f t="shared" si="307"/>
        <v>3.5601793866705395E-3</v>
      </c>
      <c r="GI20" s="1109">
        <f t="shared" si="308"/>
        <v>0.1898687419957733</v>
      </c>
      <c r="GJ20" s="295">
        <f t="shared" si="309"/>
        <v>-2.1718502525360922E-3</v>
      </c>
      <c r="GK20" s="1098">
        <f t="shared" si="310"/>
        <v>-9.7344722983787269E-2</v>
      </c>
      <c r="GL20" s="295">
        <f t="shared" si="311"/>
        <v>4.6894765652517531E-3</v>
      </c>
      <c r="GM20" s="1098">
        <f t="shared" si="312"/>
        <v>0.23285468504609427</v>
      </c>
      <c r="GN20" s="295">
        <f t="shared" si="313"/>
        <v>-3.5477482921854216E-3</v>
      </c>
      <c r="GO20" s="1098">
        <f t="shared" si="314"/>
        <v>-0.14288989603652866</v>
      </c>
      <c r="GP20" s="295">
        <f t="shared" si="315"/>
        <v>-1.0250960821671928E-3</v>
      </c>
      <c r="GQ20" s="1098">
        <f t="shared" si="316"/>
        <v>-4.8170003680458429E-2</v>
      </c>
      <c r="GR20" s="295">
        <f t="shared" si="317"/>
        <v>7.981929565155782E-4</v>
      </c>
      <c r="GS20" s="1098">
        <f t="shared" si="318"/>
        <v>3.940584182433754E-2</v>
      </c>
      <c r="GT20" s="295">
        <f t="shared" si="319"/>
        <v>4.3877004007571996E-3</v>
      </c>
      <c r="GU20" s="1155">
        <f t="shared" si="320"/>
        <v>0.20840327083885127</v>
      </c>
      <c r="GV20" s="295">
        <f t="shared" si="321"/>
        <v>1.0307600270290769E-2</v>
      </c>
      <c r="GW20" s="1098">
        <f t="shared" si="322"/>
        <v>0.40514757270808927</v>
      </c>
      <c r="GX20" s="295">
        <f t="shared" si="323"/>
        <v>-4.0721911190524374E-3</v>
      </c>
      <c r="GY20" s="1098">
        <f t="shared" si="324"/>
        <v>-0.11391000948754167</v>
      </c>
      <c r="GZ20" s="295">
        <f t="shared" si="325"/>
        <v>-1.294074896428328E-2</v>
      </c>
      <c r="HA20" s="1098">
        <f t="shared" si="326"/>
        <v>-0.40852187580180294</v>
      </c>
      <c r="HB20" s="295">
        <f t="shared" si="327"/>
        <v>2.3222499841646267E-3</v>
      </c>
      <c r="HC20" s="1098">
        <f t="shared" si="328"/>
        <v>0.12394419370633385</v>
      </c>
      <c r="HD20" s="295">
        <f t="shared" si="329"/>
        <v>3.3272759605354994E-3</v>
      </c>
      <c r="HE20" s="1098">
        <f t="shared" si="330"/>
        <v>0.15800152990491437</v>
      </c>
      <c r="HF20" s="189">
        <f t="shared" si="331"/>
        <v>1.4162551667412059E-3</v>
      </c>
      <c r="HG20" s="1251">
        <f t="shared" si="332"/>
        <v>5.8077089526058293E-2</v>
      </c>
      <c r="HH20" s="189">
        <f t="shared" si="333"/>
        <v>-2.271879911061276E-3</v>
      </c>
      <c r="HI20" s="1251">
        <f t="shared" si="334"/>
        <v>-8.8050412999672506E-2</v>
      </c>
      <c r="HJ20" s="189">
        <f t="shared" si="335"/>
        <v>-7.0359148458181212E-4</v>
      </c>
      <c r="HK20" s="1251">
        <f t="shared" si="336"/>
        <v>-2.990169240724774E-2</v>
      </c>
      <c r="HL20" s="189">
        <f t="shared" si="337"/>
        <v>-2.0136311053755782E-3</v>
      </c>
      <c r="HM20" s="1251">
        <f t="shared" si="338"/>
        <v>-8.8214374579618351E-2</v>
      </c>
      <c r="HN20" s="189">
        <f t="shared" si="339"/>
        <v>2.953405011958999E-3</v>
      </c>
      <c r="HO20" s="1251">
        <f t="shared" si="340"/>
        <v>0.14190239142555766</v>
      </c>
      <c r="HP20" s="189">
        <f t="shared" si="341"/>
        <v>2.1731140915659183E-4</v>
      </c>
      <c r="HQ20" s="1251">
        <f t="shared" si="342"/>
        <v>9.143663867753421E-3</v>
      </c>
      <c r="HR20" s="189">
        <f t="shared" si="343"/>
        <v>1.2554374626101695E-2</v>
      </c>
      <c r="HS20" s="1251">
        <f t="shared" si="344"/>
        <v>0.52345555230042706</v>
      </c>
      <c r="HT20" s="189">
        <f t="shared" si="345"/>
        <v>1.4717746465705069E-2</v>
      </c>
      <c r="HU20" s="1251">
        <f t="shared" si="346"/>
        <v>0.40280630157179981</v>
      </c>
      <c r="HV20" s="189">
        <f t="shared" si="347"/>
        <v>-1.7378118092430644E-2</v>
      </c>
      <c r="HW20" s="1251">
        <f t="shared" si="348"/>
        <v>-0.339047053765763</v>
      </c>
      <c r="HX20" s="189">
        <f t="shared" si="349"/>
        <v>-8.3739601990745795E-3</v>
      </c>
      <c r="HY20" s="1251">
        <f t="shared" si="350"/>
        <v>-0.24718242025230197</v>
      </c>
      <c r="HZ20" s="189">
        <f t="shared" si="351"/>
        <v>-3.6638218395466451E-3</v>
      </c>
      <c r="IA20" s="1251">
        <f t="shared" si="352"/>
        <v>-0.14365848522956723</v>
      </c>
      <c r="IB20" s="189">
        <f t="shared" si="353"/>
        <v>1.4846262379560118E-3</v>
      </c>
      <c r="IC20" s="1251">
        <f t="shared" si="354"/>
        <v>6.797779426506928E-2</v>
      </c>
      <c r="ID20" s="189">
        <f t="shared" si="355"/>
        <v>-8.9235219092870244E-4</v>
      </c>
      <c r="IE20" s="1251">
        <f t="shared" si="356"/>
        <v>-3.8258153772333776E-2</v>
      </c>
      <c r="IF20" s="189">
        <f t="shared" si="357"/>
        <v>2.0455931615423577E-3</v>
      </c>
      <c r="IG20" s="1251">
        <f t="shared" si="358"/>
        <v>9.1190262171722186E-2</v>
      </c>
      <c r="IH20" s="189">
        <f t="shared" si="359"/>
        <v>4.7134914314263601E-3</v>
      </c>
      <c r="II20" s="1251">
        <f t="shared" si="360"/>
        <v>0.19256237839249588</v>
      </c>
      <c r="IJ20" s="189">
        <f t="shared" si="361"/>
        <v>-2.9856571372816859E-2</v>
      </c>
      <c r="IK20" s="1251">
        <f t="shared" si="362"/>
        <v>-1.6586163538492249</v>
      </c>
      <c r="IL20" s="189">
        <f t="shared" si="363"/>
        <v>-7.1421894379733696E-3</v>
      </c>
      <c r="IM20" s="1251">
        <f t="shared" si="364"/>
        <v>-0.23921666519538912</v>
      </c>
      <c r="IN20" s="189">
        <f t="shared" si="365"/>
        <v>-4.461947831564464E-3</v>
      </c>
      <c r="IO20" s="1251">
        <f t="shared" si="366"/>
        <v>-0.19643712271650715</v>
      </c>
      <c r="IP20" s="189">
        <f t="shared" si="367"/>
        <v>-1.8252434103279026E-2</v>
      </c>
      <c r="IQ20" s="1251">
        <f t="shared" si="368"/>
        <v>-1</v>
      </c>
      <c r="IR20" s="189">
        <f t="shared" si="369"/>
        <v>0</v>
      </c>
      <c r="IS20" s="1251" t="e">
        <f t="shared" si="370"/>
        <v>#DIV/0!</v>
      </c>
      <c r="IT20" s="189">
        <f t="shared" si="371"/>
        <v>0</v>
      </c>
      <c r="IU20" s="1251" t="e">
        <f t="shared" si="372"/>
        <v>#DIV/0!</v>
      </c>
      <c r="IV20" s="189">
        <f t="shared" si="373"/>
        <v>0</v>
      </c>
      <c r="IW20" s="1251" t="e">
        <f t="shared" si="374"/>
        <v>#DIV/0!</v>
      </c>
      <c r="IX20" s="189">
        <f t="shared" si="375"/>
        <v>0</v>
      </c>
      <c r="IY20" s="1251" t="e">
        <f t="shared" si="376"/>
        <v>#DIV/0!</v>
      </c>
      <c r="IZ20" s="189">
        <f t="shared" si="377"/>
        <v>0</v>
      </c>
      <c r="JA20" s="1304" t="e">
        <f t="shared" si="378"/>
        <v>#DIV/0!</v>
      </c>
      <c r="JB20" s="189">
        <f t="shared" si="379"/>
        <v>2.3983649750067716E-2</v>
      </c>
      <c r="JC20" s="1220">
        <f t="shared" si="380"/>
        <v>1.8252434103279026E-2</v>
      </c>
      <c r="JD20" s="570">
        <f>JC20-JB20</f>
        <v>-5.7312156467886899E-3</v>
      </c>
      <c r="JE20" s="101">
        <f t="shared" si="449"/>
        <v>-0.23896344828720276</v>
      </c>
      <c r="JF20" s="1177"/>
      <c r="JG20" s="1" t="str">
        <f t="shared" si="381"/>
        <v>Average Calls per Payroll Processed</v>
      </c>
      <c r="JH20" s="246" t="e">
        <f>#REF!</f>
        <v>#REF!</v>
      </c>
      <c r="JI20" s="246" t="e">
        <f>#REF!</f>
        <v>#REF!</v>
      </c>
      <c r="JJ20" s="246" t="e">
        <f>#REF!</f>
        <v>#REF!</v>
      </c>
      <c r="JK20" s="246" t="e">
        <f>#REF!</f>
        <v>#REF!</v>
      </c>
      <c r="JL20" s="246" t="e">
        <f>#REF!</f>
        <v>#REF!</v>
      </c>
      <c r="JM20" s="246" t="e">
        <f>#REF!</f>
        <v>#REF!</v>
      </c>
      <c r="JN20" s="246" t="e">
        <f>#REF!</f>
        <v>#REF!</v>
      </c>
      <c r="JO20" s="246" t="e">
        <f>#REF!</f>
        <v>#REF!</v>
      </c>
      <c r="JP20" s="246" t="e">
        <f>#REF!</f>
        <v>#REF!</v>
      </c>
      <c r="JQ20" s="246" t="e">
        <f>#REF!</f>
        <v>#REF!</v>
      </c>
      <c r="JR20" s="246" t="e">
        <f>#REF!</f>
        <v>#REF!</v>
      </c>
      <c r="JS20" s="247">
        <f t="shared" si="382"/>
        <v>3.3088597835928608E-2</v>
      </c>
      <c r="JT20" s="247">
        <f t="shared" si="382"/>
        <v>2.8423370326713077E-2</v>
      </c>
      <c r="JU20" s="247">
        <f t="shared" si="382"/>
        <v>2.8790735254511177E-2</v>
      </c>
      <c r="JV20" s="247">
        <f t="shared" si="382"/>
        <v>5.9614056178061668E-2</v>
      </c>
      <c r="JW20" s="247">
        <f t="shared" si="382"/>
        <v>3.3549871065707074E-2</v>
      </c>
      <c r="JX20" s="247">
        <f t="shared" si="382"/>
        <v>3.0259391932028874E-2</v>
      </c>
      <c r="JY20" s="247">
        <f t="shared" si="382"/>
        <v>3.9101062871554675E-2</v>
      </c>
      <c r="JZ20" s="247">
        <f t="shared" si="382"/>
        <v>3.0752860204666888E-2</v>
      </c>
      <c r="KA20" s="247">
        <f t="shared" si="382"/>
        <v>3.1547447360830691E-2</v>
      </c>
      <c r="KB20" s="247">
        <f t="shared" si="382"/>
        <v>3.3993316324697258E-2</v>
      </c>
      <c r="KC20" s="247">
        <f t="shared" si="382"/>
        <v>5.0249545263120164E-2</v>
      </c>
      <c r="KD20" s="247">
        <f t="shared" si="382"/>
        <v>3.4464050659930981E-2</v>
      </c>
      <c r="KE20" s="247">
        <f t="shared" si="383"/>
        <v>3.8176496232172882E-2</v>
      </c>
      <c r="KF20" s="247">
        <f t="shared" si="383"/>
        <v>3.1051306381357262E-2</v>
      </c>
      <c r="KG20" s="247">
        <f t="shared" si="383"/>
        <v>4.7770873225188769E-2</v>
      </c>
      <c r="KH20" s="247">
        <f t="shared" si="383"/>
        <v>0.1398541359770811</v>
      </c>
      <c r="KI20" s="247">
        <f t="shared" si="383"/>
        <v>5.8454944196732625E-2</v>
      </c>
      <c r="KJ20" s="247">
        <f t="shared" si="383"/>
        <v>4.8991748182960815E-2</v>
      </c>
      <c r="KK20" s="247">
        <f t="shared" si="383"/>
        <v>4.7952428854203852E-2</v>
      </c>
      <c r="KL20" s="247">
        <f t="shared" si="383"/>
        <v>3.788570385247398E-2</v>
      </c>
      <c r="KM20" s="247">
        <f t="shared" si="383"/>
        <v>3.5672967433386472E-2</v>
      </c>
      <c r="KN20" s="247">
        <f t="shared" si="383"/>
        <v>3.3561178760581234E-2</v>
      </c>
      <c r="KO20" s="247">
        <f t="shared" si="383"/>
        <v>3.1742181252976114E-2</v>
      </c>
      <c r="KP20" s="247">
        <f t="shared" si="383"/>
        <v>2.7356225633796614E-2</v>
      </c>
      <c r="KQ20" s="653">
        <f t="shared" si="384"/>
        <v>3.5147671170300612E-2</v>
      </c>
      <c r="KR20" s="653">
        <f t="shared" si="384"/>
        <v>3.2569705581645209E-2</v>
      </c>
      <c r="KS20" s="653">
        <f t="shared" si="384"/>
        <v>3.6418554476806905E-2</v>
      </c>
      <c r="KT20" s="653">
        <f t="shared" si="384"/>
        <v>9.9605488850771876E-2</v>
      </c>
      <c r="KU20" s="653">
        <f t="shared" si="384"/>
        <v>3.1669277395627596E-2</v>
      </c>
      <c r="KV20" s="653">
        <f t="shared" si="384"/>
        <v>3.3386476601331705E-2</v>
      </c>
      <c r="KW20" s="653">
        <f t="shared" si="384"/>
        <v>3.5078243913388089E-2</v>
      </c>
      <c r="KX20" s="653">
        <f t="shared" si="384"/>
        <v>3.3455216484981037E-2</v>
      </c>
      <c r="KY20" s="653">
        <f t="shared" si="384"/>
        <v>3.6025912778472988E-2</v>
      </c>
      <c r="KZ20" s="653">
        <f t="shared" si="384"/>
        <v>4.1667717183941376E-2</v>
      </c>
      <c r="LA20" s="653">
        <f t="shared" si="384"/>
        <v>2.9264995493841584E-2</v>
      </c>
      <c r="LB20" s="653">
        <f t="shared" si="384"/>
        <v>2.9058728350421847E-2</v>
      </c>
      <c r="LC20" s="745">
        <f t="shared" si="385"/>
        <v>2.2514248033535866E-2</v>
      </c>
      <c r="LD20" s="745">
        <f t="shared" si="385"/>
        <v>2.5094693062443784E-2</v>
      </c>
      <c r="LE20" s="745">
        <f t="shared" si="385"/>
        <v>2.8278977249181551E-2</v>
      </c>
      <c r="LF20" s="745">
        <f t="shared" si="385"/>
        <v>3.3058604265893562E-2</v>
      </c>
      <c r="LG20" s="745">
        <f t="shared" si="385"/>
        <v>3.0543474652235982E-2</v>
      </c>
      <c r="LH20" s="745">
        <f t="shared" si="385"/>
        <v>2.4562716940039475E-2</v>
      </c>
      <c r="LI20" s="745">
        <f t="shared" si="385"/>
        <v>2.9761079909029403E-2</v>
      </c>
      <c r="LJ20" s="745">
        <f t="shared" si="385"/>
        <v>3.3436469864180147E-2</v>
      </c>
      <c r="LK20" s="745">
        <f t="shared" si="385"/>
        <v>3.0764536879306401E-2</v>
      </c>
      <c r="LL20" s="745">
        <f t="shared" si="385"/>
        <v>2.6831715728849577E-2</v>
      </c>
      <c r="LM20" s="745">
        <f t="shared" si="385"/>
        <v>2.5573919482967552E-2</v>
      </c>
      <c r="LN20" s="745">
        <f t="shared" si="385"/>
        <v>2.78127043202736E-2</v>
      </c>
      <c r="LO20" s="795">
        <f t="shared" si="386"/>
        <v>2.1091981617394884E-2</v>
      </c>
      <c r="LP20" s="795">
        <f t="shared" si="386"/>
        <v>2.9189542708638109E-2</v>
      </c>
      <c r="LQ20" s="795">
        <f t="shared" si="386"/>
        <v>3.0140225508350067E-2</v>
      </c>
      <c r="LR20" s="795">
        <f t="shared" si="386"/>
        <v>3.1262326588503857E-2</v>
      </c>
      <c r="LS20" s="795">
        <f t="shared" si="386"/>
        <v>2.6490624578443277E-2</v>
      </c>
      <c r="LT20" s="795">
        <f t="shared" si="386"/>
        <v>2.139921856380405E-2</v>
      </c>
      <c r="LU20" s="795">
        <f t="shared" si="386"/>
        <v>2.8310115180514683E-2</v>
      </c>
      <c r="LV20" s="795">
        <f t="shared" si="386"/>
        <v>2.9429409130467845E-2</v>
      </c>
      <c r="LW20" s="795">
        <f t="shared" si="386"/>
        <v>2.305929533085076E-2</v>
      </c>
      <c r="LX20" s="795">
        <f t="shared" si="386"/>
        <v>2.0109627736489895E-2</v>
      </c>
      <c r="LY20" s="795">
        <f t="shared" si="386"/>
        <v>2.1177833364111002E-2</v>
      </c>
      <c r="LZ20" s="795">
        <f t="shared" si="386"/>
        <v>1.585310687996052E-2</v>
      </c>
      <c r="MA20" s="970">
        <f t="shared" si="387"/>
        <v>1.8806146277413512E-2</v>
      </c>
      <c r="MB20" s="970">
        <f t="shared" si="387"/>
        <v>2.0001826650835691E-2</v>
      </c>
      <c r="MC20" s="970">
        <f t="shared" si="387"/>
        <v>1.5798168641091841E-2</v>
      </c>
      <c r="MD20" s="970">
        <f t="shared" si="387"/>
        <v>1.9838960031043851E-2</v>
      </c>
      <c r="ME20" s="970">
        <f t="shared" si="387"/>
        <v>1.6285983494704011E-2</v>
      </c>
      <c r="MF20" s="970">
        <f t="shared" si="387"/>
        <v>1.2895390047387075E-2</v>
      </c>
      <c r="MG20" s="970">
        <f t="shared" si="387"/>
        <v>2.6916716225794099E-2</v>
      </c>
      <c r="MH20" s="970">
        <f t="shared" si="387"/>
        <v>2.4455589498962638E-2</v>
      </c>
      <c r="MI20" s="970">
        <f t="shared" si="387"/>
        <v>2.0125457396759017E-2</v>
      </c>
      <c r="MJ20" s="970">
        <f t="shared" si="387"/>
        <v>1.9520470114606669E-2</v>
      </c>
      <c r="MK20" s="970">
        <f t="shared" si="387"/>
        <v>1.7252954356108095E-2</v>
      </c>
      <c r="ML20" s="970">
        <f t="shared" si="387"/>
        <v>1.504730558159967E-2</v>
      </c>
      <c r="MM20" s="992">
        <f t="shared" si="388"/>
        <v>1.8029239626001069E-2</v>
      </c>
      <c r="MN20" s="992">
        <f t="shared" si="388"/>
        <v>2.025494956293216E-2</v>
      </c>
      <c r="MO20" s="992">
        <f t="shared" si="388"/>
        <v>1.4974760283071275E-2</v>
      </c>
      <c r="MP20" s="992">
        <f t="shared" si="388"/>
        <v>2.2492156705011663E-2</v>
      </c>
      <c r="MQ20" s="992">
        <f t="shared" si="388"/>
        <v>1.3458642572872969E-2</v>
      </c>
      <c r="MR20" s="992">
        <f t="shared" si="388"/>
        <v>1.5718901453957997E-2</v>
      </c>
      <c r="MS20" s="992">
        <f t="shared" si="388"/>
        <v>3.1675131877643675E-2</v>
      </c>
      <c r="MT20" s="992">
        <f t="shared" si="388"/>
        <v>2.753705022136024E-2</v>
      </c>
      <c r="MU20" s="992">
        <f t="shared" si="388"/>
        <v>2.2996202686701238E-2</v>
      </c>
      <c r="MV20" s="992">
        <f t="shared" si="388"/>
        <v>1.6831362062917393E-2</v>
      </c>
      <c r="MW20" s="992">
        <f t="shared" si="388"/>
        <v>1.7222759509993552E-2</v>
      </c>
      <c r="MX20" s="992">
        <f t="shared" si="388"/>
        <v>1.6365810785863921E-2</v>
      </c>
      <c r="MY20" s="1032">
        <f t="shared" si="389"/>
        <v>1.9485188380788037E-2</v>
      </c>
      <c r="MZ20" s="1032">
        <f t="shared" si="389"/>
        <v>1.6584663386535463E-2</v>
      </c>
      <c r="NA20" s="1032">
        <f t="shared" si="389"/>
        <v>1.4704118592434454E-2</v>
      </c>
      <c r="NB20" s="1032">
        <f t="shared" si="389"/>
        <v>1.4685208666409395E-2</v>
      </c>
      <c r="NC20" s="1032">
        <f t="shared" si="389"/>
        <v>1.6891620147681023E-2</v>
      </c>
      <c r="ND20" s="1032">
        <f t="shared" si="389"/>
        <v>1.5243410652643804E-2</v>
      </c>
      <c r="NE20" s="1032">
        <f t="shared" si="389"/>
        <v>2.6882846874143794E-2</v>
      </c>
      <c r="NF20" s="1032">
        <f t="shared" si="389"/>
        <v>2.6654670190631502E-2</v>
      </c>
      <c r="NG20" s="1032">
        <f t="shared" si="389"/>
        <v>2.1890315801294649E-2</v>
      </c>
      <c r="NH20" s="1032">
        <f t="shared" si="389"/>
        <v>1.8724769031928643E-2</v>
      </c>
      <c r="NI20" s="1032">
        <f t="shared" si="389"/>
        <v>1.4681000598693287E-2</v>
      </c>
      <c r="NJ20" s="1032">
        <f t="shared" si="389"/>
        <v>1.8750739849268044E-2</v>
      </c>
      <c r="NK20" s="1119">
        <f t="shared" si="390"/>
        <v>2.2310919235938583E-2</v>
      </c>
      <c r="NL20" s="1119">
        <f t="shared" si="390"/>
        <v>2.0139068983402491E-2</v>
      </c>
      <c r="NM20" s="1119">
        <f t="shared" si="390"/>
        <v>2.4828545548654244E-2</v>
      </c>
      <c r="NN20" s="1119">
        <f t="shared" si="390"/>
        <v>2.1280797256468822E-2</v>
      </c>
      <c r="NO20" s="1119">
        <f t="shared" si="390"/>
        <v>2.025570117430163E-2</v>
      </c>
      <c r="NP20" s="1119">
        <f t="shared" si="390"/>
        <v>2.1053894130817208E-2</v>
      </c>
      <c r="NQ20" s="1119">
        <f t="shared" si="390"/>
        <v>2.5441594531574407E-2</v>
      </c>
      <c r="NR20" s="1119">
        <f t="shared" si="390"/>
        <v>3.5749194801865176E-2</v>
      </c>
      <c r="NS20" s="1119">
        <f t="shared" si="390"/>
        <v>3.1677003682812739E-2</v>
      </c>
      <c r="NT20" s="1119">
        <f t="shared" si="390"/>
        <v>1.8736254718529459E-2</v>
      </c>
      <c r="NU20" s="1119">
        <f t="shared" si="390"/>
        <v>2.1058504702694086E-2</v>
      </c>
      <c r="NV20" s="1119">
        <f t="shared" si="390"/>
        <v>2.4385780663229585E-2</v>
      </c>
      <c r="NW20" s="1204">
        <f t="shared" si="391"/>
        <v>2.5802035829970791E-2</v>
      </c>
      <c r="NX20" s="1204">
        <f t="shared" si="391"/>
        <v>2.3530155918909515E-2</v>
      </c>
      <c r="NY20" s="1204">
        <f t="shared" si="391"/>
        <v>2.2826564434327703E-2</v>
      </c>
      <c r="NZ20" s="1204">
        <f t="shared" si="391"/>
        <v>2.0812933328952125E-2</v>
      </c>
      <c r="OA20" s="1204">
        <f t="shared" si="391"/>
        <v>2.3766338340911124E-2</v>
      </c>
      <c r="OB20" s="1204">
        <f t="shared" si="391"/>
        <v>2.3983649750067716E-2</v>
      </c>
      <c r="OC20" s="1204">
        <f t="shared" si="391"/>
        <v>3.653802437616941E-2</v>
      </c>
      <c r="OD20" s="1204">
        <f t="shared" si="391"/>
        <v>5.1255770841874479E-2</v>
      </c>
      <c r="OE20" s="1204">
        <f t="shared" si="391"/>
        <v>3.3877652749443835E-2</v>
      </c>
      <c r="OF20" s="1204">
        <f t="shared" si="391"/>
        <v>2.5503692550369255E-2</v>
      </c>
      <c r="OG20" s="1204">
        <f t="shared" si="391"/>
        <v>2.183987071082261E-2</v>
      </c>
      <c r="OH20" s="1204">
        <f t="shared" si="391"/>
        <v>2.3324496948778622E-2</v>
      </c>
      <c r="OI20" s="1274">
        <f t="shared" si="392"/>
        <v>2.2432144757849919E-2</v>
      </c>
      <c r="OJ20" s="1274">
        <f t="shared" si="393"/>
        <v>2.4477737919392277E-2</v>
      </c>
      <c r="OK20" s="1274">
        <f t="shared" si="393"/>
        <v>1.8000890503417129E-2</v>
      </c>
      <c r="OL20" s="1274">
        <f t="shared" si="393"/>
        <v>2.9856571372816859E-2</v>
      </c>
      <c r="OM20" s="1274">
        <f t="shared" si="393"/>
        <v>2.271438193484349E-2</v>
      </c>
      <c r="ON20" s="1274">
        <f t="shared" si="393"/>
        <v>1.8252434103279026E-2</v>
      </c>
      <c r="OO20" s="1274">
        <f t="shared" si="394"/>
        <v>0</v>
      </c>
      <c r="OP20" s="1274">
        <f t="shared" si="394"/>
        <v>0</v>
      </c>
      <c r="OQ20" s="1274">
        <f t="shared" si="394"/>
        <v>0</v>
      </c>
      <c r="OR20" s="1274">
        <f t="shared" si="394"/>
        <v>0</v>
      </c>
      <c r="OS20" s="1274">
        <f t="shared" si="394"/>
        <v>0</v>
      </c>
      <c r="OT20" s="1274">
        <f t="shared" si="394"/>
        <v>0</v>
      </c>
    </row>
    <row r="21" spans="1:410" ht="15.75" customHeight="1" x14ac:dyDescent="0.3">
      <c r="A21" s="627">
        <v>3</v>
      </c>
      <c r="B21" s="4" t="s">
        <v>90</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68"/>
      <c r="FU21" s="60"/>
      <c r="FV21" s="1017"/>
      <c r="FW21" s="60"/>
      <c r="FX21" s="1017"/>
      <c r="FY21" s="60"/>
      <c r="FZ21" s="1017"/>
      <c r="GA21" s="60"/>
      <c r="GB21" s="68"/>
      <c r="GC21" s="60"/>
      <c r="GD21" s="68"/>
      <c r="GE21" s="60"/>
      <c r="GF21" s="117"/>
      <c r="GG21" s="136"/>
      <c r="GH21" s="296">
        <f t="shared" si="307"/>
        <v>0</v>
      </c>
      <c r="GI21" s="1097"/>
      <c r="GJ21" s="296"/>
      <c r="GK21" s="1097"/>
      <c r="GL21" s="296"/>
      <c r="GM21" s="1097"/>
      <c r="GN21" s="296"/>
      <c r="GO21" s="1097"/>
      <c r="GP21" s="296"/>
      <c r="GQ21" s="1097"/>
      <c r="GR21" s="296"/>
      <c r="GS21" s="1097"/>
      <c r="GT21" s="296"/>
      <c r="GU21" s="1154"/>
      <c r="GV21" s="296"/>
      <c r="GW21" s="1097"/>
      <c r="GX21" s="296"/>
      <c r="GY21" s="1097"/>
      <c r="GZ21" s="296"/>
      <c r="HA21" s="1097"/>
      <c r="HB21" s="296"/>
      <c r="HC21" s="1097"/>
      <c r="HD21" s="296"/>
      <c r="HE21" s="1097"/>
      <c r="HF21" s="1232"/>
      <c r="HG21" s="342"/>
      <c r="HH21" s="1232"/>
      <c r="HI21" s="342"/>
      <c r="HJ21" s="1232"/>
      <c r="HK21" s="342"/>
      <c r="HL21" s="1232"/>
      <c r="HM21" s="342"/>
      <c r="HN21" s="1232"/>
      <c r="HO21" s="342"/>
      <c r="HP21" s="1232"/>
      <c r="HQ21" s="342"/>
      <c r="HR21" s="1232"/>
      <c r="HS21" s="342"/>
      <c r="HT21" s="1232"/>
      <c r="HU21" s="342"/>
      <c r="HV21" s="1232"/>
      <c r="HW21" s="342"/>
      <c r="HX21" s="1232"/>
      <c r="HY21" s="342"/>
      <c r="HZ21" s="1232"/>
      <c r="IA21" s="342"/>
      <c r="IB21" s="1232"/>
      <c r="IC21" s="342"/>
      <c r="ID21" s="1232"/>
      <c r="IE21" s="342"/>
      <c r="IF21" s="1232"/>
      <c r="IG21" s="342"/>
      <c r="IH21" s="1232"/>
      <c r="II21" s="342"/>
      <c r="IJ21" s="1232"/>
      <c r="IK21" s="342"/>
      <c r="IL21" s="1232"/>
      <c r="IM21" s="342"/>
      <c r="IN21" s="1232"/>
      <c r="IO21" s="342"/>
      <c r="IP21" s="1232"/>
      <c r="IQ21" s="342"/>
      <c r="IR21" s="1232"/>
      <c r="IS21" s="342"/>
      <c r="IT21" s="1232"/>
      <c r="IU21" s="342"/>
      <c r="IV21" s="1232"/>
      <c r="IW21" s="342"/>
      <c r="IX21" s="1232"/>
      <c r="IY21" s="342"/>
      <c r="IZ21" s="1232"/>
      <c r="JA21" s="1306"/>
      <c r="JB21" s="1232"/>
      <c r="JC21" s="879"/>
      <c r="JD21" s="102"/>
      <c r="JE21" s="100"/>
      <c r="JF21" s="1174"/>
      <c r="JH21" s="238"/>
      <c r="JI21" s="238"/>
      <c r="JJ21" s="238"/>
      <c r="JK21" s="238"/>
      <c r="JL21" s="238"/>
      <c r="JM21" s="238"/>
      <c r="JN21" s="238"/>
      <c r="JO21" s="238"/>
      <c r="JP21" s="238"/>
      <c r="JQ21" s="238"/>
      <c r="JR21" s="238"/>
      <c r="JS21" s="239"/>
      <c r="JT21" s="239"/>
      <c r="JU21" s="239"/>
      <c r="JV21" s="239"/>
      <c r="JW21" s="239"/>
      <c r="JX21" s="239"/>
      <c r="JY21" s="239"/>
      <c r="JZ21" s="239"/>
      <c r="KA21" s="239"/>
      <c r="KB21" s="239"/>
      <c r="KC21" s="239"/>
      <c r="KD21" s="239"/>
      <c r="KE21" s="239"/>
      <c r="KF21" s="239"/>
      <c r="KG21" s="239"/>
      <c r="KH21" s="239"/>
      <c r="KI21" s="239"/>
      <c r="KJ21" s="239"/>
      <c r="KK21" s="239"/>
      <c r="KL21" s="239"/>
      <c r="KM21" s="239"/>
      <c r="KN21" s="239"/>
      <c r="KO21" s="239"/>
      <c r="KP21" s="239"/>
      <c r="KQ21" s="649"/>
      <c r="KR21" s="649"/>
      <c r="KS21" s="649"/>
      <c r="KT21" s="649"/>
      <c r="KU21" s="649"/>
      <c r="KV21" s="649"/>
      <c r="KW21" s="649"/>
      <c r="KX21" s="649"/>
      <c r="KY21" s="649"/>
      <c r="KZ21" s="649"/>
      <c r="LA21" s="649"/>
      <c r="LB21" s="649"/>
      <c r="LC21" s="741"/>
      <c r="LD21" s="741"/>
      <c r="LE21" s="741"/>
      <c r="LF21" s="741"/>
      <c r="LG21" s="741"/>
      <c r="LH21" s="741"/>
      <c r="LI21" s="741"/>
      <c r="LJ21" s="741"/>
      <c r="LK21" s="741"/>
      <c r="LL21" s="741"/>
      <c r="LM21" s="741"/>
      <c r="LN21" s="741"/>
      <c r="LO21" s="791"/>
      <c r="LP21" s="791"/>
      <c r="LQ21" s="791"/>
      <c r="LR21" s="791"/>
      <c r="LS21" s="791"/>
      <c r="LT21" s="791"/>
      <c r="LU21" s="791"/>
      <c r="LV21" s="791"/>
      <c r="LW21" s="791"/>
      <c r="LX21" s="791"/>
      <c r="LY21" s="791"/>
      <c r="LZ21" s="791"/>
      <c r="MA21" s="966"/>
      <c r="MB21" s="966"/>
      <c r="MC21" s="966"/>
      <c r="MD21" s="966"/>
      <c r="ME21" s="966"/>
      <c r="MF21" s="966"/>
      <c r="MG21" s="966"/>
      <c r="MH21" s="966"/>
      <c r="MI21" s="966"/>
      <c r="MJ21" s="966"/>
      <c r="MK21" s="966"/>
      <c r="ML21" s="966"/>
      <c r="MM21" s="988"/>
      <c r="MN21" s="988"/>
      <c r="MO21" s="988"/>
      <c r="MP21" s="988"/>
      <c r="MQ21" s="988"/>
      <c r="MR21" s="988"/>
      <c r="MS21" s="988"/>
      <c r="MT21" s="988"/>
      <c r="MU21" s="988"/>
      <c r="MV21" s="988"/>
      <c r="MW21" s="988"/>
      <c r="MX21" s="988"/>
      <c r="MY21" s="1028"/>
      <c r="MZ21" s="1028"/>
      <c r="NA21" s="1028"/>
      <c r="NB21" s="1028"/>
      <c r="NC21" s="1028"/>
      <c r="ND21" s="1028"/>
      <c r="NE21" s="1028"/>
      <c r="NF21" s="1028"/>
      <c r="NG21" s="1028"/>
      <c r="NH21" s="1028"/>
      <c r="NI21" s="1028"/>
      <c r="NJ21" s="1028"/>
      <c r="NK21" s="1115"/>
      <c r="NL21" s="1115"/>
      <c r="NM21" s="1115"/>
      <c r="NN21" s="1115"/>
      <c r="NO21" s="1115"/>
      <c r="NP21" s="1115"/>
      <c r="NQ21" s="1115"/>
      <c r="NR21" s="1115"/>
      <c r="NS21" s="1115"/>
      <c r="NT21" s="1115"/>
      <c r="NU21" s="1115"/>
      <c r="NV21" s="1115"/>
      <c r="NW21" s="1200"/>
      <c r="NX21" s="1200"/>
      <c r="NY21" s="1200"/>
      <c r="NZ21" s="1200"/>
      <c r="OA21" s="1200"/>
      <c r="OB21" s="1200"/>
      <c r="OC21" s="1200"/>
      <c r="OD21" s="1200"/>
      <c r="OE21" s="1200"/>
      <c r="OF21" s="1200"/>
      <c r="OG21" s="1200"/>
      <c r="OH21" s="1200"/>
      <c r="OI21" s="1270"/>
      <c r="OJ21" s="1270"/>
      <c r="OK21" s="1270"/>
      <c r="OL21" s="1270"/>
      <c r="OM21" s="1270"/>
      <c r="ON21" s="1270"/>
      <c r="OO21" s="1270"/>
      <c r="OP21" s="1270"/>
      <c r="OQ21" s="1270"/>
      <c r="OR21" s="1270"/>
      <c r="OS21" s="1270"/>
      <c r="OT21" s="1270"/>
    </row>
    <row r="22" spans="1:41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20">SUM(V23:V27)</f>
        <v>6832</v>
      </c>
      <c r="W22" s="64">
        <f t="shared" si="620"/>
        <v>6811</v>
      </c>
      <c r="X22" s="29">
        <f t="shared" si="620"/>
        <v>5779</v>
      </c>
      <c r="Y22" s="64">
        <f t="shared" si="620"/>
        <v>7279</v>
      </c>
      <c r="Z22" s="29">
        <v>6036</v>
      </c>
      <c r="AA22" s="64">
        <v>5730</v>
      </c>
      <c r="AB22" s="29">
        <v>6885</v>
      </c>
      <c r="AC22" s="64">
        <v>6840</v>
      </c>
      <c r="AD22" s="29">
        <v>6934</v>
      </c>
      <c r="AE22" s="64">
        <v>6265</v>
      </c>
      <c r="AF22" s="29">
        <v>6143</v>
      </c>
      <c r="AG22" s="64">
        <v>5995</v>
      </c>
      <c r="AH22" s="118">
        <v>77529</v>
      </c>
      <c r="AI22" s="150">
        <v>6460.75</v>
      </c>
      <c r="AJ22" s="345">
        <f t="shared" ref="AJ22:AS22" si="621">SUM(AJ23:AJ27)</f>
        <v>6768</v>
      </c>
      <c r="AK22" s="64">
        <f t="shared" si="621"/>
        <v>6949</v>
      </c>
      <c r="AL22" s="29">
        <f t="shared" si="621"/>
        <v>5345</v>
      </c>
      <c r="AM22" s="64">
        <f t="shared" si="621"/>
        <v>9088</v>
      </c>
      <c r="AN22" s="29">
        <f t="shared" si="621"/>
        <v>6219</v>
      </c>
      <c r="AO22" s="64">
        <f t="shared" si="621"/>
        <v>5518</v>
      </c>
      <c r="AP22" s="543">
        <f t="shared" si="621"/>
        <v>7380</v>
      </c>
      <c r="AQ22" s="64">
        <f t="shared" si="621"/>
        <v>6960</v>
      </c>
      <c r="AR22" s="543">
        <f t="shared" si="621"/>
        <v>6079</v>
      </c>
      <c r="AS22" s="64">
        <f t="shared" si="621"/>
        <v>6613</v>
      </c>
      <c r="AT22" s="543">
        <f>SUM(AT23:AT27)</f>
        <v>8313</v>
      </c>
      <c r="AU22" s="64">
        <f>SUM(AU23:AU27)</f>
        <v>6310</v>
      </c>
      <c r="AV22" s="118">
        <f t="shared" ref="AV22:AV28" si="622">SUM(AJ22:AU22)</f>
        <v>81542</v>
      </c>
      <c r="AW22" s="150">
        <f t="shared" ref="AW22:AW30" si="623">SUM(AJ22:AU22)/$AV$4</f>
        <v>6795.166666666667</v>
      </c>
      <c r="AX22" s="345">
        <f t="shared" ref="AX22:BC22" si="624">SUM(AX23:AX27)</f>
        <v>7221</v>
      </c>
      <c r="AY22" s="70">
        <f t="shared" si="624"/>
        <v>6954</v>
      </c>
      <c r="AZ22" s="29">
        <f t="shared" si="624"/>
        <v>7492</v>
      </c>
      <c r="BA22" s="170">
        <f t="shared" si="624"/>
        <v>13806</v>
      </c>
      <c r="BB22" s="29">
        <f t="shared" si="624"/>
        <v>8718</v>
      </c>
      <c r="BC22" s="64">
        <f t="shared" si="624"/>
        <v>7584</v>
      </c>
      <c r="BD22" s="543">
        <f t="shared" ref="BD22:BI22" si="625">SUM(BD23:BD27)</f>
        <v>8400</v>
      </c>
      <c r="BE22" s="64">
        <f t="shared" si="625"/>
        <v>6710</v>
      </c>
      <c r="BF22" s="543">
        <f t="shared" si="625"/>
        <v>6732</v>
      </c>
      <c r="BG22" s="64">
        <f t="shared" si="625"/>
        <v>6700</v>
      </c>
      <c r="BH22" s="543">
        <f t="shared" si="625"/>
        <v>6663</v>
      </c>
      <c r="BI22" s="170">
        <f t="shared" si="625"/>
        <v>7110</v>
      </c>
      <c r="BJ22" s="118">
        <f t="shared" ref="BJ22:BJ28" si="626">SUM(AX22:BI22)</f>
        <v>94090</v>
      </c>
      <c r="BK22" s="150">
        <f t="shared" ref="BK22:BK30" si="627">SUM(AX22:BI22)/$BJ$4</f>
        <v>7840.833333333333</v>
      </c>
      <c r="BL22" s="345">
        <f t="shared" ref="BL22:BP22" si="628">SUM(BL23:BL27)</f>
        <v>7534</v>
      </c>
      <c r="BM22" s="70">
        <f t="shared" ref="BM22:BN22" si="629">SUM(BM23:BM27)</f>
        <v>6935</v>
      </c>
      <c r="BN22" s="29">
        <f t="shared" si="629"/>
        <v>7341</v>
      </c>
      <c r="BO22" s="170">
        <f t="shared" si="628"/>
        <v>14182</v>
      </c>
      <c r="BP22" s="29">
        <f t="shared" si="628"/>
        <v>7075</v>
      </c>
      <c r="BQ22" s="64">
        <f t="shared" ref="BQ22:BR22" si="630">SUM(BQ23:BQ27)</f>
        <v>6975</v>
      </c>
      <c r="BR22" s="543">
        <f t="shared" si="630"/>
        <v>8839</v>
      </c>
      <c r="BS22" s="64">
        <f t="shared" ref="BS22:BT22" si="631">SUM(BS23:BS27)</f>
        <v>7077</v>
      </c>
      <c r="BT22" s="543">
        <f t="shared" si="631"/>
        <v>8034</v>
      </c>
      <c r="BU22" s="543">
        <f t="shared" ref="BU22" si="632">SUM(BU23:BU27)</f>
        <v>8445</v>
      </c>
      <c r="BV22" s="543">
        <f t="shared" ref="BV22:BW22" si="633">SUM(BV23:BV27)</f>
        <v>6607</v>
      </c>
      <c r="BW22" s="543">
        <f t="shared" si="633"/>
        <v>7352</v>
      </c>
      <c r="BX22" s="118">
        <f t="shared" ref="BX22:BX28" si="634">SUM(BL22:BW22)</f>
        <v>96396</v>
      </c>
      <c r="BY22" s="150">
        <f t="shared" ref="BY22:BY30" si="635">SUM(BL22:BW22)/$BX$4</f>
        <v>8033</v>
      </c>
      <c r="BZ22" s="543">
        <f t="shared" ref="BZ22:CA22" si="636">SUM(BZ23:BZ27)</f>
        <v>7541</v>
      </c>
      <c r="CA22" s="70">
        <f t="shared" si="636"/>
        <v>7048</v>
      </c>
      <c r="CB22" s="29">
        <f t="shared" ref="CB22:CC22" si="637">SUM(CB23:CB27)</f>
        <v>6782</v>
      </c>
      <c r="CC22" s="170">
        <f t="shared" si="637"/>
        <v>7289</v>
      </c>
      <c r="CD22" s="29">
        <f t="shared" ref="CD22:CE22" si="638">SUM(CD23:CD27)</f>
        <v>7028</v>
      </c>
      <c r="CE22" s="64">
        <f t="shared" si="638"/>
        <v>7247</v>
      </c>
      <c r="CF22" s="543">
        <f t="shared" ref="CF22:CG22" si="639">SUM(CF23:CF27)</f>
        <v>6883</v>
      </c>
      <c r="CG22" s="64">
        <f t="shared" si="639"/>
        <v>7569</v>
      </c>
      <c r="CH22" s="543">
        <f t="shared" ref="CH22:CI22" si="640">SUM(CH23:CH27)</f>
        <v>7006</v>
      </c>
      <c r="CI22" s="543">
        <f t="shared" si="640"/>
        <v>6358</v>
      </c>
      <c r="CJ22" s="543">
        <f t="shared" ref="CJ22:CK22" si="641">SUM(CJ23:CJ27)</f>
        <v>5948</v>
      </c>
      <c r="CK22" s="543">
        <f t="shared" si="641"/>
        <v>6524</v>
      </c>
      <c r="CL22" s="118">
        <f t="shared" ref="CL22:CL28" si="642">SUM(BZ22:CK22)</f>
        <v>83223</v>
      </c>
      <c r="CM22" s="150">
        <f t="shared" ref="CM22:CM30" si="643">SUM(BZ22:CK22)/$CL$4</f>
        <v>6935.25</v>
      </c>
      <c r="CN22" s="543">
        <f t="shared" ref="CN22:CO22" si="644">SUM(CN23:CN27)</f>
        <v>6679</v>
      </c>
      <c r="CO22" s="70">
        <f t="shared" si="644"/>
        <v>7131</v>
      </c>
      <c r="CP22" s="29">
        <f t="shared" ref="CP22:CQ22" si="645">SUM(CP23:CP27)</f>
        <v>6183</v>
      </c>
      <c r="CQ22" s="170">
        <f t="shared" si="645"/>
        <v>7343</v>
      </c>
      <c r="CR22" s="29">
        <f t="shared" ref="CR22:CS22" si="646">SUM(CR23:CR27)</f>
        <v>6061</v>
      </c>
      <c r="CS22" s="170">
        <f t="shared" si="646"/>
        <v>6053</v>
      </c>
      <c r="CT22" s="190">
        <f t="shared" ref="CT22:CU22" si="647">SUM(CT23:CT27)</f>
        <v>6951</v>
      </c>
      <c r="CU22" s="70">
        <f t="shared" si="647"/>
        <v>6584</v>
      </c>
      <c r="CV22" s="543">
        <f t="shared" ref="CV22:CW22" si="648">SUM(CV23:CV27)</f>
        <v>6181</v>
      </c>
      <c r="CW22" s="880">
        <f t="shared" si="648"/>
        <v>5205</v>
      </c>
      <c r="CX22" s="543">
        <f t="shared" ref="CX22:CY22" si="649">SUM(CX23:CX27)</f>
        <v>5680</v>
      </c>
      <c r="CY22" s="70">
        <f t="shared" si="649"/>
        <v>5484</v>
      </c>
      <c r="CZ22" s="118">
        <f t="shared" ref="CZ22:CZ28" si="650">SUM(CN22:CY22)</f>
        <v>75535</v>
      </c>
      <c r="DA22" s="150">
        <f t="shared" ref="DA22:DA30" si="651">SUM(CN22:CY22)/$CZ$4</f>
        <v>6294.583333333333</v>
      </c>
      <c r="DB22" s="543">
        <f t="shared" ref="DB22:DC22" si="652">SUM(DB23:DB27)</f>
        <v>5350</v>
      </c>
      <c r="DC22" s="70">
        <f t="shared" si="652"/>
        <v>6023</v>
      </c>
      <c r="DD22" s="29">
        <f t="shared" ref="DD22:DE22" si="653">SUM(DD23:DD27)</f>
        <v>4888</v>
      </c>
      <c r="DE22" s="170">
        <f t="shared" si="653"/>
        <v>5606</v>
      </c>
      <c r="DF22" s="29">
        <f t="shared" ref="DF22:DG22" si="654">SUM(DF23:DF27)</f>
        <v>4913</v>
      </c>
      <c r="DG22" s="170">
        <f t="shared" si="654"/>
        <v>4578</v>
      </c>
      <c r="DH22" s="190">
        <f t="shared" ref="DH22:DI22" si="655">SUM(DH23:DH27)</f>
        <v>6718</v>
      </c>
      <c r="DI22" s="70">
        <f t="shared" si="655"/>
        <v>6309</v>
      </c>
      <c r="DJ22" s="543">
        <f t="shared" ref="DJ22:DK22" si="656">SUM(DJ23:DJ27)</f>
        <v>6009</v>
      </c>
      <c r="DK22" s="70">
        <f t="shared" si="656"/>
        <v>6042</v>
      </c>
      <c r="DL22" s="543">
        <f t="shared" ref="DL22:DM22" si="657">SUM(DL23:DL27)</f>
        <v>5449</v>
      </c>
      <c r="DM22" s="70">
        <f t="shared" si="657"/>
        <v>6489</v>
      </c>
      <c r="DN22" s="118">
        <f t="shared" ref="DN22:DN28" si="658">SUM(DB22:DM22)</f>
        <v>68374</v>
      </c>
      <c r="DO22" s="150">
        <f t="shared" ref="DO22:DO30" si="659">SUM(DB22:DM22)/$DN$4</f>
        <v>5697.833333333333</v>
      </c>
      <c r="DP22" s="543">
        <f t="shared" ref="DP22:DQ22" si="660">SUM(DP23:DP27)</f>
        <v>5876</v>
      </c>
      <c r="DQ22" s="70">
        <f t="shared" si="660"/>
        <v>6005</v>
      </c>
      <c r="DR22" s="29">
        <f t="shared" ref="DR22:DS22" si="661">SUM(DR23:DR27)</f>
        <v>4527</v>
      </c>
      <c r="DS22" s="170">
        <f t="shared" si="661"/>
        <v>6637</v>
      </c>
      <c r="DT22" s="29">
        <f t="shared" ref="DT22:DU22" si="662">SUM(DT23:DT27)</f>
        <v>5260</v>
      </c>
      <c r="DU22" s="170">
        <f t="shared" si="662"/>
        <v>4864</v>
      </c>
      <c r="DV22" s="190">
        <f t="shared" ref="DV22:DW22" si="663">SUM(DV23:DV27)</f>
        <v>7185</v>
      </c>
      <c r="DW22" s="70">
        <f t="shared" si="663"/>
        <v>6539</v>
      </c>
      <c r="DX22" s="543">
        <f t="shared" ref="DX22:DY22" si="664">SUM(DX23:DX27)</f>
        <v>6369</v>
      </c>
      <c r="DY22" s="70">
        <f t="shared" si="664"/>
        <v>6092</v>
      </c>
      <c r="DZ22" s="543">
        <f t="shared" ref="DZ22:EA22" si="665">SUM(DZ23:DZ27)</f>
        <v>5661</v>
      </c>
      <c r="EA22" s="70">
        <f t="shared" si="665"/>
        <v>5692</v>
      </c>
      <c r="EB22" s="118">
        <f t="shared" ref="EB22:EB28" si="666">SUM(DP22:EA22)</f>
        <v>70707</v>
      </c>
      <c r="EC22" s="150">
        <f t="shared" ref="EC22:EC30" si="667">SUM(DP22:EA22)/$EB$4</f>
        <v>5892.25</v>
      </c>
      <c r="ED22" s="543">
        <f t="shared" ref="ED22" si="668">SUM(ED23:ED27)</f>
        <v>5945</v>
      </c>
      <c r="EE22" s="70">
        <f t="shared" ref="EE22:EF22" si="669">SUM(EE23:EE27)</f>
        <v>5368</v>
      </c>
      <c r="EF22" s="29">
        <f t="shared" si="669"/>
        <v>4899</v>
      </c>
      <c r="EG22" s="170">
        <f t="shared" ref="EG22:EI22" si="670">SUM(EG23:EG27)</f>
        <v>5583</v>
      </c>
      <c r="EH22" s="29">
        <f t="shared" si="670"/>
        <v>5091</v>
      </c>
      <c r="EI22" s="170">
        <f t="shared" si="670"/>
        <v>4873</v>
      </c>
      <c r="EJ22" s="190">
        <f t="shared" ref="EJ22:EK22" si="671">SUM(EJ23:EJ27)</f>
        <v>7029</v>
      </c>
      <c r="EK22" s="70">
        <f t="shared" si="671"/>
        <v>6918</v>
      </c>
      <c r="EL22" s="543">
        <f t="shared" ref="EL22:EM22" si="672">SUM(EL23:EL27)</f>
        <v>6814</v>
      </c>
      <c r="EM22" s="70">
        <f t="shared" si="672"/>
        <v>6149</v>
      </c>
      <c r="EN22" s="543">
        <f t="shared" ref="EN22:EO22" si="673">SUM(EN23:EN27)</f>
        <v>5925</v>
      </c>
      <c r="EO22" s="70">
        <f t="shared" si="673"/>
        <v>7311</v>
      </c>
      <c r="EP22" s="118">
        <f t="shared" ref="EP22:EP28" si="674">SUM(ED22:EO22)</f>
        <v>71905</v>
      </c>
      <c r="EQ22" s="150">
        <f t="shared" ref="EQ22:EQ30" si="675">SUM(ED22:EO22)/$EP$4</f>
        <v>5992.083333333333</v>
      </c>
      <c r="ER22" s="543">
        <f t="shared" ref="ER22:ES22" si="676">SUM(ER23:ER27)</f>
        <v>7910</v>
      </c>
      <c r="ES22" s="70">
        <f t="shared" si="676"/>
        <v>7626</v>
      </c>
      <c r="ET22" s="29">
        <f t="shared" ref="ET22:EU22" si="677">SUM(ET23:ET27)</f>
        <v>7794</v>
      </c>
      <c r="EU22" s="170">
        <f t="shared" si="677"/>
        <v>8626</v>
      </c>
      <c r="EV22" s="29">
        <f t="shared" ref="EV22" si="678">SUM(EV23:EV27)</f>
        <v>5384</v>
      </c>
      <c r="EW22" s="170">
        <f t="shared" ref="EW22:EX22" si="679">SUM(EW23:EW27)</f>
        <v>5672</v>
      </c>
      <c r="EX22" s="190">
        <f t="shared" si="679"/>
        <v>6318</v>
      </c>
      <c r="EY22" s="70">
        <f t="shared" ref="EY22" si="680">SUM(EY23:EY27)</f>
        <v>7439</v>
      </c>
      <c r="EZ22" s="543">
        <f t="shared" ref="EZ22:FB22" si="681">SUM(EZ23:EZ27)</f>
        <v>7379</v>
      </c>
      <c r="FA22" s="70">
        <f t="shared" si="681"/>
        <v>6345</v>
      </c>
      <c r="FB22" s="543">
        <f t="shared" si="681"/>
        <v>5889</v>
      </c>
      <c r="FC22" s="70">
        <f t="shared" ref="FC22" si="682">SUM(FC23:FC27)</f>
        <v>6748</v>
      </c>
      <c r="FD22" s="118">
        <f t="shared" ref="FD22:FD28" si="683">SUM(ER22:FC22)</f>
        <v>83130</v>
      </c>
      <c r="FE22" s="150">
        <f t="shared" ref="FE22:FE30" si="684">SUM(ER22:FC22)/$FD$4</f>
        <v>6927.5</v>
      </c>
      <c r="FF22" s="543">
        <f t="shared" ref="FF22:FG22" si="685">SUM(FF23:FF27)</f>
        <v>6090</v>
      </c>
      <c r="FG22" s="70">
        <f t="shared" si="685"/>
        <v>6251</v>
      </c>
      <c r="FH22" s="29">
        <f t="shared" ref="FH22:FI22" si="686">SUM(FH23:FH27)</f>
        <v>5544</v>
      </c>
      <c r="FI22" s="170">
        <f t="shared" si="686"/>
        <v>5761</v>
      </c>
      <c r="FJ22" s="29">
        <f t="shared" ref="FJ22:FK22" si="687">SUM(FJ23:FJ27)</f>
        <v>5343</v>
      </c>
      <c r="FK22" s="170">
        <f t="shared" si="687"/>
        <v>4953</v>
      </c>
      <c r="FL22" s="190">
        <f t="shared" ref="FL22:FM22" si="688">SUM(FL23:FL27)</f>
        <v>6314</v>
      </c>
      <c r="FM22" s="70">
        <f t="shared" si="688"/>
        <v>7482</v>
      </c>
      <c r="FN22" s="543">
        <f t="shared" ref="FN22:FO22" si="689">SUM(FN23:FN27)</f>
        <v>7425</v>
      </c>
      <c r="FO22" s="70">
        <f t="shared" si="689"/>
        <v>7840</v>
      </c>
      <c r="FP22" s="543">
        <f t="shared" ref="FP22:FQ22" si="690">SUM(FP23:FP27)</f>
        <v>6586</v>
      </c>
      <c r="FQ22" s="70">
        <f t="shared" si="690"/>
        <v>7467</v>
      </c>
      <c r="FR22" s="118">
        <f t="shared" ref="FR22:FR28" si="691">SUM(FF22:FQ22)</f>
        <v>77056</v>
      </c>
      <c r="FS22" s="150">
        <f t="shared" ref="FS22:FS30" si="692">SUM(FF22:FQ22)/$FR$4</f>
        <v>6421.333333333333</v>
      </c>
      <c r="FT22" s="543">
        <f t="shared" ref="FT22:FV22" si="693">SUM(FT23:FT27)</f>
        <v>6390</v>
      </c>
      <c r="FU22" s="70">
        <f t="shared" si="693"/>
        <v>7025</v>
      </c>
      <c r="FV22" s="29">
        <f t="shared" si="693"/>
        <v>6150</v>
      </c>
      <c r="FW22" s="170">
        <f t="shared" ref="FW22:FX22" si="694">SUM(FW23:FW27)</f>
        <v>7184</v>
      </c>
      <c r="FX22" s="29">
        <f t="shared" si="694"/>
        <v>6286</v>
      </c>
      <c r="FY22" s="170">
        <f t="shared" ref="FY22" si="695">SUM(FY23:FY27)</f>
        <v>5332</v>
      </c>
      <c r="FZ22" s="190"/>
      <c r="GA22" s="70"/>
      <c r="GB22" s="543"/>
      <c r="GC22" s="70"/>
      <c r="GD22" s="543"/>
      <c r="GE22" s="70"/>
      <c r="GF22" s="118">
        <f t="shared" ref="GF22:GF28" si="696">SUM(FT22:GE22)</f>
        <v>38367</v>
      </c>
      <c r="GG22" s="150">
        <f t="shared" ref="GG22:GG30" si="697">SUM(FT22:GE22)/$GF$4</f>
        <v>6394.5</v>
      </c>
      <c r="GH22" s="292">
        <f t="shared" si="307"/>
        <v>599</v>
      </c>
      <c r="GI22" s="1101">
        <f>GH22/EO22</f>
        <v>8.1931336342497607E-2</v>
      </c>
      <c r="GJ22" s="292">
        <f t="shared" ref="GJ22:GJ30" si="698">ES22-ER22</f>
        <v>-284</v>
      </c>
      <c r="GK22" s="1097">
        <f>GJ22/ER22</f>
        <v>-3.5903919089759796E-2</v>
      </c>
      <c r="GL22" s="292">
        <f t="shared" ref="GL22:GL30" si="699">ET22-ES22</f>
        <v>168</v>
      </c>
      <c r="GM22" s="1097">
        <f t="shared" ref="GM22:GM30" si="700">GL22/ES22</f>
        <v>2.2029897718332022E-2</v>
      </c>
      <c r="GN22" s="292">
        <f t="shared" ref="GN22:GN30" si="701">EU22-ET22</f>
        <v>832</v>
      </c>
      <c r="GO22" s="1097">
        <f>GN22/ET22</f>
        <v>0.10674878111367719</v>
      </c>
      <c r="GP22" s="292">
        <f t="shared" ref="GP22:GP30" si="702">EV22-EU22</f>
        <v>-3242</v>
      </c>
      <c r="GQ22" s="1097">
        <f t="shared" ref="GQ22:GQ30" si="703">GP22/EU22</f>
        <v>-0.37584048226292605</v>
      </c>
      <c r="GR22" s="292">
        <f t="shared" ref="GR22:GR30" si="704">EW22-EV22</f>
        <v>288</v>
      </c>
      <c r="GS22" s="1097">
        <f>GR22/EV22</f>
        <v>5.3491827637444277E-2</v>
      </c>
      <c r="GT22" s="292">
        <f t="shared" ref="GT22:GT30" si="705">EX22-EW22</f>
        <v>646</v>
      </c>
      <c r="GU22" s="1154">
        <f t="shared" ref="GU22:GU30" si="706">GT22/EW22</f>
        <v>0.11389280677009873</v>
      </c>
      <c r="GV22" s="292">
        <f t="shared" ref="GV22:GV30" si="707">EY22-EX22</f>
        <v>1121</v>
      </c>
      <c r="GW22" s="1097">
        <f>GV22/EX22</f>
        <v>0.17742956631845522</v>
      </c>
      <c r="GX22" s="292">
        <f t="shared" ref="GX22:GX30" si="708">EZ22-EY22</f>
        <v>-60</v>
      </c>
      <c r="GY22" s="1097">
        <f>GX22/EY22</f>
        <v>-8.0656002150826731E-3</v>
      </c>
      <c r="GZ22" s="292">
        <f t="shared" ref="GZ22:GZ30" si="709">FA22-EZ22</f>
        <v>-1034</v>
      </c>
      <c r="HA22" s="1097">
        <f>GZ22/EZ22</f>
        <v>-0.14012738853503184</v>
      </c>
      <c r="HB22" s="292">
        <f t="shared" ref="HB22:HB30" si="710">FB22-FA22</f>
        <v>-456</v>
      </c>
      <c r="HC22" s="1097">
        <f>HB22/FA22</f>
        <v>-7.1867612293144215E-2</v>
      </c>
      <c r="HD22" s="292">
        <f t="shared" ref="HD22:HD30" si="711">FC22-FB22</f>
        <v>859</v>
      </c>
      <c r="HE22" s="1097">
        <f>HD22/FB22</f>
        <v>0.14586517235523858</v>
      </c>
      <c r="HF22" s="1050">
        <f t="shared" ref="HF22:HF30" si="712">FF22-FC22</f>
        <v>-658</v>
      </c>
      <c r="HG22" s="342">
        <f t="shared" ref="HG22:HG30" si="713">HF22/FC22</f>
        <v>-9.7510373443983403E-2</v>
      </c>
      <c r="HH22" s="1050">
        <f t="shared" ref="HH22:HH30" si="714">FG22-FF22</f>
        <v>161</v>
      </c>
      <c r="HI22" s="342">
        <f>HH22/FF22</f>
        <v>2.6436781609195402E-2</v>
      </c>
      <c r="HJ22" s="1050">
        <f t="shared" ref="HJ22:HJ30" si="715">FH22-FG22</f>
        <v>-707</v>
      </c>
      <c r="HK22" s="342">
        <f>HJ22/FG22</f>
        <v>-0.11310190369540873</v>
      </c>
      <c r="HL22" s="1050">
        <f t="shared" ref="HL22:HL30" si="716">FI22-FH22</f>
        <v>217</v>
      </c>
      <c r="HM22" s="342">
        <f>HL22/FH22</f>
        <v>3.9141414141414144E-2</v>
      </c>
      <c r="HN22" s="1050">
        <f t="shared" ref="HN22:HN30" si="717">FJ22-FI22</f>
        <v>-418</v>
      </c>
      <c r="HO22" s="342">
        <f>HN22/FI22</f>
        <v>-7.255684776948447E-2</v>
      </c>
      <c r="HP22" s="1050">
        <f t="shared" ref="HP22:HP30" si="718">FK22-FJ22</f>
        <v>-390</v>
      </c>
      <c r="HQ22" s="342">
        <f>HP22/FJ22</f>
        <v>-7.2992700729927001E-2</v>
      </c>
      <c r="HR22" s="1050">
        <f t="shared" ref="HR22:HR30" si="719">FL22-FK22</f>
        <v>1361</v>
      </c>
      <c r="HS22" s="342">
        <f>HR22/FK22</f>
        <v>0.27478295982232992</v>
      </c>
      <c r="HT22" s="1050">
        <f t="shared" ref="HT22:HT30" si="720">FM22-FL22</f>
        <v>1168</v>
      </c>
      <c r="HU22" s="342">
        <f>HT22/FL22</f>
        <v>0.18498574596135572</v>
      </c>
      <c r="HV22" s="1050">
        <f t="shared" ref="HV22:HV30" si="721">FN22-FM22</f>
        <v>-57</v>
      </c>
      <c r="HW22" s="342">
        <f t="shared" ref="HW22:HW30" si="722">HV22/FM22</f>
        <v>-7.6182838813151563E-3</v>
      </c>
      <c r="HX22" s="1050">
        <f t="shared" ref="HX22:HX30" si="723">FO22-FN22</f>
        <v>415</v>
      </c>
      <c r="HY22" s="342">
        <f t="shared" ref="HY22:HY30" si="724">HX22/FN22</f>
        <v>5.5892255892255889E-2</v>
      </c>
      <c r="HZ22" s="1050">
        <f t="shared" ref="HZ22:HZ30" si="725">FP22-FO22</f>
        <v>-1254</v>
      </c>
      <c r="IA22" s="342">
        <f>HZ22/FO22</f>
        <v>-0.15994897959183674</v>
      </c>
      <c r="IB22" s="1050">
        <f t="shared" ref="IB22:IB30" si="726">FQ22-FP22</f>
        <v>881</v>
      </c>
      <c r="IC22" s="342">
        <f t="shared" ref="IC22:IC30" si="727">IB22/FP22</f>
        <v>0.1337686000607349</v>
      </c>
      <c r="ID22" s="1050">
        <f t="shared" ref="ID22:ID30" si="728">FT22-FQ22</f>
        <v>-1077</v>
      </c>
      <c r="IE22" s="342">
        <f t="shared" ref="IE22:IE30" si="729">ID22/FQ22</f>
        <v>-0.14423463238248294</v>
      </c>
      <c r="IF22" s="1050">
        <f t="shared" ref="IF22:IF30" si="730">FU22-FT22</f>
        <v>635</v>
      </c>
      <c r="IG22" s="342">
        <f>IF22/FT22</f>
        <v>9.9374021909233182E-2</v>
      </c>
      <c r="IH22" s="1050">
        <f t="shared" ref="IH22:IH30" si="731">FX22-FV22</f>
        <v>136</v>
      </c>
      <c r="II22" s="342">
        <f>IH22/FU22</f>
        <v>1.9359430604982207E-2</v>
      </c>
      <c r="IJ22" s="1050">
        <f t="shared" ref="IJ22:IJ30" si="732">FZ22-FW22</f>
        <v>-7184</v>
      </c>
      <c r="IK22" s="342">
        <f>IJ22/FV22</f>
        <v>-1.1681300813008131</v>
      </c>
      <c r="IL22" s="1050">
        <f t="shared" ref="IL22:IL30" si="733">FX22-FW22</f>
        <v>-898</v>
      </c>
      <c r="IM22" s="342">
        <f>IL22/FW22</f>
        <v>-0.125</v>
      </c>
      <c r="IN22" s="1050">
        <f t="shared" ref="IN22:IN30" si="734">FY22-FX22</f>
        <v>-954</v>
      </c>
      <c r="IO22" s="342">
        <f>IN22/FX22</f>
        <v>-0.15176582882596246</v>
      </c>
      <c r="IP22" s="1050">
        <f t="shared" ref="IP22:IP30" si="735">FZ22-FY22</f>
        <v>-5332</v>
      </c>
      <c r="IQ22" s="342">
        <f>IP22/FY22</f>
        <v>-1</v>
      </c>
      <c r="IR22" s="1050">
        <f t="shared" ref="IR22:IR30" si="736">GA22-FZ22</f>
        <v>0</v>
      </c>
      <c r="IS22" s="1292" t="e">
        <f>IR22/FZ22</f>
        <v>#DIV/0!</v>
      </c>
      <c r="IT22" s="1050">
        <f t="shared" ref="IT22:IT30" si="737">GB22-GA22</f>
        <v>0</v>
      </c>
      <c r="IU22" s="342" t="e">
        <f>IT22/GA22</f>
        <v>#DIV/0!</v>
      </c>
      <c r="IV22" s="1050">
        <f t="shared" ref="IV22:IV30" si="738">GC22-GB22</f>
        <v>0</v>
      </c>
      <c r="IW22" s="342" t="e">
        <f>IV22/GB22</f>
        <v>#DIV/0!</v>
      </c>
      <c r="IX22" s="1050">
        <f t="shared" ref="IX22:IX30" si="739">GD22-GC22</f>
        <v>0</v>
      </c>
      <c r="IY22" s="342" t="e">
        <f>IX22/GC22</f>
        <v>#DIV/0!</v>
      </c>
      <c r="IZ22" s="1050">
        <f t="shared" ref="IZ22:IZ30" si="740">GE22-GD22</f>
        <v>0</v>
      </c>
      <c r="JA22" s="1306" t="e">
        <f>IZ22/GD22</f>
        <v>#DIV/0!</v>
      </c>
      <c r="JB22" s="1050">
        <f t="shared" ref="JB22:JB30" si="741">FK22</f>
        <v>4953</v>
      </c>
      <c r="JC22" s="880">
        <f t="shared" ref="JC22:JC30" si="742">FY22</f>
        <v>5332</v>
      </c>
      <c r="JD22" s="113">
        <f t="shared" ref="JD22:JD30" si="743">JC22-JB22</f>
        <v>379</v>
      </c>
      <c r="JE22" s="100">
        <f t="shared" ref="JE22:JE30" si="744">IF(ISERROR(JD22/JB22),0,JD22/JB22)</f>
        <v>7.6519281243690687E-2</v>
      </c>
      <c r="JF22" s="1174"/>
      <c r="JG22" t="str">
        <f t="shared" ref="JG22:JG30" si="745">E22</f>
        <v xml:space="preserve">Number of New Tickets </v>
      </c>
      <c r="JH22" s="240" t="e">
        <f>#REF!</f>
        <v>#REF!</v>
      </c>
      <c r="JI22" s="240" t="e">
        <f>#REF!</f>
        <v>#REF!</v>
      </c>
      <c r="JJ22" s="240" t="e">
        <f>#REF!</f>
        <v>#REF!</v>
      </c>
      <c r="JK22" s="240" t="e">
        <f>#REF!</f>
        <v>#REF!</v>
      </c>
      <c r="JL22" s="240" t="e">
        <f>#REF!</f>
        <v>#REF!</v>
      </c>
      <c r="JM22" s="240" t="e">
        <f>#REF!</f>
        <v>#REF!</v>
      </c>
      <c r="JN22" s="240" t="e">
        <f>#REF!</f>
        <v>#REF!</v>
      </c>
      <c r="JO22" s="240" t="e">
        <f>#REF!</f>
        <v>#REF!</v>
      </c>
      <c r="JP22" s="240" t="e">
        <f>#REF!</f>
        <v>#REF!</v>
      </c>
      <c r="JQ22" s="240" t="e">
        <f>#REF!</f>
        <v>#REF!</v>
      </c>
      <c r="JR22" s="240" t="e">
        <f>#REF!</f>
        <v>#REF!</v>
      </c>
      <c r="JS22" s="241">
        <f t="shared" ref="JS22:JS30" si="746">AJ22</f>
        <v>6768</v>
      </c>
      <c r="JT22" s="241">
        <f t="shared" ref="JT22:JT30" si="747">AK22</f>
        <v>6949</v>
      </c>
      <c r="JU22" s="241">
        <f t="shared" ref="JU22:JU30" si="748">AL22</f>
        <v>5345</v>
      </c>
      <c r="JV22" s="241">
        <f t="shared" ref="JV22:JV30" si="749">AM22</f>
        <v>9088</v>
      </c>
      <c r="JW22" s="241">
        <f t="shared" ref="JW22:JW30" si="750">AN22</f>
        <v>6219</v>
      </c>
      <c r="JX22" s="241">
        <f t="shared" ref="JX22:JX30" si="751">AO22</f>
        <v>5518</v>
      </c>
      <c r="JY22" s="241">
        <f t="shared" ref="JY22:JY30" si="752">AP22</f>
        <v>7380</v>
      </c>
      <c r="JZ22" s="241">
        <f t="shared" ref="JZ22:JZ30" si="753">AQ22</f>
        <v>6960</v>
      </c>
      <c r="KA22" s="241">
        <f t="shared" ref="KA22:KA30" si="754">AR22</f>
        <v>6079</v>
      </c>
      <c r="KB22" s="241">
        <f t="shared" ref="KB22:KB30" si="755">AS22</f>
        <v>6613</v>
      </c>
      <c r="KC22" s="241">
        <f t="shared" ref="KC22:KC30" si="756">AT22</f>
        <v>8313</v>
      </c>
      <c r="KD22" s="241">
        <f t="shared" ref="KD22:KD30" si="757">AU22</f>
        <v>6310</v>
      </c>
      <c r="KE22" s="241">
        <f t="shared" ref="KE22:KE30" si="758">AX22</f>
        <v>7221</v>
      </c>
      <c r="KF22" s="241">
        <f t="shared" ref="KF22:KF30" si="759">AY22</f>
        <v>6954</v>
      </c>
      <c r="KG22" s="241">
        <f t="shared" ref="KG22:KG30" si="760">AZ22</f>
        <v>7492</v>
      </c>
      <c r="KH22" s="241">
        <f t="shared" ref="KH22:KH30" si="761">BA22</f>
        <v>13806</v>
      </c>
      <c r="KI22" s="241">
        <f t="shared" ref="KI22:KI30" si="762">BB22</f>
        <v>8718</v>
      </c>
      <c r="KJ22" s="241">
        <f t="shared" ref="KJ22:KJ30" si="763">BC22</f>
        <v>7584</v>
      </c>
      <c r="KK22" s="241">
        <f t="shared" ref="KK22:KK30" si="764">BD22</f>
        <v>8400</v>
      </c>
      <c r="KL22" s="241">
        <f t="shared" ref="KL22:KL30" si="765">BE22</f>
        <v>6710</v>
      </c>
      <c r="KM22" s="241">
        <f t="shared" ref="KM22:KM30" si="766">BF22</f>
        <v>6732</v>
      </c>
      <c r="KN22" s="241">
        <f t="shared" ref="KN22:KN30" si="767">BG22</f>
        <v>6700</v>
      </c>
      <c r="KO22" s="241">
        <f t="shared" ref="KO22:KO30" si="768">BH22</f>
        <v>6663</v>
      </c>
      <c r="KP22" s="241">
        <f t="shared" ref="KP22:KP30" si="769">BI22</f>
        <v>7110</v>
      </c>
      <c r="KQ22" s="650">
        <f t="shared" ref="KQ22:KQ30" si="770">BL22</f>
        <v>7534</v>
      </c>
      <c r="KR22" s="650">
        <f t="shared" ref="KR22:KR30" si="771">BM22</f>
        <v>6935</v>
      </c>
      <c r="KS22" s="650">
        <f t="shared" ref="KS22:KS30" si="772">BN22</f>
        <v>7341</v>
      </c>
      <c r="KT22" s="650">
        <f t="shared" ref="KT22:KT30" si="773">BO22</f>
        <v>14182</v>
      </c>
      <c r="KU22" s="650">
        <f t="shared" ref="KU22:KU30" si="774">BP22</f>
        <v>7075</v>
      </c>
      <c r="KV22" s="650">
        <f t="shared" ref="KV22:KV30" si="775">BQ22</f>
        <v>6975</v>
      </c>
      <c r="KW22" s="650">
        <f t="shared" ref="KW22:KW30" si="776">BR22</f>
        <v>8839</v>
      </c>
      <c r="KX22" s="650">
        <f t="shared" ref="KX22:KX30" si="777">BS22</f>
        <v>7077</v>
      </c>
      <c r="KY22" s="650">
        <f t="shared" ref="KY22:KY30" si="778">BT22</f>
        <v>8034</v>
      </c>
      <c r="KZ22" s="650">
        <f t="shared" ref="KZ22:KZ30" si="779">BU22</f>
        <v>8445</v>
      </c>
      <c r="LA22" s="650">
        <f t="shared" ref="LA22:LA30" si="780">BV22</f>
        <v>6607</v>
      </c>
      <c r="LB22" s="650">
        <f t="shared" ref="LB22:LB30" si="781">BW22</f>
        <v>7352</v>
      </c>
      <c r="LC22" s="742">
        <f t="shared" ref="LC22:LC30" si="782">BZ22</f>
        <v>7541</v>
      </c>
      <c r="LD22" s="742">
        <f t="shared" ref="LD22:LD30" si="783">CA22</f>
        <v>7048</v>
      </c>
      <c r="LE22" s="742">
        <f t="shared" ref="LE22:LE30" si="784">CB22</f>
        <v>6782</v>
      </c>
      <c r="LF22" s="742">
        <f t="shared" ref="LF22:LF30" si="785">CC22</f>
        <v>7289</v>
      </c>
      <c r="LG22" s="742">
        <f t="shared" ref="LG22:LG30" si="786">CD22</f>
        <v>7028</v>
      </c>
      <c r="LH22" s="742">
        <f t="shared" ref="LH22:LH30" si="787">CE22</f>
        <v>7247</v>
      </c>
      <c r="LI22" s="742">
        <f t="shared" ref="LI22:LI30" si="788">CF22</f>
        <v>6883</v>
      </c>
      <c r="LJ22" s="742">
        <f t="shared" ref="LJ22:LJ30" si="789">CG22</f>
        <v>7569</v>
      </c>
      <c r="LK22" s="742">
        <f t="shared" ref="LK22:LK30" si="790">CH22</f>
        <v>7006</v>
      </c>
      <c r="LL22" s="742">
        <f t="shared" ref="LL22:LL30" si="791">CI22</f>
        <v>6358</v>
      </c>
      <c r="LM22" s="742">
        <f t="shared" ref="LM22:LM30" si="792">CJ22</f>
        <v>5948</v>
      </c>
      <c r="LN22" s="742">
        <f t="shared" ref="LN22:LN30" si="793">CK22</f>
        <v>6524</v>
      </c>
      <c r="LO22" s="792">
        <f t="shared" ref="LO22:LO30" si="794">CN22</f>
        <v>6679</v>
      </c>
      <c r="LP22" s="792">
        <f t="shared" ref="LP22:LP30" si="795">CO22</f>
        <v>7131</v>
      </c>
      <c r="LQ22" s="792">
        <f t="shared" ref="LQ22:LQ30" si="796">CP22</f>
        <v>6183</v>
      </c>
      <c r="LR22" s="792">
        <f t="shared" ref="LR22:LR30" si="797">CQ22</f>
        <v>7343</v>
      </c>
      <c r="LS22" s="792">
        <f t="shared" ref="LS22:LS30" si="798">CR22</f>
        <v>6061</v>
      </c>
      <c r="LT22" s="792">
        <f t="shared" ref="LT22:LT30" si="799">CS22</f>
        <v>6053</v>
      </c>
      <c r="LU22" s="792">
        <f t="shared" ref="LU22:LU30" si="800">CT22</f>
        <v>6951</v>
      </c>
      <c r="LV22" s="792">
        <f t="shared" ref="LV22:LV30" si="801">CU22</f>
        <v>6584</v>
      </c>
      <c r="LW22" s="792">
        <f t="shared" ref="LW22:LW30" si="802">CV22</f>
        <v>6181</v>
      </c>
      <c r="LX22" s="792">
        <f t="shared" ref="LX22:LX30" si="803">CW22</f>
        <v>5205</v>
      </c>
      <c r="LY22" s="792">
        <f t="shared" ref="LY22:LY30" si="804">CX22</f>
        <v>5680</v>
      </c>
      <c r="LZ22" s="792">
        <f t="shared" ref="LZ22:LZ30" si="805">CY22</f>
        <v>5484</v>
      </c>
      <c r="MA22" s="967">
        <f t="shared" ref="MA22:MA30" si="806">DB22</f>
        <v>5350</v>
      </c>
      <c r="MB22" s="967">
        <f t="shared" ref="MB22:MB30" si="807">DC22</f>
        <v>6023</v>
      </c>
      <c r="MC22" s="967">
        <f t="shared" ref="MC22:MC30" si="808">DD22</f>
        <v>4888</v>
      </c>
      <c r="MD22" s="967">
        <f t="shared" ref="MD22:MD30" si="809">DE22</f>
        <v>5606</v>
      </c>
      <c r="ME22" s="967">
        <f t="shared" ref="ME22:ME30" si="810">DF22</f>
        <v>4913</v>
      </c>
      <c r="MF22" s="967">
        <f t="shared" ref="MF22:MF30" si="811">DG22</f>
        <v>4578</v>
      </c>
      <c r="MG22" s="967">
        <f t="shared" ref="MG22:MG30" si="812">DH22</f>
        <v>6718</v>
      </c>
      <c r="MH22" s="967">
        <f t="shared" ref="MH22:MH30" si="813">DI22</f>
        <v>6309</v>
      </c>
      <c r="MI22" s="967">
        <f t="shared" ref="MI22:MI30" si="814">DJ22</f>
        <v>6009</v>
      </c>
      <c r="MJ22" s="967">
        <f t="shared" ref="MJ22:MJ30" si="815">DK22</f>
        <v>6042</v>
      </c>
      <c r="MK22" s="967">
        <f t="shared" ref="MK22:MK30" si="816">DL22</f>
        <v>5449</v>
      </c>
      <c r="ML22" s="967">
        <f t="shared" ref="ML22:ML30" si="817">DM22</f>
        <v>6489</v>
      </c>
      <c r="MM22" s="989">
        <f t="shared" ref="MM22:MM30" si="818">DP22</f>
        <v>5876</v>
      </c>
      <c r="MN22" s="989">
        <f t="shared" ref="MN22:MN30" si="819">DQ22</f>
        <v>6005</v>
      </c>
      <c r="MO22" s="989">
        <f t="shared" ref="MO22:MO30" si="820">DR22</f>
        <v>4527</v>
      </c>
      <c r="MP22" s="989">
        <f t="shared" ref="MP22:MP30" si="821">DS22</f>
        <v>6637</v>
      </c>
      <c r="MQ22" s="989">
        <f t="shared" ref="MQ22:MQ30" si="822">DT22</f>
        <v>5260</v>
      </c>
      <c r="MR22" s="989">
        <f t="shared" ref="MR22:MR30" si="823">DU22</f>
        <v>4864</v>
      </c>
      <c r="MS22" s="989">
        <f t="shared" ref="MS22:MS30" si="824">DV22</f>
        <v>7185</v>
      </c>
      <c r="MT22" s="989">
        <f t="shared" ref="MT22:MT30" si="825">DW22</f>
        <v>6539</v>
      </c>
      <c r="MU22" s="989">
        <f t="shared" ref="MU22:MU30" si="826">DX22</f>
        <v>6369</v>
      </c>
      <c r="MV22" s="989">
        <f t="shared" ref="MV22:MV30" si="827">DY22</f>
        <v>6092</v>
      </c>
      <c r="MW22" s="989">
        <f t="shared" ref="MW22:MW30" si="828">DZ22</f>
        <v>5661</v>
      </c>
      <c r="MX22" s="989">
        <f t="shared" ref="MX22:MX30" si="829">EA22</f>
        <v>5692</v>
      </c>
      <c r="MY22" s="1029">
        <f t="shared" ref="MY22:MY30" si="830">ED22</f>
        <v>5945</v>
      </c>
      <c r="MZ22" s="1029">
        <f t="shared" ref="MZ22:MZ30" si="831">EE22</f>
        <v>5368</v>
      </c>
      <c r="NA22" s="1029">
        <f t="shared" ref="NA22:NA30" si="832">EF22</f>
        <v>4899</v>
      </c>
      <c r="NB22" s="1029">
        <f t="shared" ref="NB22:NB30" si="833">EG22</f>
        <v>5583</v>
      </c>
      <c r="NC22" s="1029">
        <f t="shared" ref="NC22:NC30" si="834">EH22</f>
        <v>5091</v>
      </c>
      <c r="ND22" s="1029">
        <f t="shared" ref="ND22:ND30" si="835">EI22</f>
        <v>4873</v>
      </c>
      <c r="NE22" s="1029">
        <f t="shared" ref="NE22:NE30" si="836">EJ22</f>
        <v>7029</v>
      </c>
      <c r="NF22" s="1029">
        <f t="shared" ref="NF22:NF30" si="837">EK22</f>
        <v>6918</v>
      </c>
      <c r="NG22" s="1029">
        <f t="shared" ref="NG22:NG30" si="838">EL22</f>
        <v>6814</v>
      </c>
      <c r="NH22" s="1029">
        <f t="shared" ref="NH22:NH30" si="839">EM22</f>
        <v>6149</v>
      </c>
      <c r="NI22" s="1029">
        <f t="shared" ref="NI22:NI30" si="840">EN22</f>
        <v>5925</v>
      </c>
      <c r="NJ22" s="1029">
        <f t="shared" ref="NJ22:NJ30" si="841">EO22</f>
        <v>7311</v>
      </c>
      <c r="NK22" s="1116">
        <f t="shared" ref="NK22:NK30" si="842">ER22</f>
        <v>7910</v>
      </c>
      <c r="NL22" s="1116">
        <f t="shared" ref="NL22:NL30" si="843">ES22</f>
        <v>7626</v>
      </c>
      <c r="NM22" s="1116">
        <f t="shared" ref="NM22:NM30" si="844">ET22</f>
        <v>7794</v>
      </c>
      <c r="NN22" s="1116">
        <f t="shared" ref="NN22:NN30" si="845">EU22</f>
        <v>8626</v>
      </c>
      <c r="NO22" s="1116">
        <f t="shared" ref="NO22:NO30" si="846">EV22</f>
        <v>5384</v>
      </c>
      <c r="NP22" s="1116">
        <f t="shared" ref="NP22:NP30" si="847">EW22</f>
        <v>5672</v>
      </c>
      <c r="NQ22" s="1116">
        <f t="shared" ref="NQ22:NQ30" si="848">EX22</f>
        <v>6318</v>
      </c>
      <c r="NR22" s="1116">
        <f t="shared" ref="NR22:NR30" si="849">EY22</f>
        <v>7439</v>
      </c>
      <c r="NS22" s="1116">
        <f t="shared" ref="NS22:NS30" si="850">EZ22</f>
        <v>7379</v>
      </c>
      <c r="NT22" s="1116">
        <f t="shared" ref="NT22:NT30" si="851">FA22</f>
        <v>6345</v>
      </c>
      <c r="NU22" s="1116">
        <f t="shared" ref="NU22:NU30" si="852">FB22</f>
        <v>5889</v>
      </c>
      <c r="NV22" s="1116">
        <f t="shared" ref="NV22:NV30" si="853">FC22</f>
        <v>6748</v>
      </c>
      <c r="NW22" s="1201">
        <f t="shared" ref="NW22:NW30" si="854">FF22</f>
        <v>6090</v>
      </c>
      <c r="NX22" s="1201">
        <f t="shared" ref="NX22:NX30" si="855">FG22</f>
        <v>6251</v>
      </c>
      <c r="NY22" s="1201">
        <f t="shared" ref="NY22:NY30" si="856">FH22</f>
        <v>5544</v>
      </c>
      <c r="NZ22" s="1201">
        <f t="shared" ref="NZ22:NZ30" si="857">FI22</f>
        <v>5761</v>
      </c>
      <c r="OA22" s="1201">
        <f t="shared" ref="OA22:OA30" si="858">FJ22</f>
        <v>5343</v>
      </c>
      <c r="OB22" s="1201">
        <f t="shared" ref="OB22:OB30" si="859">FK22</f>
        <v>4953</v>
      </c>
      <c r="OC22" s="1201">
        <f t="shared" ref="OC22:OC30" si="860">FL22</f>
        <v>6314</v>
      </c>
      <c r="OD22" s="1201">
        <f t="shared" ref="OD22:OD30" si="861">FM22</f>
        <v>7482</v>
      </c>
      <c r="OE22" s="1201">
        <f t="shared" ref="OE22:OE30" si="862">FN22</f>
        <v>7425</v>
      </c>
      <c r="OF22" s="1201">
        <f t="shared" ref="OF22:OF30" si="863">FO22</f>
        <v>7840</v>
      </c>
      <c r="OG22" s="1201">
        <f t="shared" ref="OG22:OG30" si="864">FP22</f>
        <v>6586</v>
      </c>
      <c r="OH22" s="1201">
        <f t="shared" ref="OH22:OH30" si="865">FQ22</f>
        <v>7467</v>
      </c>
      <c r="OI22" s="1271">
        <f t="shared" ref="OI22:OI30" si="866">FT22</f>
        <v>6390</v>
      </c>
      <c r="OJ22" s="1271">
        <f t="shared" ref="OJ22:ON30" si="867">FU22</f>
        <v>7025</v>
      </c>
      <c r="OK22" s="1271">
        <f t="shared" si="867"/>
        <v>6150</v>
      </c>
      <c r="OL22" s="1271">
        <f t="shared" si="867"/>
        <v>7184</v>
      </c>
      <c r="OM22" s="1271">
        <f t="shared" si="867"/>
        <v>6286</v>
      </c>
      <c r="ON22" s="1271">
        <f t="shared" si="867"/>
        <v>5332</v>
      </c>
      <c r="OO22" s="1271">
        <f t="shared" ref="OO22:OO30" si="868">FZ22</f>
        <v>0</v>
      </c>
      <c r="OP22" s="1271">
        <f t="shared" ref="OP22:OP30" si="869">GA22</f>
        <v>0</v>
      </c>
      <c r="OQ22" s="1271">
        <f t="shared" ref="OQ22:OQ30" si="870">GB22</f>
        <v>0</v>
      </c>
      <c r="OR22" s="1271">
        <f t="shared" ref="OR22:OR30" si="871">GC22</f>
        <v>0</v>
      </c>
      <c r="OS22" s="1271">
        <f t="shared" ref="OS22:OS30" si="872">GD22</f>
        <v>0</v>
      </c>
      <c r="OT22" s="1271">
        <f t="shared" ref="OT22:OT30" si="873">GE22</f>
        <v>0</v>
      </c>
    </row>
    <row r="23" spans="1:410" x14ac:dyDescent="0.3">
      <c r="A23" s="628"/>
      <c r="B23" s="50"/>
      <c r="C23" s="50" t="s">
        <v>33</v>
      </c>
      <c r="E23" s="1335" t="s">
        <v>38</v>
      </c>
      <c r="F23" s="1335"/>
      <c r="G23" s="1336"/>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22"/>
        <v>45332</v>
      </c>
      <c r="AW23" s="150">
        <f t="shared" si="623"/>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26"/>
        <v>53417</v>
      </c>
      <c r="BK23" s="150">
        <f t="shared" si="627"/>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34"/>
        <v>51243</v>
      </c>
      <c r="BY23" s="150">
        <f t="shared" si="635"/>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42"/>
        <v>37691</v>
      </c>
      <c r="CM23" s="150">
        <f t="shared" si="643"/>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50"/>
        <v>33934</v>
      </c>
      <c r="DA23" s="150">
        <f t="shared" si="651"/>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58"/>
        <v>26737</v>
      </c>
      <c r="DO23" s="150">
        <f t="shared" si="659"/>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66"/>
        <v>28539</v>
      </c>
      <c r="EC23" s="150">
        <f t="shared" si="667"/>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74"/>
        <v>26797</v>
      </c>
      <c r="EQ23" s="150">
        <f t="shared" si="675"/>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83"/>
        <v>28720</v>
      </c>
      <c r="FE23" s="150">
        <f t="shared" si="684"/>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691"/>
        <v>26706</v>
      </c>
      <c r="FS23" s="150">
        <f t="shared" si="692"/>
        <v>2225.5</v>
      </c>
      <c r="FT23" s="187">
        <v>2060</v>
      </c>
      <c r="FU23" s="64">
        <v>2299</v>
      </c>
      <c r="FV23" s="20">
        <v>2155</v>
      </c>
      <c r="FW23" s="64">
        <v>2691</v>
      </c>
      <c r="FX23" s="20">
        <v>2054</v>
      </c>
      <c r="FY23" s="64">
        <v>1612</v>
      </c>
      <c r="FZ23" s="187"/>
      <c r="GA23" s="64"/>
      <c r="GB23" s="187"/>
      <c r="GC23" s="64"/>
      <c r="GD23" s="187"/>
      <c r="GE23" s="64"/>
      <c r="GF23" s="118">
        <f t="shared" si="696"/>
        <v>12871</v>
      </c>
      <c r="GG23" s="150">
        <f t="shared" si="697"/>
        <v>2145.1666666666665</v>
      </c>
      <c r="GH23" s="292">
        <f t="shared" si="307"/>
        <v>106</v>
      </c>
      <c r="GI23" s="1101">
        <f>GH23/EO23</f>
        <v>4.842393787117405E-2</v>
      </c>
      <c r="GJ23" s="292">
        <f t="shared" si="698"/>
        <v>-242</v>
      </c>
      <c r="GK23" s="1097">
        <f>GJ23/ER23</f>
        <v>-0.10544662309368191</v>
      </c>
      <c r="GL23" s="292">
        <f t="shared" si="699"/>
        <v>66</v>
      </c>
      <c r="GM23" s="1097">
        <f t="shared" si="700"/>
        <v>3.2148075986361421E-2</v>
      </c>
      <c r="GN23" s="292">
        <f t="shared" si="701"/>
        <v>363</v>
      </c>
      <c r="GO23" s="1097">
        <f>GN23/ET23</f>
        <v>0.17130722038697499</v>
      </c>
      <c r="GP23" s="292">
        <f t="shared" si="702"/>
        <v>-467</v>
      </c>
      <c r="GQ23" s="1097">
        <f t="shared" si="703"/>
        <v>-0.18815471394037067</v>
      </c>
      <c r="GR23" s="292">
        <f t="shared" si="704"/>
        <v>76</v>
      </c>
      <c r="GS23" s="1097">
        <f>GR23/EV23</f>
        <v>3.7717121588089333E-2</v>
      </c>
      <c r="GT23" s="292">
        <f t="shared" si="705"/>
        <v>586</v>
      </c>
      <c r="GU23" s="1154">
        <f t="shared" si="706"/>
        <v>0.2802486848397896</v>
      </c>
      <c r="GV23" s="292">
        <f t="shared" si="707"/>
        <v>860</v>
      </c>
      <c r="GW23" s="1097">
        <f>GV23/EX23</f>
        <v>0.3212551363466567</v>
      </c>
      <c r="GX23" s="292">
        <f t="shared" si="708"/>
        <v>-673</v>
      </c>
      <c r="GY23" s="1097">
        <f>GX23/EY23</f>
        <v>-0.19027424370935822</v>
      </c>
      <c r="GZ23" s="292">
        <f t="shared" si="709"/>
        <v>-747</v>
      </c>
      <c r="HA23" s="1097">
        <f>GZ23/EZ23</f>
        <v>-0.2608240223463687</v>
      </c>
      <c r="HB23" s="292">
        <f t="shared" si="710"/>
        <v>-34</v>
      </c>
      <c r="HC23" s="1097">
        <f>HB23/FA23</f>
        <v>-1.6060462919225318E-2</v>
      </c>
      <c r="HD23" s="292">
        <f t="shared" si="711"/>
        <v>304</v>
      </c>
      <c r="HE23" s="1097">
        <f>HD23/FB23</f>
        <v>0.1459433509361498</v>
      </c>
      <c r="HF23" s="1050">
        <f t="shared" si="712"/>
        <v>-378</v>
      </c>
      <c r="HG23" s="342">
        <f t="shared" si="713"/>
        <v>-0.15835777126099707</v>
      </c>
      <c r="HH23" s="1050">
        <f t="shared" si="714"/>
        <v>-80</v>
      </c>
      <c r="HI23" s="342">
        <f>HH23/FF23</f>
        <v>-3.9820806371329016E-2</v>
      </c>
      <c r="HJ23" s="1050">
        <f t="shared" si="715"/>
        <v>-219</v>
      </c>
      <c r="HK23" s="342">
        <f>HJ23/FG23</f>
        <v>-0.11353032659409021</v>
      </c>
      <c r="HL23" s="1050">
        <f t="shared" si="716"/>
        <v>265</v>
      </c>
      <c r="HM23" s="342">
        <f>HL23/FH23</f>
        <v>0.15497076023391812</v>
      </c>
      <c r="HN23" s="1050">
        <f t="shared" si="717"/>
        <v>-283</v>
      </c>
      <c r="HO23" s="342">
        <f>HN23/FI23</f>
        <v>-0.14329113924050632</v>
      </c>
      <c r="HP23" s="1050">
        <f t="shared" si="718"/>
        <v>-80</v>
      </c>
      <c r="HQ23" s="342">
        <f>HP23/FJ23</f>
        <v>-4.7281323877068557E-2</v>
      </c>
      <c r="HR23" s="1050">
        <f t="shared" si="719"/>
        <v>1028</v>
      </c>
      <c r="HS23" s="342">
        <f>HR23/FK23</f>
        <v>0.63771712158808935</v>
      </c>
      <c r="HT23" s="1050">
        <f t="shared" si="720"/>
        <v>902</v>
      </c>
      <c r="HU23" s="342">
        <f>HT23/FL23</f>
        <v>0.34166666666666667</v>
      </c>
      <c r="HV23" s="1050">
        <f t="shared" si="721"/>
        <v>-953</v>
      </c>
      <c r="HW23" s="342">
        <f t="shared" si="722"/>
        <v>-0.26905702992659514</v>
      </c>
      <c r="HX23" s="1050">
        <f t="shared" si="723"/>
        <v>-27</v>
      </c>
      <c r="HY23" s="342">
        <f t="shared" si="724"/>
        <v>-1.0428736964078795E-2</v>
      </c>
      <c r="HZ23" s="1050">
        <f t="shared" si="725"/>
        <v>-408</v>
      </c>
      <c r="IA23" s="342">
        <f>HZ23/FO23</f>
        <v>-0.15925058548009369</v>
      </c>
      <c r="IB23" s="1050">
        <f t="shared" si="726"/>
        <v>138</v>
      </c>
      <c r="IC23" s="342">
        <f t="shared" si="727"/>
        <v>6.4066852367688026E-2</v>
      </c>
      <c r="ID23" s="1050">
        <f t="shared" si="728"/>
        <v>-232</v>
      </c>
      <c r="IE23" s="342">
        <f t="shared" si="729"/>
        <v>-0.1012216404886562</v>
      </c>
      <c r="IF23" s="1050">
        <f t="shared" si="730"/>
        <v>239</v>
      </c>
      <c r="IG23" s="342">
        <f>IF23/FT23</f>
        <v>0.11601941747572815</v>
      </c>
      <c r="IH23" s="1050">
        <f t="shared" si="731"/>
        <v>-101</v>
      </c>
      <c r="II23" s="342">
        <f>IH23/FU23</f>
        <v>-4.3932144410613314E-2</v>
      </c>
      <c r="IJ23" s="1050">
        <f t="shared" si="732"/>
        <v>-2691</v>
      </c>
      <c r="IK23" s="342">
        <f>IJ23/FV23</f>
        <v>-1.2487238979118329</v>
      </c>
      <c r="IL23" s="1050">
        <f t="shared" si="733"/>
        <v>-637</v>
      </c>
      <c r="IM23" s="342">
        <f>IL23/FW23</f>
        <v>-0.23671497584541062</v>
      </c>
      <c r="IN23" s="1050">
        <f t="shared" si="734"/>
        <v>-442</v>
      </c>
      <c r="IO23" s="342">
        <f>IN23/FX23</f>
        <v>-0.21518987341772153</v>
      </c>
      <c r="IP23" s="1050">
        <f t="shared" si="735"/>
        <v>-1612</v>
      </c>
      <c r="IQ23" s="342">
        <f>IP23/FY23</f>
        <v>-1</v>
      </c>
      <c r="IR23" s="1050">
        <f t="shared" si="736"/>
        <v>0</v>
      </c>
      <c r="IS23" s="1292" t="e">
        <f>IR23/FZ23</f>
        <v>#DIV/0!</v>
      </c>
      <c r="IT23" s="1050">
        <f t="shared" si="737"/>
        <v>0</v>
      </c>
      <c r="IU23" s="342" t="e">
        <f>IT23/GA23</f>
        <v>#DIV/0!</v>
      </c>
      <c r="IV23" s="1050">
        <f t="shared" si="738"/>
        <v>0</v>
      </c>
      <c r="IW23" s="342" t="e">
        <f>IV23/GB23</f>
        <v>#DIV/0!</v>
      </c>
      <c r="IX23" s="1050">
        <f t="shared" si="739"/>
        <v>0</v>
      </c>
      <c r="IY23" s="342" t="e">
        <f>IX23/GC23</f>
        <v>#DIV/0!</v>
      </c>
      <c r="IZ23" s="1050">
        <f t="shared" si="740"/>
        <v>0</v>
      </c>
      <c r="JA23" s="1306" t="e">
        <f>IZ23/GD23</f>
        <v>#DIV/0!</v>
      </c>
      <c r="JB23" s="1050">
        <f t="shared" si="741"/>
        <v>1612</v>
      </c>
      <c r="JC23" s="881">
        <f t="shared" si="742"/>
        <v>1612</v>
      </c>
      <c r="JD23" s="113">
        <f t="shared" si="743"/>
        <v>0</v>
      </c>
      <c r="JE23" s="100">
        <f t="shared" si="744"/>
        <v>0</v>
      </c>
      <c r="JF23" s="1174"/>
      <c r="JG23" t="str">
        <f t="shared" si="745"/>
        <v>Reported Source - Telephone</v>
      </c>
      <c r="JH23" s="240" t="e">
        <f>#REF!</f>
        <v>#REF!</v>
      </c>
      <c r="JI23" s="240" t="e">
        <f>#REF!</f>
        <v>#REF!</v>
      </c>
      <c r="JJ23" s="240" t="e">
        <f>#REF!</f>
        <v>#REF!</v>
      </c>
      <c r="JK23" s="240" t="e">
        <f>#REF!</f>
        <v>#REF!</v>
      </c>
      <c r="JL23" s="240" t="e">
        <f>#REF!</f>
        <v>#REF!</v>
      </c>
      <c r="JM23" s="240" t="e">
        <f>#REF!</f>
        <v>#REF!</v>
      </c>
      <c r="JN23" s="240" t="e">
        <f>#REF!</f>
        <v>#REF!</v>
      </c>
      <c r="JO23" s="240" t="e">
        <f>#REF!</f>
        <v>#REF!</v>
      </c>
      <c r="JP23" s="240" t="e">
        <f>#REF!</f>
        <v>#REF!</v>
      </c>
      <c r="JQ23" s="240" t="e">
        <f>#REF!</f>
        <v>#REF!</v>
      </c>
      <c r="JR23" s="240" t="e">
        <f>#REF!</f>
        <v>#REF!</v>
      </c>
      <c r="JS23" s="241">
        <f t="shared" si="746"/>
        <v>3180</v>
      </c>
      <c r="JT23" s="241">
        <f t="shared" si="747"/>
        <v>3306</v>
      </c>
      <c r="JU23" s="241">
        <f t="shared" si="748"/>
        <v>2691</v>
      </c>
      <c r="JV23" s="241">
        <f t="shared" si="749"/>
        <v>6924</v>
      </c>
      <c r="JW23" s="241">
        <f t="shared" si="750"/>
        <v>3563</v>
      </c>
      <c r="JX23" s="241">
        <f t="shared" si="751"/>
        <v>2917</v>
      </c>
      <c r="JY23" s="241">
        <f t="shared" si="752"/>
        <v>3859</v>
      </c>
      <c r="JZ23" s="241">
        <f t="shared" si="753"/>
        <v>3634</v>
      </c>
      <c r="KA23" s="241">
        <f t="shared" si="754"/>
        <v>3071</v>
      </c>
      <c r="KB23" s="241">
        <f t="shared" si="755"/>
        <v>3359</v>
      </c>
      <c r="KC23" s="241">
        <f t="shared" si="756"/>
        <v>5207</v>
      </c>
      <c r="KD23" s="241">
        <f t="shared" si="757"/>
        <v>3621</v>
      </c>
      <c r="KE23" s="241">
        <f t="shared" si="758"/>
        <v>3813</v>
      </c>
      <c r="KF23" s="241">
        <f t="shared" si="759"/>
        <v>3624</v>
      </c>
      <c r="KG23" s="241">
        <f t="shared" si="760"/>
        <v>4407</v>
      </c>
      <c r="KH23" s="241">
        <f t="shared" si="761"/>
        <v>9602</v>
      </c>
      <c r="KI23" s="241">
        <f t="shared" si="762"/>
        <v>4942</v>
      </c>
      <c r="KJ23" s="241">
        <f t="shared" si="763"/>
        <v>4326</v>
      </c>
      <c r="KK23" s="241">
        <f t="shared" si="764"/>
        <v>5169</v>
      </c>
      <c r="KL23" s="241">
        <f t="shared" si="765"/>
        <v>3640</v>
      </c>
      <c r="KM23" s="241">
        <f t="shared" si="766"/>
        <v>3557</v>
      </c>
      <c r="KN23" s="241">
        <f t="shared" si="767"/>
        <v>3419</v>
      </c>
      <c r="KO23" s="241">
        <f t="shared" si="768"/>
        <v>3275</v>
      </c>
      <c r="KP23" s="241">
        <f t="shared" si="769"/>
        <v>3643</v>
      </c>
      <c r="KQ23" s="650">
        <f t="shared" si="770"/>
        <v>3725</v>
      </c>
      <c r="KR23" s="650">
        <f t="shared" si="771"/>
        <v>3562</v>
      </c>
      <c r="KS23" s="650">
        <f t="shared" si="772"/>
        <v>3929</v>
      </c>
      <c r="KT23" s="650">
        <f t="shared" si="773"/>
        <v>10525</v>
      </c>
      <c r="KU23" s="650">
        <f t="shared" si="774"/>
        <v>3489</v>
      </c>
      <c r="KV23" s="650">
        <f t="shared" si="775"/>
        <v>3627</v>
      </c>
      <c r="KW23" s="650">
        <f t="shared" si="776"/>
        <v>4536</v>
      </c>
      <c r="KX23" s="650">
        <f t="shared" si="777"/>
        <v>3422</v>
      </c>
      <c r="KY23" s="650">
        <f t="shared" si="778"/>
        <v>3883</v>
      </c>
      <c r="KZ23" s="650">
        <f t="shared" si="779"/>
        <v>4341</v>
      </c>
      <c r="LA23" s="650">
        <f t="shared" si="780"/>
        <v>3143</v>
      </c>
      <c r="LB23" s="650">
        <f t="shared" si="781"/>
        <v>3061</v>
      </c>
      <c r="LC23" s="742">
        <f t="shared" si="782"/>
        <v>2991</v>
      </c>
      <c r="LD23" s="742">
        <f t="shared" si="783"/>
        <v>2923</v>
      </c>
      <c r="LE23" s="742">
        <f t="shared" si="784"/>
        <v>3233</v>
      </c>
      <c r="LF23" s="742">
        <f t="shared" si="785"/>
        <v>3750</v>
      </c>
      <c r="LG23" s="742">
        <f t="shared" si="786"/>
        <v>3383</v>
      </c>
      <c r="LH23" s="742">
        <f t="shared" si="787"/>
        <v>3099</v>
      </c>
      <c r="LI23" s="742">
        <f t="shared" si="788"/>
        <v>3381</v>
      </c>
      <c r="LJ23" s="742">
        <f t="shared" si="789"/>
        <v>3386</v>
      </c>
      <c r="LK23" s="742">
        <f t="shared" si="790"/>
        <v>3149</v>
      </c>
      <c r="LL23" s="742">
        <f t="shared" si="791"/>
        <v>2768</v>
      </c>
      <c r="LM23" s="742">
        <f t="shared" si="792"/>
        <v>2657</v>
      </c>
      <c r="LN23" s="742">
        <f t="shared" si="793"/>
        <v>2971</v>
      </c>
      <c r="LO23" s="792">
        <f t="shared" si="794"/>
        <v>2918</v>
      </c>
      <c r="LP23" s="792">
        <f t="shared" si="795"/>
        <v>3377</v>
      </c>
      <c r="LQ23" s="792">
        <f t="shared" si="796"/>
        <v>3122</v>
      </c>
      <c r="LR23" s="792">
        <f t="shared" si="797"/>
        <v>3544</v>
      </c>
      <c r="LS23" s="792">
        <f t="shared" si="798"/>
        <v>2846</v>
      </c>
      <c r="LT23" s="792">
        <f t="shared" si="799"/>
        <v>2766</v>
      </c>
      <c r="LU23" s="792">
        <f t="shared" si="800"/>
        <v>3064</v>
      </c>
      <c r="LV23" s="792">
        <f t="shared" si="801"/>
        <v>3077</v>
      </c>
      <c r="LW23" s="792">
        <f t="shared" si="802"/>
        <v>2639</v>
      </c>
      <c r="LX23" s="792">
        <f t="shared" si="803"/>
        <v>2155</v>
      </c>
      <c r="LY23" s="792">
        <f t="shared" si="804"/>
        <v>2265</v>
      </c>
      <c r="LZ23" s="792">
        <f t="shared" si="805"/>
        <v>2161</v>
      </c>
      <c r="MA23" s="967">
        <f t="shared" si="806"/>
        <v>2120</v>
      </c>
      <c r="MB23" s="967">
        <f t="shared" si="807"/>
        <v>2284</v>
      </c>
      <c r="MC23" s="967">
        <f t="shared" si="808"/>
        <v>1823</v>
      </c>
      <c r="MD23" s="967">
        <f t="shared" si="809"/>
        <v>2149</v>
      </c>
      <c r="ME23" s="967">
        <f t="shared" si="810"/>
        <v>1851</v>
      </c>
      <c r="MF23" s="967">
        <f t="shared" si="811"/>
        <v>1853</v>
      </c>
      <c r="MG23" s="967">
        <f t="shared" si="812"/>
        <v>2999</v>
      </c>
      <c r="MH23" s="967">
        <f t="shared" si="813"/>
        <v>2787</v>
      </c>
      <c r="MI23" s="967">
        <f t="shared" si="814"/>
        <v>2353</v>
      </c>
      <c r="MJ23" s="967">
        <f t="shared" si="815"/>
        <v>2309</v>
      </c>
      <c r="MK23" s="967">
        <f t="shared" si="816"/>
        <v>2004</v>
      </c>
      <c r="ML23" s="967">
        <f t="shared" si="817"/>
        <v>2205</v>
      </c>
      <c r="MM23" s="989">
        <f t="shared" si="818"/>
        <v>2302</v>
      </c>
      <c r="MN23" s="989">
        <f t="shared" si="819"/>
        <v>2564</v>
      </c>
      <c r="MO23" s="989">
        <f t="shared" si="820"/>
        <v>1917</v>
      </c>
      <c r="MP23" s="989">
        <f t="shared" si="821"/>
        <v>2625</v>
      </c>
      <c r="MQ23" s="989">
        <f t="shared" si="822"/>
        <v>1854</v>
      </c>
      <c r="MR23" s="989">
        <f t="shared" si="823"/>
        <v>1788</v>
      </c>
      <c r="MS23" s="989">
        <f t="shared" si="824"/>
        <v>3327</v>
      </c>
      <c r="MT23" s="989">
        <f t="shared" si="825"/>
        <v>2920</v>
      </c>
      <c r="MU23" s="989">
        <f t="shared" si="826"/>
        <v>2719</v>
      </c>
      <c r="MV23" s="989">
        <f t="shared" si="827"/>
        <v>2467</v>
      </c>
      <c r="MW23" s="989">
        <f t="shared" si="828"/>
        <v>2069</v>
      </c>
      <c r="MX23" s="989">
        <f t="shared" si="829"/>
        <v>1987</v>
      </c>
      <c r="MY23" s="1029">
        <f t="shared" si="830"/>
        <v>2344</v>
      </c>
      <c r="MZ23" s="1029">
        <f t="shared" si="831"/>
        <v>1980</v>
      </c>
      <c r="NA23" s="1029">
        <f t="shared" si="832"/>
        <v>1805</v>
      </c>
      <c r="NB23" s="1029">
        <f t="shared" si="833"/>
        <v>2088</v>
      </c>
      <c r="NC23" s="1029">
        <f t="shared" si="834"/>
        <v>2054</v>
      </c>
      <c r="ND23" s="1029">
        <f t="shared" si="835"/>
        <v>1749</v>
      </c>
      <c r="NE23" s="1029">
        <f t="shared" si="836"/>
        <v>3138</v>
      </c>
      <c r="NF23" s="1029">
        <f t="shared" si="837"/>
        <v>2956</v>
      </c>
      <c r="NG23" s="1029">
        <f t="shared" si="838"/>
        <v>2594</v>
      </c>
      <c r="NH23" s="1029">
        <f t="shared" si="839"/>
        <v>2029</v>
      </c>
      <c r="NI23" s="1029">
        <f t="shared" si="840"/>
        <v>1871</v>
      </c>
      <c r="NJ23" s="1029">
        <f t="shared" si="841"/>
        <v>2189</v>
      </c>
      <c r="NK23" s="1116">
        <f t="shared" si="842"/>
        <v>2295</v>
      </c>
      <c r="NL23" s="1116">
        <f t="shared" si="843"/>
        <v>2053</v>
      </c>
      <c r="NM23" s="1116">
        <f t="shared" si="844"/>
        <v>2119</v>
      </c>
      <c r="NN23" s="1116">
        <f t="shared" si="845"/>
        <v>2482</v>
      </c>
      <c r="NO23" s="1116">
        <f t="shared" si="846"/>
        <v>2015</v>
      </c>
      <c r="NP23" s="1116">
        <f t="shared" si="847"/>
        <v>2091</v>
      </c>
      <c r="NQ23" s="1116">
        <f t="shared" si="848"/>
        <v>2677</v>
      </c>
      <c r="NR23" s="1116">
        <f t="shared" si="849"/>
        <v>3537</v>
      </c>
      <c r="NS23" s="1116">
        <f t="shared" si="850"/>
        <v>2864</v>
      </c>
      <c r="NT23" s="1116">
        <f t="shared" si="851"/>
        <v>2117</v>
      </c>
      <c r="NU23" s="1116">
        <f t="shared" si="852"/>
        <v>2083</v>
      </c>
      <c r="NV23" s="1116">
        <f t="shared" si="853"/>
        <v>2387</v>
      </c>
      <c r="NW23" s="1201">
        <f t="shared" si="854"/>
        <v>2009</v>
      </c>
      <c r="NX23" s="1201">
        <f t="shared" si="855"/>
        <v>1929</v>
      </c>
      <c r="NY23" s="1201">
        <f t="shared" si="856"/>
        <v>1710</v>
      </c>
      <c r="NZ23" s="1201">
        <f t="shared" si="857"/>
        <v>1975</v>
      </c>
      <c r="OA23" s="1201">
        <f t="shared" si="858"/>
        <v>1692</v>
      </c>
      <c r="OB23" s="1201">
        <f t="shared" si="859"/>
        <v>1612</v>
      </c>
      <c r="OC23" s="1201">
        <f t="shared" si="860"/>
        <v>2640</v>
      </c>
      <c r="OD23" s="1201">
        <f t="shared" si="861"/>
        <v>3542</v>
      </c>
      <c r="OE23" s="1201">
        <f t="shared" si="862"/>
        <v>2589</v>
      </c>
      <c r="OF23" s="1201">
        <f t="shared" si="863"/>
        <v>2562</v>
      </c>
      <c r="OG23" s="1201">
        <f t="shared" si="864"/>
        <v>2154</v>
      </c>
      <c r="OH23" s="1201">
        <f t="shared" si="865"/>
        <v>2292</v>
      </c>
      <c r="OI23" s="1271">
        <f t="shared" si="866"/>
        <v>2060</v>
      </c>
      <c r="OJ23" s="1271">
        <f t="shared" si="867"/>
        <v>2299</v>
      </c>
      <c r="OK23" s="1271">
        <f t="shared" si="867"/>
        <v>2155</v>
      </c>
      <c r="OL23" s="1271">
        <f t="shared" si="867"/>
        <v>2691</v>
      </c>
      <c r="OM23" s="1271">
        <f t="shared" si="867"/>
        <v>2054</v>
      </c>
      <c r="ON23" s="1271">
        <f t="shared" si="867"/>
        <v>1612</v>
      </c>
      <c r="OO23" s="1271">
        <f t="shared" si="868"/>
        <v>0</v>
      </c>
      <c r="OP23" s="1271">
        <f t="shared" si="869"/>
        <v>0</v>
      </c>
      <c r="OQ23" s="1271">
        <f t="shared" si="870"/>
        <v>0</v>
      </c>
      <c r="OR23" s="1271">
        <f t="shared" si="871"/>
        <v>0</v>
      </c>
      <c r="OS23" s="1271">
        <f t="shared" si="872"/>
        <v>0</v>
      </c>
      <c r="OT23" s="1271">
        <f t="shared" si="873"/>
        <v>0</v>
      </c>
    </row>
    <row r="24" spans="1:410" x14ac:dyDescent="0.3">
      <c r="A24" s="628"/>
      <c r="B24" s="50"/>
      <c r="C24" s="50" t="s">
        <v>34</v>
      </c>
      <c r="E24" s="1335" t="s">
        <v>39</v>
      </c>
      <c r="F24" s="1335"/>
      <c r="G24" s="1336"/>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22"/>
        <v>21669</v>
      </c>
      <c r="AW24" s="150">
        <f t="shared" si="623"/>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26"/>
        <v>27865</v>
      </c>
      <c r="BK24" s="150">
        <f t="shared" si="627"/>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34"/>
        <v>35165</v>
      </c>
      <c r="BY24" s="150">
        <f t="shared" si="635"/>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42"/>
        <v>35100</v>
      </c>
      <c r="CM24" s="150">
        <f t="shared" si="643"/>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50"/>
        <v>31703</v>
      </c>
      <c r="DA24" s="150">
        <f t="shared" si="651"/>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58"/>
        <v>31605</v>
      </c>
      <c r="DO24" s="150">
        <f t="shared" si="659"/>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66"/>
        <v>31924</v>
      </c>
      <c r="EC24" s="150">
        <f t="shared" si="667"/>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74"/>
        <v>32957</v>
      </c>
      <c r="EQ24" s="150">
        <f t="shared" si="675"/>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83"/>
        <v>39348</v>
      </c>
      <c r="FE24" s="150">
        <f t="shared" si="684"/>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691"/>
        <v>43045</v>
      </c>
      <c r="FS24" s="150">
        <f t="shared" si="692"/>
        <v>3587.0833333333335</v>
      </c>
      <c r="FT24" s="187">
        <v>3945</v>
      </c>
      <c r="FU24" s="64">
        <v>4200</v>
      </c>
      <c r="FV24" s="20">
        <v>3638</v>
      </c>
      <c r="FW24" s="64">
        <v>4021</v>
      </c>
      <c r="FX24" s="20">
        <v>3886</v>
      </c>
      <c r="FY24" s="64">
        <v>3406</v>
      </c>
      <c r="FZ24" s="187"/>
      <c r="GA24" s="64"/>
      <c r="GB24" s="187"/>
      <c r="GC24" s="64"/>
      <c r="GD24" s="187"/>
      <c r="GE24" s="64"/>
      <c r="GF24" s="118">
        <f t="shared" si="696"/>
        <v>23096</v>
      </c>
      <c r="GG24" s="150">
        <f t="shared" si="697"/>
        <v>3849.3333333333335</v>
      </c>
      <c r="GH24" s="292">
        <f t="shared" si="307"/>
        <v>329</v>
      </c>
      <c r="GI24" s="1101">
        <f>GH24/EO24</f>
        <v>0.10182606004333024</v>
      </c>
      <c r="GJ24" s="292">
        <f t="shared" si="698"/>
        <v>-386</v>
      </c>
      <c r="GK24" s="1097">
        <f>GJ24/ER24</f>
        <v>-0.10842696629213483</v>
      </c>
      <c r="GL24" s="292">
        <f t="shared" si="699"/>
        <v>-119</v>
      </c>
      <c r="GM24" s="1097">
        <f t="shared" si="700"/>
        <v>-3.749212350346566E-2</v>
      </c>
      <c r="GN24" s="292">
        <f t="shared" si="701"/>
        <v>198</v>
      </c>
      <c r="GO24" s="1097">
        <f>GN24/ET24</f>
        <v>6.4811783960720126E-2</v>
      </c>
      <c r="GP24" s="292">
        <f t="shared" si="702"/>
        <v>-601</v>
      </c>
      <c r="GQ24" s="1097">
        <f t="shared" si="703"/>
        <v>-0.18475253612050416</v>
      </c>
      <c r="GR24" s="292">
        <f t="shared" si="704"/>
        <v>294</v>
      </c>
      <c r="GS24" s="1097">
        <f>GR24/EV24</f>
        <v>0.11085972850678733</v>
      </c>
      <c r="GT24" s="292">
        <f t="shared" si="705"/>
        <v>196</v>
      </c>
      <c r="GU24" s="1154">
        <f t="shared" si="706"/>
        <v>6.6530889341479979E-2</v>
      </c>
      <c r="GV24" s="292">
        <f t="shared" si="707"/>
        <v>219</v>
      </c>
      <c r="GW24" s="1097">
        <f>GV24/EX24</f>
        <v>6.9700827498408655E-2</v>
      </c>
      <c r="GX24" s="292">
        <f t="shared" si="708"/>
        <v>565</v>
      </c>
      <c r="GY24" s="1097">
        <f>GX24/EY24</f>
        <v>0.16810473073490032</v>
      </c>
      <c r="GZ24" s="292">
        <f t="shared" si="709"/>
        <v>-445</v>
      </c>
      <c r="HA24" s="1097">
        <f>GZ24/EZ24</f>
        <v>-0.11334691798267957</v>
      </c>
      <c r="HB24" s="292">
        <f t="shared" si="710"/>
        <v>-289</v>
      </c>
      <c r="HC24" s="1097">
        <f>HB24/FA24</f>
        <v>-8.3022120080436662E-2</v>
      </c>
      <c r="HD24" s="292">
        <f t="shared" si="711"/>
        <v>414</v>
      </c>
      <c r="HE24" s="1097">
        <f>HD24/FB24</f>
        <v>0.12969924812030076</v>
      </c>
      <c r="HF24" s="1050">
        <f t="shared" si="712"/>
        <v>-283</v>
      </c>
      <c r="HG24" s="342">
        <f t="shared" si="713"/>
        <v>-7.8480310593455352E-2</v>
      </c>
      <c r="HH24" s="1050">
        <f t="shared" si="714"/>
        <v>253</v>
      </c>
      <c r="HI24" s="342">
        <f>HH24/FF24</f>
        <v>7.6136021667168222E-2</v>
      </c>
      <c r="HJ24" s="1050">
        <f t="shared" si="715"/>
        <v>-357</v>
      </c>
      <c r="HK24" s="342">
        <f>HJ24/FG24</f>
        <v>-9.9832214765100666E-2</v>
      </c>
      <c r="HL24" s="1050">
        <f t="shared" si="716"/>
        <v>-49</v>
      </c>
      <c r="HM24" s="342">
        <f>HL24/FH24</f>
        <v>-1.5222118670394533E-2</v>
      </c>
      <c r="HN24" s="1050">
        <f t="shared" si="717"/>
        <v>-273</v>
      </c>
      <c r="HO24" s="342">
        <f>HN24/FI24</f>
        <v>-8.6119873817034703E-2</v>
      </c>
      <c r="HP24" s="1050">
        <f t="shared" si="718"/>
        <v>-169</v>
      </c>
      <c r="HQ24" s="342">
        <f>HP24/FJ24</f>
        <v>-5.833620987228167E-2</v>
      </c>
      <c r="HR24" s="1050">
        <f t="shared" si="719"/>
        <v>334</v>
      </c>
      <c r="HS24" s="342">
        <f>HR24/FK24</f>
        <v>0.12243401759530792</v>
      </c>
      <c r="HT24" s="1050">
        <f t="shared" si="720"/>
        <v>282</v>
      </c>
      <c r="HU24" s="342">
        <f>HT24/FL24</f>
        <v>9.2096668843892879E-2</v>
      </c>
      <c r="HV24" s="1050">
        <f t="shared" si="721"/>
        <v>921</v>
      </c>
      <c r="HW24" s="342">
        <f t="shared" si="722"/>
        <v>0.27541866028708134</v>
      </c>
      <c r="HX24" s="1050">
        <f t="shared" si="723"/>
        <v>459</v>
      </c>
      <c r="HY24" s="342">
        <f t="shared" si="724"/>
        <v>0.10762016412661196</v>
      </c>
      <c r="HZ24" s="1050">
        <f t="shared" si="725"/>
        <v>-729</v>
      </c>
      <c r="IA24" s="342">
        <f>HZ24/FO24</f>
        <v>-0.15431837425910244</v>
      </c>
      <c r="IB24" s="1050">
        <f t="shared" si="726"/>
        <v>747</v>
      </c>
      <c r="IC24" s="342">
        <f t="shared" si="727"/>
        <v>0.1869837296620776</v>
      </c>
      <c r="ID24" s="1050">
        <f t="shared" si="728"/>
        <v>-797</v>
      </c>
      <c r="IE24" s="342">
        <f t="shared" si="729"/>
        <v>-0.16807254323070434</v>
      </c>
      <c r="IF24" s="1050">
        <f t="shared" si="730"/>
        <v>255</v>
      </c>
      <c r="IG24" s="342">
        <f>IF24/FT24</f>
        <v>6.4638783269961975E-2</v>
      </c>
      <c r="IH24" s="1050">
        <f t="shared" si="731"/>
        <v>248</v>
      </c>
      <c r="II24" s="342">
        <f>IH24/FU24</f>
        <v>5.904761904761905E-2</v>
      </c>
      <c r="IJ24" s="1050">
        <f t="shared" si="732"/>
        <v>-4021</v>
      </c>
      <c r="IK24" s="342">
        <f>IJ24/FV24</f>
        <v>-1.1052776250687191</v>
      </c>
      <c r="IL24" s="1050">
        <f t="shared" si="733"/>
        <v>-135</v>
      </c>
      <c r="IM24" s="342">
        <f>IL24/FW24</f>
        <v>-3.3573737876150214E-2</v>
      </c>
      <c r="IN24" s="1050">
        <f t="shared" si="734"/>
        <v>-480</v>
      </c>
      <c r="IO24" s="342">
        <f>IN24/FX24</f>
        <v>-0.12352032938754504</v>
      </c>
      <c r="IP24" s="1050">
        <f t="shared" si="735"/>
        <v>-3406</v>
      </c>
      <c r="IQ24" s="342">
        <f>IP24/FY24</f>
        <v>-1</v>
      </c>
      <c r="IR24" s="1050">
        <f t="shared" si="736"/>
        <v>0</v>
      </c>
      <c r="IS24" s="1292" t="e">
        <f>IR24/FZ24</f>
        <v>#DIV/0!</v>
      </c>
      <c r="IT24" s="1050">
        <f t="shared" si="737"/>
        <v>0</v>
      </c>
      <c r="IU24" s="342" t="e">
        <f>IT24/GA24</f>
        <v>#DIV/0!</v>
      </c>
      <c r="IV24" s="1050">
        <f t="shared" si="738"/>
        <v>0</v>
      </c>
      <c r="IW24" s="342" t="e">
        <f>IV24/GB24</f>
        <v>#DIV/0!</v>
      </c>
      <c r="IX24" s="1050">
        <f t="shared" si="739"/>
        <v>0</v>
      </c>
      <c r="IY24" s="342" t="e">
        <f>IX24/GC24</f>
        <v>#DIV/0!</v>
      </c>
      <c r="IZ24" s="1050">
        <f t="shared" si="740"/>
        <v>0</v>
      </c>
      <c r="JA24" s="1306" t="e">
        <f>IZ24/GD24</f>
        <v>#DIV/0!</v>
      </c>
      <c r="JB24" s="1050">
        <f t="shared" si="741"/>
        <v>2728</v>
      </c>
      <c r="JC24" s="881">
        <f t="shared" si="742"/>
        <v>3406</v>
      </c>
      <c r="JD24" s="113">
        <f t="shared" si="743"/>
        <v>678</v>
      </c>
      <c r="JE24" s="100">
        <f t="shared" si="744"/>
        <v>0.24853372434017595</v>
      </c>
      <c r="JF24" s="1174"/>
      <c r="JG24" t="str">
        <f t="shared" si="745"/>
        <v>Reported Source - Email</v>
      </c>
      <c r="JH24" s="240" t="e">
        <f>#REF!</f>
        <v>#REF!</v>
      </c>
      <c r="JI24" s="240" t="e">
        <f>#REF!</f>
        <v>#REF!</v>
      </c>
      <c r="JJ24" s="240" t="e">
        <f>#REF!</f>
        <v>#REF!</v>
      </c>
      <c r="JK24" s="240" t="e">
        <f>#REF!</f>
        <v>#REF!</v>
      </c>
      <c r="JL24" s="240" t="e">
        <f>#REF!</f>
        <v>#REF!</v>
      </c>
      <c r="JM24" s="240" t="e">
        <f>#REF!</f>
        <v>#REF!</v>
      </c>
      <c r="JN24" s="240" t="e">
        <f>#REF!</f>
        <v>#REF!</v>
      </c>
      <c r="JO24" s="240" t="e">
        <f>#REF!</f>
        <v>#REF!</v>
      </c>
      <c r="JP24" s="240" t="e">
        <f>#REF!</f>
        <v>#REF!</v>
      </c>
      <c r="JQ24" s="240" t="e">
        <f>#REF!</f>
        <v>#REF!</v>
      </c>
      <c r="JR24" s="240" t="e">
        <f>#REF!</f>
        <v>#REF!</v>
      </c>
      <c r="JS24" s="241">
        <f t="shared" si="746"/>
        <v>2383</v>
      </c>
      <c r="JT24" s="241">
        <f t="shared" si="747"/>
        <v>2223</v>
      </c>
      <c r="JU24" s="241">
        <f t="shared" si="748"/>
        <v>1710</v>
      </c>
      <c r="JV24" s="241">
        <f t="shared" si="749"/>
        <v>1264</v>
      </c>
      <c r="JW24" s="241">
        <f t="shared" si="750"/>
        <v>1557</v>
      </c>
      <c r="JX24" s="241">
        <f t="shared" si="751"/>
        <v>1529</v>
      </c>
      <c r="JY24" s="241">
        <f t="shared" si="752"/>
        <v>2127</v>
      </c>
      <c r="JZ24" s="241">
        <f t="shared" si="753"/>
        <v>2072</v>
      </c>
      <c r="KA24" s="241">
        <f t="shared" si="754"/>
        <v>1740</v>
      </c>
      <c r="KB24" s="241">
        <f t="shared" si="755"/>
        <v>1795</v>
      </c>
      <c r="KC24" s="241">
        <f t="shared" si="756"/>
        <v>1738</v>
      </c>
      <c r="KD24" s="241">
        <f t="shared" si="757"/>
        <v>1531</v>
      </c>
      <c r="KE24" s="241">
        <f t="shared" si="758"/>
        <v>1908</v>
      </c>
      <c r="KF24" s="241">
        <f t="shared" si="759"/>
        <v>2096</v>
      </c>
      <c r="KG24" s="241">
        <f t="shared" si="760"/>
        <v>1992</v>
      </c>
      <c r="KH24" s="241">
        <f t="shared" si="761"/>
        <v>2861</v>
      </c>
      <c r="KI24" s="241">
        <f t="shared" si="762"/>
        <v>2327</v>
      </c>
      <c r="KJ24" s="241">
        <f t="shared" si="763"/>
        <v>2180</v>
      </c>
      <c r="KK24" s="241">
        <f t="shared" si="764"/>
        <v>2454</v>
      </c>
      <c r="KL24" s="241">
        <f t="shared" si="765"/>
        <v>2317</v>
      </c>
      <c r="KM24" s="241">
        <f t="shared" si="766"/>
        <v>2388</v>
      </c>
      <c r="KN24" s="241">
        <f t="shared" si="767"/>
        <v>2132</v>
      </c>
      <c r="KO24" s="241">
        <f t="shared" si="768"/>
        <v>2451</v>
      </c>
      <c r="KP24" s="241">
        <f t="shared" si="769"/>
        <v>2759</v>
      </c>
      <c r="KQ24" s="650">
        <f t="shared" si="770"/>
        <v>3023</v>
      </c>
      <c r="KR24" s="650">
        <f t="shared" si="771"/>
        <v>2547</v>
      </c>
      <c r="KS24" s="650">
        <f t="shared" si="772"/>
        <v>2672</v>
      </c>
      <c r="KT24" s="650">
        <f t="shared" si="773"/>
        <v>2874</v>
      </c>
      <c r="KU24" s="650">
        <f t="shared" si="774"/>
        <v>2545</v>
      </c>
      <c r="KV24" s="650">
        <f t="shared" si="775"/>
        <v>2640</v>
      </c>
      <c r="KW24" s="650">
        <f t="shared" si="776"/>
        <v>3532</v>
      </c>
      <c r="KX24" s="650">
        <f t="shared" si="777"/>
        <v>2974</v>
      </c>
      <c r="KY24" s="650">
        <f t="shared" si="778"/>
        <v>3461</v>
      </c>
      <c r="KZ24" s="650">
        <f t="shared" si="779"/>
        <v>2940</v>
      </c>
      <c r="LA24" s="650">
        <f t="shared" si="780"/>
        <v>2592</v>
      </c>
      <c r="LB24" s="650">
        <f t="shared" si="781"/>
        <v>3365</v>
      </c>
      <c r="LC24" s="742">
        <f t="shared" si="782"/>
        <v>3694</v>
      </c>
      <c r="LD24" s="742">
        <f t="shared" si="783"/>
        <v>3108</v>
      </c>
      <c r="LE24" s="742">
        <f t="shared" si="784"/>
        <v>2787</v>
      </c>
      <c r="LF24" s="742">
        <f t="shared" si="785"/>
        <v>2778</v>
      </c>
      <c r="LG24" s="742">
        <f t="shared" si="786"/>
        <v>2599</v>
      </c>
      <c r="LH24" s="742">
        <f t="shared" si="787"/>
        <v>2658</v>
      </c>
      <c r="LI24" s="742">
        <f t="shared" si="788"/>
        <v>2890</v>
      </c>
      <c r="LJ24" s="742">
        <f t="shared" si="789"/>
        <v>3520</v>
      </c>
      <c r="LK24" s="742">
        <f t="shared" si="790"/>
        <v>3208</v>
      </c>
      <c r="LL24" s="742">
        <f t="shared" si="791"/>
        <v>2580</v>
      </c>
      <c r="LM24" s="742">
        <f t="shared" si="792"/>
        <v>2430</v>
      </c>
      <c r="LN24" s="742">
        <f t="shared" si="793"/>
        <v>2848</v>
      </c>
      <c r="LO24" s="792">
        <f t="shared" si="794"/>
        <v>3022</v>
      </c>
      <c r="LP24" s="792">
        <f t="shared" si="795"/>
        <v>2927</v>
      </c>
      <c r="LQ24" s="792">
        <f t="shared" si="796"/>
        <v>2357</v>
      </c>
      <c r="LR24" s="792">
        <f t="shared" si="797"/>
        <v>2449</v>
      </c>
      <c r="LS24" s="792">
        <f t="shared" si="798"/>
        <v>2472</v>
      </c>
      <c r="LT24" s="792">
        <f t="shared" si="799"/>
        <v>2610</v>
      </c>
      <c r="LU24" s="792">
        <f t="shared" si="800"/>
        <v>3166</v>
      </c>
      <c r="LV24" s="792">
        <f t="shared" si="801"/>
        <v>2858</v>
      </c>
      <c r="LW24" s="792">
        <f t="shared" si="802"/>
        <v>2692</v>
      </c>
      <c r="LX24" s="792">
        <f t="shared" si="803"/>
        <v>2091</v>
      </c>
      <c r="LY24" s="792">
        <f t="shared" si="804"/>
        <v>2515</v>
      </c>
      <c r="LZ24" s="792">
        <f t="shared" si="805"/>
        <v>2544</v>
      </c>
      <c r="MA24" s="967">
        <f t="shared" si="806"/>
        <v>2420</v>
      </c>
      <c r="MB24" s="967">
        <f t="shared" si="807"/>
        <v>2809</v>
      </c>
      <c r="MC24" s="967">
        <f t="shared" si="808"/>
        <v>2372</v>
      </c>
      <c r="MD24" s="967">
        <f t="shared" si="809"/>
        <v>2381</v>
      </c>
      <c r="ME24" s="967">
        <f t="shared" si="810"/>
        <v>2265</v>
      </c>
      <c r="MF24" s="967">
        <f t="shared" si="811"/>
        <v>2026</v>
      </c>
      <c r="MG24" s="967">
        <f t="shared" si="812"/>
        <v>2960</v>
      </c>
      <c r="MH24" s="967">
        <f t="shared" si="813"/>
        <v>2759</v>
      </c>
      <c r="MI24" s="967">
        <f t="shared" si="814"/>
        <v>2911</v>
      </c>
      <c r="MJ24" s="967">
        <f t="shared" si="815"/>
        <v>2708</v>
      </c>
      <c r="MK24" s="967">
        <f t="shared" si="816"/>
        <v>2553</v>
      </c>
      <c r="ML24" s="967">
        <f t="shared" si="817"/>
        <v>3441</v>
      </c>
      <c r="MM24" s="989">
        <f t="shared" si="818"/>
        <v>2753</v>
      </c>
      <c r="MN24" s="989">
        <f t="shared" si="819"/>
        <v>2514</v>
      </c>
      <c r="MO24" s="989">
        <f t="shared" si="820"/>
        <v>2006</v>
      </c>
      <c r="MP24" s="989">
        <f t="shared" si="821"/>
        <v>2932</v>
      </c>
      <c r="MQ24" s="989">
        <f t="shared" si="822"/>
        <v>2539</v>
      </c>
      <c r="MR24" s="989">
        <f t="shared" si="823"/>
        <v>2423</v>
      </c>
      <c r="MS24" s="989">
        <f t="shared" si="824"/>
        <v>2977</v>
      </c>
      <c r="MT24" s="989">
        <f t="shared" si="825"/>
        <v>2827</v>
      </c>
      <c r="MU24" s="989">
        <f t="shared" si="826"/>
        <v>2837</v>
      </c>
      <c r="MV24" s="989">
        <f t="shared" si="827"/>
        <v>2652</v>
      </c>
      <c r="MW24" s="989">
        <f t="shared" si="828"/>
        <v>2634</v>
      </c>
      <c r="MX24" s="989">
        <f t="shared" si="829"/>
        <v>2830</v>
      </c>
      <c r="MY24" s="1029">
        <f t="shared" si="830"/>
        <v>2876</v>
      </c>
      <c r="MZ24" s="1029">
        <f t="shared" si="831"/>
        <v>2545</v>
      </c>
      <c r="NA24" s="1029">
        <f t="shared" si="832"/>
        <v>2364</v>
      </c>
      <c r="NB24" s="1029">
        <f t="shared" si="833"/>
        <v>2591</v>
      </c>
      <c r="NC24" s="1029">
        <f t="shared" si="834"/>
        <v>2311</v>
      </c>
      <c r="ND24" s="1029">
        <f t="shared" si="835"/>
        <v>2424</v>
      </c>
      <c r="NE24" s="1029">
        <f t="shared" si="836"/>
        <v>3164</v>
      </c>
      <c r="NF24" s="1029">
        <f t="shared" si="837"/>
        <v>3054</v>
      </c>
      <c r="NG24" s="1029">
        <f t="shared" si="838"/>
        <v>3135</v>
      </c>
      <c r="NH24" s="1029">
        <f t="shared" si="839"/>
        <v>2768</v>
      </c>
      <c r="NI24" s="1029">
        <f t="shared" si="840"/>
        <v>2494</v>
      </c>
      <c r="NJ24" s="1029">
        <f t="shared" si="841"/>
        <v>3231</v>
      </c>
      <c r="NK24" s="1116">
        <f t="shared" si="842"/>
        <v>3560</v>
      </c>
      <c r="NL24" s="1116">
        <f t="shared" si="843"/>
        <v>3174</v>
      </c>
      <c r="NM24" s="1116">
        <f t="shared" si="844"/>
        <v>3055</v>
      </c>
      <c r="NN24" s="1116">
        <f t="shared" si="845"/>
        <v>3253</v>
      </c>
      <c r="NO24" s="1116">
        <f t="shared" si="846"/>
        <v>2652</v>
      </c>
      <c r="NP24" s="1116">
        <f t="shared" si="847"/>
        <v>2946</v>
      </c>
      <c r="NQ24" s="1116">
        <f t="shared" si="848"/>
        <v>3142</v>
      </c>
      <c r="NR24" s="1116">
        <f t="shared" si="849"/>
        <v>3361</v>
      </c>
      <c r="NS24" s="1116">
        <f t="shared" si="850"/>
        <v>3926</v>
      </c>
      <c r="NT24" s="1116">
        <f t="shared" si="851"/>
        <v>3481</v>
      </c>
      <c r="NU24" s="1116">
        <f t="shared" si="852"/>
        <v>3192</v>
      </c>
      <c r="NV24" s="1116">
        <f t="shared" si="853"/>
        <v>3606</v>
      </c>
      <c r="NW24" s="1201">
        <f t="shared" si="854"/>
        <v>3323</v>
      </c>
      <c r="NX24" s="1201">
        <f t="shared" si="855"/>
        <v>3576</v>
      </c>
      <c r="NY24" s="1201">
        <f t="shared" si="856"/>
        <v>3219</v>
      </c>
      <c r="NZ24" s="1201">
        <f t="shared" si="857"/>
        <v>3170</v>
      </c>
      <c r="OA24" s="1201">
        <f t="shared" si="858"/>
        <v>2897</v>
      </c>
      <c r="OB24" s="1201">
        <f t="shared" si="859"/>
        <v>2728</v>
      </c>
      <c r="OC24" s="1201">
        <f t="shared" si="860"/>
        <v>3062</v>
      </c>
      <c r="OD24" s="1201">
        <f t="shared" si="861"/>
        <v>3344</v>
      </c>
      <c r="OE24" s="1201">
        <f t="shared" si="862"/>
        <v>4265</v>
      </c>
      <c r="OF24" s="1201">
        <f t="shared" si="863"/>
        <v>4724</v>
      </c>
      <c r="OG24" s="1201">
        <f t="shared" si="864"/>
        <v>3995</v>
      </c>
      <c r="OH24" s="1201">
        <f t="shared" si="865"/>
        <v>4742</v>
      </c>
      <c r="OI24" s="1271">
        <f t="shared" si="866"/>
        <v>3945</v>
      </c>
      <c r="OJ24" s="1271">
        <f t="shared" si="867"/>
        <v>4200</v>
      </c>
      <c r="OK24" s="1271">
        <f t="shared" si="867"/>
        <v>3638</v>
      </c>
      <c r="OL24" s="1271">
        <f t="shared" si="867"/>
        <v>4021</v>
      </c>
      <c r="OM24" s="1271">
        <f t="shared" si="867"/>
        <v>3886</v>
      </c>
      <c r="ON24" s="1271">
        <f t="shared" si="867"/>
        <v>3406</v>
      </c>
      <c r="OO24" s="1271">
        <f t="shared" si="868"/>
        <v>0</v>
      </c>
      <c r="OP24" s="1271">
        <f t="shared" si="869"/>
        <v>0</v>
      </c>
      <c r="OQ24" s="1271">
        <f t="shared" si="870"/>
        <v>0</v>
      </c>
      <c r="OR24" s="1271">
        <f t="shared" si="871"/>
        <v>0</v>
      </c>
      <c r="OS24" s="1271">
        <f t="shared" si="872"/>
        <v>0</v>
      </c>
      <c r="OT24" s="1271">
        <f t="shared" si="873"/>
        <v>0</v>
      </c>
    </row>
    <row r="25" spans="1:410" x14ac:dyDescent="0.3">
      <c r="A25" s="628"/>
      <c r="B25" s="50"/>
      <c r="C25" s="50" t="s">
        <v>35</v>
      </c>
      <c r="E25" s="1335" t="s">
        <v>40</v>
      </c>
      <c r="F25" s="1335"/>
      <c r="G25" s="1336"/>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22"/>
        <v>7143</v>
      </c>
      <c r="AW25" s="150">
        <f t="shared" si="623"/>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26"/>
        <v>5134</v>
      </c>
      <c r="BK25" s="150">
        <f t="shared" si="627"/>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34"/>
        <v>3931</v>
      </c>
      <c r="BY25" s="150">
        <f t="shared" si="635"/>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42"/>
        <v>5282</v>
      </c>
      <c r="CM25" s="150">
        <f t="shared" si="643"/>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50"/>
        <v>4635</v>
      </c>
      <c r="DA25" s="150">
        <f t="shared" si="651"/>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58"/>
        <v>4683</v>
      </c>
      <c r="DO25" s="150">
        <f t="shared" si="659"/>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66"/>
        <v>4890</v>
      </c>
      <c r="EC25" s="150">
        <f t="shared" si="667"/>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74"/>
        <v>4932</v>
      </c>
      <c r="EQ25" s="150">
        <f t="shared" si="675"/>
        <v>411</v>
      </c>
      <c r="ER25" s="187">
        <v>371</v>
      </c>
      <c r="ES25" s="64">
        <v>385</v>
      </c>
      <c r="ET25" s="20">
        <v>424</v>
      </c>
      <c r="EU25" s="64">
        <v>482</v>
      </c>
      <c r="EV25" s="20">
        <v>397</v>
      </c>
      <c r="EW25" s="64">
        <v>381</v>
      </c>
      <c r="EX25" s="187">
        <v>371</v>
      </c>
      <c r="EY25" s="64">
        <v>375</v>
      </c>
      <c r="EZ25" s="187">
        <v>412</v>
      </c>
      <c r="FA25" s="64">
        <v>413</v>
      </c>
      <c r="FB25" s="187">
        <v>409</v>
      </c>
      <c r="FC25" s="64">
        <v>570</v>
      </c>
      <c r="FD25" s="118">
        <f t="shared" si="683"/>
        <v>4990</v>
      </c>
      <c r="FE25" s="150">
        <f t="shared" si="684"/>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691"/>
        <v>4802</v>
      </c>
      <c r="FS25" s="150">
        <f t="shared" si="692"/>
        <v>400.16666666666669</v>
      </c>
      <c r="FT25" s="187">
        <v>232</v>
      </c>
      <c r="FU25" s="64">
        <v>264</v>
      </c>
      <c r="FV25" s="20">
        <v>234</v>
      </c>
      <c r="FW25" s="64">
        <v>242</v>
      </c>
      <c r="FX25" s="20">
        <v>185</v>
      </c>
      <c r="FY25" s="64">
        <v>167</v>
      </c>
      <c r="FZ25" s="187"/>
      <c r="GA25" s="64"/>
      <c r="GB25" s="187"/>
      <c r="GC25" s="64"/>
      <c r="GD25" s="187"/>
      <c r="GE25" s="64"/>
      <c r="GF25" s="118">
        <f t="shared" si="696"/>
        <v>1324</v>
      </c>
      <c r="GG25" s="150">
        <f t="shared" si="697"/>
        <v>220.66666666666666</v>
      </c>
      <c r="GH25" s="292">
        <f t="shared" si="307"/>
        <v>-24</v>
      </c>
      <c r="GI25" s="1101">
        <f>GH25/EO25</f>
        <v>-6.0759493670886074E-2</v>
      </c>
      <c r="GJ25" s="292">
        <f t="shared" si="698"/>
        <v>14</v>
      </c>
      <c r="GK25" s="1097">
        <f>GJ25/ER25</f>
        <v>3.7735849056603772E-2</v>
      </c>
      <c r="GL25" s="292">
        <f t="shared" si="699"/>
        <v>39</v>
      </c>
      <c r="GM25" s="1097">
        <f t="shared" si="700"/>
        <v>0.1012987012987013</v>
      </c>
      <c r="GN25" s="292">
        <f t="shared" si="701"/>
        <v>58</v>
      </c>
      <c r="GO25" s="1097">
        <f>GN25/ET25</f>
        <v>0.13679245283018868</v>
      </c>
      <c r="GP25" s="292">
        <f t="shared" si="702"/>
        <v>-85</v>
      </c>
      <c r="GQ25" s="1097">
        <f t="shared" si="703"/>
        <v>-0.17634854771784234</v>
      </c>
      <c r="GR25" s="292">
        <f t="shared" si="704"/>
        <v>-16</v>
      </c>
      <c r="GS25" s="1097">
        <f>GR25/EV25</f>
        <v>-4.0302267002518891E-2</v>
      </c>
      <c r="GT25" s="292">
        <f t="shared" si="705"/>
        <v>-10</v>
      </c>
      <c r="GU25" s="1154">
        <f t="shared" si="706"/>
        <v>-2.6246719160104987E-2</v>
      </c>
      <c r="GV25" s="292">
        <f t="shared" si="707"/>
        <v>4</v>
      </c>
      <c r="GW25" s="1097">
        <f>GV25/EX25</f>
        <v>1.078167115902965E-2</v>
      </c>
      <c r="GX25" s="292">
        <f t="shared" si="708"/>
        <v>37</v>
      </c>
      <c r="GY25" s="1097">
        <f>GX25/EY25</f>
        <v>9.8666666666666666E-2</v>
      </c>
      <c r="GZ25" s="292">
        <f t="shared" si="709"/>
        <v>1</v>
      </c>
      <c r="HA25" s="1097">
        <f>GZ25/EZ25</f>
        <v>2.4271844660194173E-3</v>
      </c>
      <c r="HB25" s="292">
        <f t="shared" si="710"/>
        <v>-4</v>
      </c>
      <c r="HC25" s="1097">
        <f>HB25/FA25</f>
        <v>-9.6852300242130755E-3</v>
      </c>
      <c r="HD25" s="292">
        <f t="shared" si="711"/>
        <v>161</v>
      </c>
      <c r="HE25" s="1097">
        <f>HD25/FB25</f>
        <v>0.39364303178484106</v>
      </c>
      <c r="HF25" s="1050">
        <f t="shared" si="712"/>
        <v>-31</v>
      </c>
      <c r="HG25" s="342">
        <f t="shared" si="713"/>
        <v>-5.4385964912280704E-2</v>
      </c>
      <c r="HH25" s="1050">
        <f t="shared" si="714"/>
        <v>-81</v>
      </c>
      <c r="HI25" s="342">
        <f>HH25/FF25</f>
        <v>-0.150278293135436</v>
      </c>
      <c r="HJ25" s="1050">
        <f t="shared" si="715"/>
        <v>-20</v>
      </c>
      <c r="HK25" s="342">
        <f>HJ25/FG25</f>
        <v>-4.3668122270742356E-2</v>
      </c>
      <c r="HL25" s="1050">
        <f t="shared" si="716"/>
        <v>-27</v>
      </c>
      <c r="HM25" s="342">
        <f>HL25/FH25</f>
        <v>-6.1643835616438353E-2</v>
      </c>
      <c r="HN25" s="1050">
        <f t="shared" si="717"/>
        <v>31</v>
      </c>
      <c r="HO25" s="342">
        <f>HN25/FI25</f>
        <v>7.5425790754257913E-2</v>
      </c>
      <c r="HP25" s="1050">
        <f t="shared" si="718"/>
        <v>-28</v>
      </c>
      <c r="HQ25" s="342">
        <f>HP25/FJ25</f>
        <v>-6.3348416289592757E-2</v>
      </c>
      <c r="HR25" s="1050">
        <f t="shared" si="719"/>
        <v>-10</v>
      </c>
      <c r="HS25" s="342">
        <f>HR25/FK25</f>
        <v>-2.4154589371980676E-2</v>
      </c>
      <c r="HT25" s="1050">
        <f t="shared" si="720"/>
        <v>-29</v>
      </c>
      <c r="HU25" s="342">
        <f>HT25/FL25</f>
        <v>-7.1782178217821777E-2</v>
      </c>
      <c r="HV25" s="1050">
        <f t="shared" si="721"/>
        <v>47</v>
      </c>
      <c r="HW25" s="342">
        <f t="shared" si="722"/>
        <v>0.12533333333333332</v>
      </c>
      <c r="HX25" s="1050">
        <f t="shared" si="723"/>
        <v>-74</v>
      </c>
      <c r="HY25" s="342">
        <f t="shared" si="724"/>
        <v>-0.17535545023696683</v>
      </c>
      <c r="HZ25" s="1050">
        <f t="shared" si="725"/>
        <v>-75</v>
      </c>
      <c r="IA25" s="342">
        <f>HZ25/FO25</f>
        <v>-0.21551724137931033</v>
      </c>
      <c r="IB25" s="1050">
        <f t="shared" si="726"/>
        <v>5</v>
      </c>
      <c r="IC25" s="342">
        <f t="shared" si="727"/>
        <v>1.8315018315018316E-2</v>
      </c>
      <c r="ID25" s="1050">
        <f t="shared" si="728"/>
        <v>-46</v>
      </c>
      <c r="IE25" s="342">
        <f t="shared" si="729"/>
        <v>-0.16546762589928057</v>
      </c>
      <c r="IF25" s="1050">
        <f t="shared" si="730"/>
        <v>32</v>
      </c>
      <c r="IG25" s="342">
        <f>IF25/FT25</f>
        <v>0.13793103448275862</v>
      </c>
      <c r="IH25" s="1050">
        <f t="shared" si="731"/>
        <v>-49</v>
      </c>
      <c r="II25" s="342">
        <f>IH25/FU25</f>
        <v>-0.18560606060606061</v>
      </c>
      <c r="IJ25" s="1050">
        <f t="shared" si="732"/>
        <v>-242</v>
      </c>
      <c r="IK25" s="342">
        <f>IJ25/FV25</f>
        <v>-1.0341880341880343</v>
      </c>
      <c r="IL25" s="1050">
        <f t="shared" si="733"/>
        <v>-57</v>
      </c>
      <c r="IM25" s="342">
        <f>IL25/FW25</f>
        <v>-0.23553719008264462</v>
      </c>
      <c r="IN25" s="1050">
        <f t="shared" si="734"/>
        <v>-18</v>
      </c>
      <c r="IO25" s="342">
        <f>IN25/FX25</f>
        <v>-9.7297297297297303E-2</v>
      </c>
      <c r="IP25" s="1050">
        <f t="shared" si="735"/>
        <v>-167</v>
      </c>
      <c r="IQ25" s="342">
        <f>IP25/FY25</f>
        <v>-1</v>
      </c>
      <c r="IR25" s="1050">
        <f t="shared" si="736"/>
        <v>0</v>
      </c>
      <c r="IS25" s="1292" t="e">
        <f>IR25/FZ25</f>
        <v>#DIV/0!</v>
      </c>
      <c r="IT25" s="1050">
        <f t="shared" si="737"/>
        <v>0</v>
      </c>
      <c r="IU25" s="342" t="e">
        <f>IT25/GA25</f>
        <v>#DIV/0!</v>
      </c>
      <c r="IV25" s="1050">
        <f t="shared" si="738"/>
        <v>0</v>
      </c>
      <c r="IW25" s="342" t="e">
        <f>IV25/GB25</f>
        <v>#DIV/0!</v>
      </c>
      <c r="IX25" s="1050">
        <f t="shared" si="739"/>
        <v>0</v>
      </c>
      <c r="IY25" s="342" t="e">
        <f>IX25/GC25</f>
        <v>#DIV/0!</v>
      </c>
      <c r="IZ25" s="1050">
        <f t="shared" si="740"/>
        <v>0</v>
      </c>
      <c r="JA25" s="1306" t="e">
        <f>IZ25/GD25</f>
        <v>#DIV/0!</v>
      </c>
      <c r="JB25" s="1050">
        <f t="shared" si="741"/>
        <v>414</v>
      </c>
      <c r="JC25" s="881">
        <f t="shared" si="742"/>
        <v>167</v>
      </c>
      <c r="JD25" s="113">
        <f t="shared" si="743"/>
        <v>-247</v>
      </c>
      <c r="JE25" s="100">
        <f t="shared" si="744"/>
        <v>-0.59661835748792269</v>
      </c>
      <c r="JF25" s="1174"/>
      <c r="JG25" t="str">
        <f t="shared" si="745"/>
        <v>Reported Source - Fax</v>
      </c>
      <c r="JH25" s="240" t="e">
        <f>#REF!</f>
        <v>#REF!</v>
      </c>
      <c r="JI25" s="240" t="e">
        <f>#REF!</f>
        <v>#REF!</v>
      </c>
      <c r="JJ25" s="240" t="e">
        <f>#REF!</f>
        <v>#REF!</v>
      </c>
      <c r="JK25" s="240" t="e">
        <f>#REF!</f>
        <v>#REF!</v>
      </c>
      <c r="JL25" s="240" t="e">
        <f>#REF!</f>
        <v>#REF!</v>
      </c>
      <c r="JM25" s="240" t="e">
        <f>#REF!</f>
        <v>#REF!</v>
      </c>
      <c r="JN25" s="240" t="e">
        <f>#REF!</f>
        <v>#REF!</v>
      </c>
      <c r="JO25" s="240" t="e">
        <f>#REF!</f>
        <v>#REF!</v>
      </c>
      <c r="JP25" s="240" t="e">
        <f>#REF!</f>
        <v>#REF!</v>
      </c>
      <c r="JQ25" s="240" t="e">
        <f>#REF!</f>
        <v>#REF!</v>
      </c>
      <c r="JR25" s="240" t="e">
        <f>#REF!</f>
        <v>#REF!</v>
      </c>
      <c r="JS25" s="241">
        <f t="shared" si="746"/>
        <v>538</v>
      </c>
      <c r="JT25" s="241">
        <f t="shared" si="747"/>
        <v>516</v>
      </c>
      <c r="JU25" s="241">
        <f t="shared" si="748"/>
        <v>450</v>
      </c>
      <c r="JV25" s="241">
        <f t="shared" si="749"/>
        <v>461</v>
      </c>
      <c r="JW25" s="241">
        <f t="shared" si="750"/>
        <v>502</v>
      </c>
      <c r="JX25" s="241">
        <f t="shared" si="751"/>
        <v>540</v>
      </c>
      <c r="JY25" s="241">
        <f t="shared" si="752"/>
        <v>893</v>
      </c>
      <c r="JZ25" s="241">
        <f t="shared" si="753"/>
        <v>646</v>
      </c>
      <c r="KA25" s="241">
        <f t="shared" si="754"/>
        <v>658</v>
      </c>
      <c r="KB25" s="241">
        <f t="shared" si="755"/>
        <v>704</v>
      </c>
      <c r="KC25" s="241">
        <f t="shared" si="756"/>
        <v>609</v>
      </c>
      <c r="KD25" s="241">
        <f t="shared" si="757"/>
        <v>626</v>
      </c>
      <c r="KE25" s="241">
        <f t="shared" si="758"/>
        <v>539</v>
      </c>
      <c r="KF25" s="241">
        <f t="shared" si="759"/>
        <v>548</v>
      </c>
      <c r="KG25" s="241">
        <f t="shared" si="760"/>
        <v>520</v>
      </c>
      <c r="KH25" s="241">
        <f t="shared" si="761"/>
        <v>486</v>
      </c>
      <c r="KI25" s="241">
        <f t="shared" si="762"/>
        <v>564</v>
      </c>
      <c r="KJ25" s="241">
        <f t="shared" si="763"/>
        <v>483</v>
      </c>
      <c r="KK25" s="241">
        <f t="shared" si="764"/>
        <v>338</v>
      </c>
      <c r="KL25" s="241">
        <f t="shared" si="765"/>
        <v>296</v>
      </c>
      <c r="KM25" s="241">
        <f t="shared" si="766"/>
        <v>335</v>
      </c>
      <c r="KN25" s="241">
        <f t="shared" si="767"/>
        <v>340</v>
      </c>
      <c r="KO25" s="241">
        <f t="shared" si="768"/>
        <v>430</v>
      </c>
      <c r="KP25" s="241">
        <f t="shared" si="769"/>
        <v>255</v>
      </c>
      <c r="KQ25" s="650">
        <f t="shared" si="770"/>
        <v>275</v>
      </c>
      <c r="KR25" s="650">
        <f t="shared" si="771"/>
        <v>366</v>
      </c>
      <c r="KS25" s="650">
        <f t="shared" si="772"/>
        <v>340</v>
      </c>
      <c r="KT25" s="650">
        <f t="shared" si="773"/>
        <v>388</v>
      </c>
      <c r="KU25" s="650">
        <f t="shared" si="774"/>
        <v>205</v>
      </c>
      <c r="KV25" s="650">
        <f t="shared" si="775"/>
        <v>246</v>
      </c>
      <c r="KW25" s="650">
        <f t="shared" si="776"/>
        <v>356</v>
      </c>
      <c r="KX25" s="650">
        <f t="shared" si="777"/>
        <v>312</v>
      </c>
      <c r="KY25" s="650">
        <f t="shared" si="778"/>
        <v>276</v>
      </c>
      <c r="KZ25" s="650">
        <f t="shared" si="779"/>
        <v>369</v>
      </c>
      <c r="LA25" s="650">
        <f t="shared" si="780"/>
        <v>355</v>
      </c>
      <c r="LB25" s="650">
        <f t="shared" si="781"/>
        <v>443</v>
      </c>
      <c r="LC25" s="742">
        <f t="shared" si="782"/>
        <v>390</v>
      </c>
      <c r="LD25" s="742">
        <f t="shared" si="783"/>
        <v>504</v>
      </c>
      <c r="LE25" s="742">
        <f t="shared" si="784"/>
        <v>391</v>
      </c>
      <c r="LF25" s="742">
        <f t="shared" si="785"/>
        <v>350</v>
      </c>
      <c r="LG25" s="742">
        <f t="shared" si="786"/>
        <v>570</v>
      </c>
      <c r="LH25" s="742">
        <f t="shared" si="787"/>
        <v>1052</v>
      </c>
      <c r="LI25" s="742">
        <f t="shared" si="788"/>
        <v>307</v>
      </c>
      <c r="LJ25" s="742">
        <f t="shared" si="789"/>
        <v>287</v>
      </c>
      <c r="LK25" s="742">
        <f t="shared" si="790"/>
        <v>292</v>
      </c>
      <c r="LL25" s="742">
        <f t="shared" si="791"/>
        <v>371</v>
      </c>
      <c r="LM25" s="742">
        <f t="shared" si="792"/>
        <v>396</v>
      </c>
      <c r="LN25" s="742">
        <f t="shared" si="793"/>
        <v>372</v>
      </c>
      <c r="LO25" s="792">
        <f t="shared" si="794"/>
        <v>346</v>
      </c>
      <c r="LP25" s="792">
        <f t="shared" si="795"/>
        <v>388</v>
      </c>
      <c r="LQ25" s="792">
        <f t="shared" si="796"/>
        <v>336</v>
      </c>
      <c r="LR25" s="792">
        <f t="shared" si="797"/>
        <v>609</v>
      </c>
      <c r="LS25" s="792">
        <f t="shared" si="798"/>
        <v>345</v>
      </c>
      <c r="LT25" s="792">
        <f t="shared" si="799"/>
        <v>320</v>
      </c>
      <c r="LU25" s="792">
        <f t="shared" si="800"/>
        <v>382</v>
      </c>
      <c r="LV25" s="792">
        <f t="shared" si="801"/>
        <v>362</v>
      </c>
      <c r="LW25" s="792">
        <f t="shared" si="802"/>
        <v>397</v>
      </c>
      <c r="LX25" s="792">
        <f t="shared" si="803"/>
        <v>388</v>
      </c>
      <c r="LY25" s="792">
        <f t="shared" si="804"/>
        <v>398</v>
      </c>
      <c r="LZ25" s="792">
        <f t="shared" si="805"/>
        <v>364</v>
      </c>
      <c r="MA25" s="967">
        <f t="shared" si="806"/>
        <v>362</v>
      </c>
      <c r="MB25" s="967">
        <f t="shared" si="807"/>
        <v>453</v>
      </c>
      <c r="MC25" s="967">
        <f t="shared" si="808"/>
        <v>353</v>
      </c>
      <c r="MD25" s="967">
        <f t="shared" si="809"/>
        <v>401</v>
      </c>
      <c r="ME25" s="967">
        <f t="shared" si="810"/>
        <v>378</v>
      </c>
      <c r="MF25" s="967">
        <f t="shared" si="811"/>
        <v>354</v>
      </c>
      <c r="MG25" s="967">
        <f t="shared" si="812"/>
        <v>380</v>
      </c>
      <c r="MH25" s="967">
        <f t="shared" si="813"/>
        <v>382</v>
      </c>
      <c r="MI25" s="967">
        <f t="shared" si="814"/>
        <v>365</v>
      </c>
      <c r="MJ25" s="967">
        <f t="shared" si="815"/>
        <v>396</v>
      </c>
      <c r="MK25" s="967">
        <f t="shared" si="816"/>
        <v>400</v>
      </c>
      <c r="ML25" s="967">
        <f t="shared" si="817"/>
        <v>459</v>
      </c>
      <c r="MM25" s="989">
        <f t="shared" si="818"/>
        <v>423</v>
      </c>
      <c r="MN25" s="989">
        <f t="shared" si="819"/>
        <v>424</v>
      </c>
      <c r="MO25" s="989">
        <f t="shared" si="820"/>
        <v>291</v>
      </c>
      <c r="MP25" s="989">
        <f t="shared" si="821"/>
        <v>468</v>
      </c>
      <c r="MQ25" s="989">
        <f t="shared" si="822"/>
        <v>389</v>
      </c>
      <c r="MR25" s="989">
        <f t="shared" si="823"/>
        <v>342</v>
      </c>
      <c r="MS25" s="989">
        <f t="shared" si="824"/>
        <v>468</v>
      </c>
      <c r="MT25" s="989">
        <f t="shared" si="825"/>
        <v>403</v>
      </c>
      <c r="MU25" s="989">
        <f t="shared" si="826"/>
        <v>400</v>
      </c>
      <c r="MV25" s="989">
        <f t="shared" si="827"/>
        <v>398</v>
      </c>
      <c r="MW25" s="989">
        <f t="shared" si="828"/>
        <v>444</v>
      </c>
      <c r="MX25" s="989">
        <f t="shared" si="829"/>
        <v>440</v>
      </c>
      <c r="MY25" s="1029">
        <f t="shared" si="830"/>
        <v>382</v>
      </c>
      <c r="MZ25" s="1029">
        <f t="shared" si="831"/>
        <v>449</v>
      </c>
      <c r="NA25" s="1029">
        <f t="shared" si="832"/>
        <v>465</v>
      </c>
      <c r="NB25" s="1029">
        <f t="shared" si="833"/>
        <v>495</v>
      </c>
      <c r="NC25" s="1029">
        <f t="shared" si="834"/>
        <v>442</v>
      </c>
      <c r="ND25" s="1029">
        <f t="shared" si="835"/>
        <v>399</v>
      </c>
      <c r="NE25" s="1029">
        <f t="shared" si="836"/>
        <v>485</v>
      </c>
      <c r="NF25" s="1029">
        <f t="shared" si="837"/>
        <v>430</v>
      </c>
      <c r="NG25" s="1029">
        <f t="shared" si="838"/>
        <v>374</v>
      </c>
      <c r="NH25" s="1029">
        <f t="shared" si="839"/>
        <v>330</v>
      </c>
      <c r="NI25" s="1029">
        <f t="shared" si="840"/>
        <v>286</v>
      </c>
      <c r="NJ25" s="1029">
        <f t="shared" si="841"/>
        <v>395</v>
      </c>
      <c r="NK25" s="1116">
        <f t="shared" si="842"/>
        <v>371</v>
      </c>
      <c r="NL25" s="1116">
        <f t="shared" si="843"/>
        <v>385</v>
      </c>
      <c r="NM25" s="1116">
        <f t="shared" si="844"/>
        <v>424</v>
      </c>
      <c r="NN25" s="1116">
        <f t="shared" si="845"/>
        <v>482</v>
      </c>
      <c r="NO25" s="1116">
        <f t="shared" si="846"/>
        <v>397</v>
      </c>
      <c r="NP25" s="1116">
        <f t="shared" si="847"/>
        <v>381</v>
      </c>
      <c r="NQ25" s="1116">
        <f t="shared" si="848"/>
        <v>371</v>
      </c>
      <c r="NR25" s="1116">
        <f t="shared" si="849"/>
        <v>375</v>
      </c>
      <c r="NS25" s="1116">
        <f t="shared" si="850"/>
        <v>412</v>
      </c>
      <c r="NT25" s="1116">
        <f t="shared" si="851"/>
        <v>413</v>
      </c>
      <c r="NU25" s="1116">
        <f t="shared" si="852"/>
        <v>409</v>
      </c>
      <c r="NV25" s="1116">
        <f t="shared" si="853"/>
        <v>570</v>
      </c>
      <c r="NW25" s="1201">
        <f t="shared" si="854"/>
        <v>539</v>
      </c>
      <c r="NX25" s="1201">
        <f t="shared" si="855"/>
        <v>458</v>
      </c>
      <c r="NY25" s="1201">
        <f t="shared" si="856"/>
        <v>438</v>
      </c>
      <c r="NZ25" s="1201">
        <f t="shared" si="857"/>
        <v>411</v>
      </c>
      <c r="OA25" s="1201">
        <f t="shared" si="858"/>
        <v>442</v>
      </c>
      <c r="OB25" s="1201">
        <f t="shared" si="859"/>
        <v>414</v>
      </c>
      <c r="OC25" s="1201">
        <f t="shared" si="860"/>
        <v>404</v>
      </c>
      <c r="OD25" s="1201">
        <f t="shared" si="861"/>
        <v>375</v>
      </c>
      <c r="OE25" s="1201">
        <f t="shared" si="862"/>
        <v>422</v>
      </c>
      <c r="OF25" s="1201">
        <f t="shared" si="863"/>
        <v>348</v>
      </c>
      <c r="OG25" s="1201">
        <f t="shared" si="864"/>
        <v>273</v>
      </c>
      <c r="OH25" s="1201">
        <f t="shared" si="865"/>
        <v>278</v>
      </c>
      <c r="OI25" s="1271">
        <f t="shared" si="866"/>
        <v>232</v>
      </c>
      <c r="OJ25" s="1271">
        <f t="shared" si="867"/>
        <v>264</v>
      </c>
      <c r="OK25" s="1271">
        <f t="shared" si="867"/>
        <v>234</v>
      </c>
      <c r="OL25" s="1271">
        <f t="shared" si="867"/>
        <v>242</v>
      </c>
      <c r="OM25" s="1271">
        <f t="shared" si="867"/>
        <v>185</v>
      </c>
      <c r="ON25" s="1271">
        <f t="shared" si="867"/>
        <v>167</v>
      </c>
      <c r="OO25" s="1271">
        <f t="shared" si="868"/>
        <v>0</v>
      </c>
      <c r="OP25" s="1271">
        <f t="shared" si="869"/>
        <v>0</v>
      </c>
      <c r="OQ25" s="1271">
        <f t="shared" si="870"/>
        <v>0</v>
      </c>
      <c r="OR25" s="1271">
        <f t="shared" si="871"/>
        <v>0</v>
      </c>
      <c r="OS25" s="1271">
        <f t="shared" si="872"/>
        <v>0</v>
      </c>
      <c r="OT25" s="1271">
        <f t="shared" si="873"/>
        <v>0</v>
      </c>
    </row>
    <row r="26" spans="1:410" x14ac:dyDescent="0.3">
      <c r="A26" s="628"/>
      <c r="B26" s="50"/>
      <c r="C26" s="50" t="s">
        <v>36</v>
      </c>
      <c r="E26" s="1335" t="s">
        <v>41</v>
      </c>
      <c r="F26" s="1335"/>
      <c r="G26" s="1336"/>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22"/>
        <v>7250</v>
      </c>
      <c r="AW26" s="150">
        <f t="shared" si="623"/>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26"/>
        <v>7399</v>
      </c>
      <c r="BK26" s="150">
        <f t="shared" si="627"/>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34"/>
        <v>5868</v>
      </c>
      <c r="BY26" s="150">
        <f t="shared" si="635"/>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42"/>
        <v>4804</v>
      </c>
      <c r="CM26" s="150">
        <f t="shared" si="643"/>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50"/>
        <v>4923</v>
      </c>
      <c r="DA26" s="150">
        <f t="shared" si="651"/>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58"/>
        <v>5097</v>
      </c>
      <c r="DO26" s="150">
        <f t="shared" si="659"/>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66"/>
        <v>5316</v>
      </c>
      <c r="EC26" s="150">
        <f t="shared" si="667"/>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74"/>
        <v>7191</v>
      </c>
      <c r="EQ26" s="150">
        <f t="shared" si="675"/>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83"/>
        <v>10068</v>
      </c>
      <c r="FE26" s="150">
        <f t="shared" si="684"/>
        <v>839</v>
      </c>
      <c r="FF26" s="187">
        <v>219</v>
      </c>
      <c r="FG26" s="64">
        <v>288</v>
      </c>
      <c r="FH26" s="20">
        <v>177</v>
      </c>
      <c r="FI26" s="64">
        <v>205</v>
      </c>
      <c r="FJ26" s="20">
        <v>312</v>
      </c>
      <c r="FK26" s="64">
        <v>199</v>
      </c>
      <c r="FL26" s="187">
        <v>208</v>
      </c>
      <c r="FM26" s="64">
        <v>220</v>
      </c>
      <c r="FN26" s="187">
        <v>148</v>
      </c>
      <c r="FO26" s="64">
        <v>206</v>
      </c>
      <c r="FP26" s="187">
        <v>163</v>
      </c>
      <c r="FQ26" s="64">
        <v>154</v>
      </c>
      <c r="FR26" s="118">
        <f t="shared" si="691"/>
        <v>2499</v>
      </c>
      <c r="FS26" s="150">
        <f t="shared" si="692"/>
        <v>208.25</v>
      </c>
      <c r="FT26" s="187">
        <v>152</v>
      </c>
      <c r="FU26" s="64">
        <v>261</v>
      </c>
      <c r="FV26" s="20">
        <v>122</v>
      </c>
      <c r="FW26" s="64">
        <v>230</v>
      </c>
      <c r="FX26" s="20">
        <v>161</v>
      </c>
      <c r="FY26" s="64">
        <v>147</v>
      </c>
      <c r="FZ26" s="187"/>
      <c r="GA26" s="64"/>
      <c r="GB26" s="187"/>
      <c r="GC26" s="64"/>
      <c r="GD26" s="187"/>
      <c r="GE26" s="64"/>
      <c r="GF26" s="118">
        <f t="shared" si="696"/>
        <v>1073</v>
      </c>
      <c r="GG26" s="150">
        <f t="shared" si="697"/>
        <v>178.83333333333334</v>
      </c>
      <c r="GH26" s="292">
        <f t="shared" si="307"/>
        <v>188</v>
      </c>
      <c r="GI26" s="1101">
        <f>GH26/EO26</f>
        <v>0.12566844919786097</v>
      </c>
      <c r="GJ26" s="292">
        <f t="shared" si="698"/>
        <v>330</v>
      </c>
      <c r="GK26" s="1097">
        <f>GJ26/ER26</f>
        <v>0.19596199524940616</v>
      </c>
      <c r="GL26" s="292">
        <f t="shared" si="699"/>
        <v>182</v>
      </c>
      <c r="GM26" s="1097">
        <f t="shared" si="700"/>
        <v>9.0367428003972197E-2</v>
      </c>
      <c r="GN26" s="292">
        <f t="shared" si="701"/>
        <v>211</v>
      </c>
      <c r="GO26" s="1097">
        <f>GN26/ET26</f>
        <v>9.6083788706739531E-2</v>
      </c>
      <c r="GP26" s="292">
        <f t="shared" si="702"/>
        <v>-2087</v>
      </c>
      <c r="GQ26" s="1097">
        <f t="shared" si="703"/>
        <v>-0.86705442459493143</v>
      </c>
      <c r="GR26" s="292">
        <f t="shared" si="704"/>
        <v>-67</v>
      </c>
      <c r="GS26" s="1097">
        <f>GR26/EV26</f>
        <v>-0.20937500000000001</v>
      </c>
      <c r="GT26" s="292">
        <f t="shared" si="705"/>
        <v>-125</v>
      </c>
      <c r="GU26" s="1154">
        <f t="shared" si="706"/>
        <v>-0.49407114624505927</v>
      </c>
      <c r="GV26" s="292">
        <f t="shared" si="707"/>
        <v>38</v>
      </c>
      <c r="GW26" s="1097">
        <f>GV26/EX26</f>
        <v>0.296875</v>
      </c>
      <c r="GX26" s="292">
        <f t="shared" si="708"/>
        <v>11</v>
      </c>
      <c r="GY26" s="1097">
        <f>GX26/EY26</f>
        <v>6.6265060240963861E-2</v>
      </c>
      <c r="GZ26" s="292">
        <f t="shared" si="709"/>
        <v>157</v>
      </c>
      <c r="HA26" s="1097">
        <f>GZ26/EZ26</f>
        <v>0.88700564971751417</v>
      </c>
      <c r="HB26" s="292">
        <f t="shared" si="710"/>
        <v>-129</v>
      </c>
      <c r="HC26" s="1097">
        <f>HB26/FA26</f>
        <v>-0.38622754491017963</v>
      </c>
      <c r="HD26" s="292">
        <f t="shared" si="711"/>
        <v>-21</v>
      </c>
      <c r="HE26" s="1097">
        <f>HD26/FB26</f>
        <v>-0.1024390243902439</v>
      </c>
      <c r="HF26" s="1050">
        <f t="shared" si="712"/>
        <v>35</v>
      </c>
      <c r="HG26" s="342">
        <f t="shared" si="713"/>
        <v>0.19021739130434784</v>
      </c>
      <c r="HH26" s="1050">
        <f t="shared" si="714"/>
        <v>69</v>
      </c>
      <c r="HI26" s="342">
        <f>HH26/FF26</f>
        <v>0.31506849315068491</v>
      </c>
      <c r="HJ26" s="1050">
        <f t="shared" si="715"/>
        <v>-111</v>
      </c>
      <c r="HK26" s="342">
        <f>HJ26/FG26</f>
        <v>-0.38541666666666669</v>
      </c>
      <c r="HL26" s="1050">
        <f t="shared" si="716"/>
        <v>28</v>
      </c>
      <c r="HM26" s="342">
        <f>HL26/FH26</f>
        <v>0.15819209039548024</v>
      </c>
      <c r="HN26" s="1050">
        <f t="shared" si="717"/>
        <v>107</v>
      </c>
      <c r="HO26" s="342">
        <f>HN26/FI26</f>
        <v>0.52195121951219514</v>
      </c>
      <c r="HP26" s="1050">
        <f t="shared" si="718"/>
        <v>-113</v>
      </c>
      <c r="HQ26" s="342">
        <f>HP26/FJ26</f>
        <v>-0.36217948717948717</v>
      </c>
      <c r="HR26" s="1050">
        <f t="shared" si="719"/>
        <v>9</v>
      </c>
      <c r="HS26" s="342">
        <f>HR26/FK26</f>
        <v>4.5226130653266333E-2</v>
      </c>
      <c r="HT26" s="1050">
        <f t="shared" si="720"/>
        <v>12</v>
      </c>
      <c r="HU26" s="342">
        <f>HT26/FL26</f>
        <v>5.7692307692307696E-2</v>
      </c>
      <c r="HV26" s="1050">
        <f t="shared" si="721"/>
        <v>-72</v>
      </c>
      <c r="HW26" s="342">
        <f t="shared" si="722"/>
        <v>-0.32727272727272727</v>
      </c>
      <c r="HX26" s="1050">
        <f t="shared" si="723"/>
        <v>58</v>
      </c>
      <c r="HY26" s="342">
        <f t="shared" si="724"/>
        <v>0.39189189189189189</v>
      </c>
      <c r="HZ26" s="1050">
        <f t="shared" si="725"/>
        <v>-43</v>
      </c>
      <c r="IA26" s="342">
        <f>HZ26/FO26</f>
        <v>-0.20873786407766989</v>
      </c>
      <c r="IB26" s="1050">
        <f t="shared" si="726"/>
        <v>-9</v>
      </c>
      <c r="IC26" s="342">
        <f t="shared" si="727"/>
        <v>-5.5214723926380369E-2</v>
      </c>
      <c r="ID26" s="1050">
        <f t="shared" si="728"/>
        <v>-2</v>
      </c>
      <c r="IE26" s="342">
        <f t="shared" si="729"/>
        <v>-1.2987012987012988E-2</v>
      </c>
      <c r="IF26" s="1050">
        <f t="shared" si="730"/>
        <v>109</v>
      </c>
      <c r="IG26" s="342">
        <f>IF26/FT26</f>
        <v>0.71710526315789469</v>
      </c>
      <c r="IH26" s="1050">
        <f t="shared" si="731"/>
        <v>39</v>
      </c>
      <c r="II26" s="342">
        <f>IH26/FU26</f>
        <v>0.14942528735632185</v>
      </c>
      <c r="IJ26" s="1050">
        <f t="shared" si="732"/>
        <v>-230</v>
      </c>
      <c r="IK26" s="342">
        <f>IJ26/FV26</f>
        <v>-1.8852459016393444</v>
      </c>
      <c r="IL26" s="1050">
        <f t="shared" si="733"/>
        <v>-69</v>
      </c>
      <c r="IM26" s="342">
        <f>IL26/FW26</f>
        <v>-0.3</v>
      </c>
      <c r="IN26" s="1050">
        <f t="shared" si="734"/>
        <v>-14</v>
      </c>
      <c r="IO26" s="342">
        <f>IN26/FX26</f>
        <v>-8.6956521739130432E-2</v>
      </c>
      <c r="IP26" s="1050">
        <f t="shared" si="735"/>
        <v>-147</v>
      </c>
      <c r="IQ26" s="342">
        <f>IP26/FY26</f>
        <v>-1</v>
      </c>
      <c r="IR26" s="1050">
        <f t="shared" si="736"/>
        <v>0</v>
      </c>
      <c r="IS26" s="1292" t="e">
        <f>IR26/FZ26</f>
        <v>#DIV/0!</v>
      </c>
      <c r="IT26" s="1050">
        <f t="shared" si="737"/>
        <v>0</v>
      </c>
      <c r="IU26" s="342" t="e">
        <f>IT26/GA26</f>
        <v>#DIV/0!</v>
      </c>
      <c r="IV26" s="1050">
        <f t="shared" si="738"/>
        <v>0</v>
      </c>
      <c r="IW26" s="342" t="e">
        <f>IV26/GB26</f>
        <v>#DIV/0!</v>
      </c>
      <c r="IX26" s="1050">
        <f t="shared" si="739"/>
        <v>0</v>
      </c>
      <c r="IY26" s="342" t="e">
        <f>IX26/GC26</f>
        <v>#DIV/0!</v>
      </c>
      <c r="IZ26" s="1050">
        <f t="shared" si="740"/>
        <v>0</v>
      </c>
      <c r="JA26" s="1306" t="e">
        <f>IZ26/GD26</f>
        <v>#DIV/0!</v>
      </c>
      <c r="JB26" s="1050">
        <f t="shared" si="741"/>
        <v>199</v>
      </c>
      <c r="JC26" s="881">
        <f t="shared" si="742"/>
        <v>147</v>
      </c>
      <c r="JD26" s="113">
        <f t="shared" si="743"/>
        <v>-52</v>
      </c>
      <c r="JE26" s="100">
        <f t="shared" si="744"/>
        <v>-0.2613065326633166</v>
      </c>
      <c r="JF26" s="1174"/>
      <c r="JG26" t="str">
        <f t="shared" si="745"/>
        <v>Reported Source - US Mail</v>
      </c>
      <c r="JH26" s="240" t="e">
        <f>#REF!</f>
        <v>#REF!</v>
      </c>
      <c r="JI26" s="240" t="e">
        <f>#REF!</f>
        <v>#REF!</v>
      </c>
      <c r="JJ26" s="240" t="e">
        <f>#REF!</f>
        <v>#REF!</v>
      </c>
      <c r="JK26" s="240" t="e">
        <f>#REF!</f>
        <v>#REF!</v>
      </c>
      <c r="JL26" s="240" t="e">
        <f>#REF!</f>
        <v>#REF!</v>
      </c>
      <c r="JM26" s="240" t="e">
        <f>#REF!</f>
        <v>#REF!</v>
      </c>
      <c r="JN26" s="240" t="e">
        <f>#REF!</f>
        <v>#REF!</v>
      </c>
      <c r="JO26" s="240" t="e">
        <f>#REF!</f>
        <v>#REF!</v>
      </c>
      <c r="JP26" s="240" t="e">
        <f>#REF!</f>
        <v>#REF!</v>
      </c>
      <c r="JQ26" s="240" t="e">
        <f>#REF!</f>
        <v>#REF!</v>
      </c>
      <c r="JR26" s="240" t="e">
        <f>#REF!</f>
        <v>#REF!</v>
      </c>
      <c r="JS26" s="241">
        <f t="shared" si="746"/>
        <v>628</v>
      </c>
      <c r="JT26" s="241">
        <f t="shared" si="747"/>
        <v>862</v>
      </c>
      <c r="JU26" s="241">
        <f t="shared" si="748"/>
        <v>468</v>
      </c>
      <c r="JV26" s="241">
        <f t="shared" si="749"/>
        <v>437</v>
      </c>
      <c r="JW26" s="241">
        <f t="shared" si="750"/>
        <v>593</v>
      </c>
      <c r="JX26" s="241">
        <f t="shared" si="751"/>
        <v>529</v>
      </c>
      <c r="JY26" s="241">
        <f t="shared" si="752"/>
        <v>493</v>
      </c>
      <c r="JZ26" s="241">
        <f t="shared" si="753"/>
        <v>599</v>
      </c>
      <c r="KA26" s="241">
        <f t="shared" si="754"/>
        <v>605</v>
      </c>
      <c r="KB26" s="241">
        <f t="shared" si="755"/>
        <v>753</v>
      </c>
      <c r="KC26" s="241">
        <f t="shared" si="756"/>
        <v>757</v>
      </c>
      <c r="KD26" s="241">
        <f t="shared" si="757"/>
        <v>526</v>
      </c>
      <c r="KE26" s="241">
        <f t="shared" si="758"/>
        <v>953</v>
      </c>
      <c r="KF26" s="241">
        <f t="shared" si="759"/>
        <v>679</v>
      </c>
      <c r="KG26" s="241">
        <f t="shared" si="760"/>
        <v>568</v>
      </c>
      <c r="KH26" s="241">
        <f t="shared" si="761"/>
        <v>844</v>
      </c>
      <c r="KI26" s="241">
        <f t="shared" si="762"/>
        <v>866</v>
      </c>
      <c r="KJ26" s="241">
        <f t="shared" si="763"/>
        <v>513</v>
      </c>
      <c r="KK26" s="241">
        <f t="shared" si="764"/>
        <v>344</v>
      </c>
      <c r="KL26" s="241">
        <f t="shared" si="765"/>
        <v>439</v>
      </c>
      <c r="KM26" s="241">
        <f t="shared" si="766"/>
        <v>446</v>
      </c>
      <c r="KN26" s="241">
        <f t="shared" si="767"/>
        <v>793</v>
      </c>
      <c r="KO26" s="241">
        <f t="shared" si="768"/>
        <v>504</v>
      </c>
      <c r="KP26" s="241">
        <f t="shared" si="769"/>
        <v>450</v>
      </c>
      <c r="KQ26" s="650">
        <f t="shared" si="770"/>
        <v>505</v>
      </c>
      <c r="KR26" s="650">
        <f t="shared" si="771"/>
        <v>458</v>
      </c>
      <c r="KS26" s="650">
        <f t="shared" si="772"/>
        <v>397</v>
      </c>
      <c r="KT26" s="650">
        <f t="shared" si="773"/>
        <v>380</v>
      </c>
      <c r="KU26" s="650">
        <f t="shared" si="774"/>
        <v>830</v>
      </c>
      <c r="KV26" s="650">
        <f t="shared" si="775"/>
        <v>452</v>
      </c>
      <c r="KW26" s="650">
        <f t="shared" si="776"/>
        <v>388</v>
      </c>
      <c r="KX26" s="650">
        <f t="shared" si="777"/>
        <v>353</v>
      </c>
      <c r="KY26" s="650">
        <f t="shared" si="778"/>
        <v>402</v>
      </c>
      <c r="KZ26" s="650">
        <f t="shared" si="779"/>
        <v>764</v>
      </c>
      <c r="LA26" s="650">
        <f t="shared" si="780"/>
        <v>489</v>
      </c>
      <c r="LB26" s="650">
        <f t="shared" si="781"/>
        <v>450</v>
      </c>
      <c r="LC26" s="742">
        <f t="shared" si="782"/>
        <v>446</v>
      </c>
      <c r="LD26" s="742">
        <f t="shared" si="783"/>
        <v>480</v>
      </c>
      <c r="LE26" s="742">
        <f t="shared" si="784"/>
        <v>365</v>
      </c>
      <c r="LF26" s="742">
        <f t="shared" si="785"/>
        <v>376</v>
      </c>
      <c r="LG26" s="742">
        <f t="shared" si="786"/>
        <v>459</v>
      </c>
      <c r="LH26" s="742">
        <f t="shared" si="787"/>
        <v>401</v>
      </c>
      <c r="LI26" s="742">
        <f t="shared" si="788"/>
        <v>266</v>
      </c>
      <c r="LJ26" s="742">
        <f t="shared" si="789"/>
        <v>349</v>
      </c>
      <c r="LK26" s="742">
        <f t="shared" si="790"/>
        <v>320</v>
      </c>
      <c r="LL26" s="742">
        <f t="shared" si="791"/>
        <v>610</v>
      </c>
      <c r="LM26" s="742">
        <f t="shared" si="792"/>
        <v>437</v>
      </c>
      <c r="LN26" s="742">
        <f t="shared" si="793"/>
        <v>295</v>
      </c>
      <c r="LO26" s="792">
        <f t="shared" si="794"/>
        <v>335</v>
      </c>
      <c r="LP26" s="792">
        <f t="shared" si="795"/>
        <v>405</v>
      </c>
      <c r="LQ26" s="792">
        <f t="shared" si="796"/>
        <v>353</v>
      </c>
      <c r="LR26" s="792">
        <f t="shared" si="797"/>
        <v>723</v>
      </c>
      <c r="LS26" s="792">
        <f t="shared" si="798"/>
        <v>368</v>
      </c>
      <c r="LT26" s="792">
        <f t="shared" si="799"/>
        <v>342</v>
      </c>
      <c r="LU26" s="792">
        <f t="shared" si="800"/>
        <v>317</v>
      </c>
      <c r="LV26" s="792">
        <f t="shared" si="801"/>
        <v>269</v>
      </c>
      <c r="LW26" s="792">
        <f t="shared" si="802"/>
        <v>418</v>
      </c>
      <c r="LX26" s="792">
        <f t="shared" si="803"/>
        <v>552</v>
      </c>
      <c r="LY26" s="792">
        <f t="shared" si="804"/>
        <v>468</v>
      </c>
      <c r="LZ26" s="792">
        <f t="shared" si="805"/>
        <v>373</v>
      </c>
      <c r="MA26" s="967">
        <f t="shared" si="806"/>
        <v>407</v>
      </c>
      <c r="MB26" s="967">
        <f t="shared" si="807"/>
        <v>451</v>
      </c>
      <c r="MC26" s="967">
        <f t="shared" si="808"/>
        <v>331</v>
      </c>
      <c r="MD26" s="967">
        <f t="shared" si="809"/>
        <v>658</v>
      </c>
      <c r="ME26" s="967">
        <f t="shared" si="810"/>
        <v>401</v>
      </c>
      <c r="MF26" s="967">
        <f t="shared" si="811"/>
        <v>322</v>
      </c>
      <c r="MG26" s="967">
        <f t="shared" si="812"/>
        <v>358</v>
      </c>
      <c r="MH26" s="967">
        <f t="shared" si="813"/>
        <v>350</v>
      </c>
      <c r="MI26" s="967">
        <f t="shared" si="814"/>
        <v>373</v>
      </c>
      <c r="MJ26" s="967">
        <f t="shared" si="815"/>
        <v>594</v>
      </c>
      <c r="MK26" s="967">
        <f t="shared" si="816"/>
        <v>474</v>
      </c>
      <c r="ML26" s="967">
        <f t="shared" si="817"/>
        <v>378</v>
      </c>
      <c r="MM26" s="989">
        <f t="shared" si="818"/>
        <v>393</v>
      </c>
      <c r="MN26" s="989">
        <f t="shared" si="819"/>
        <v>498</v>
      </c>
      <c r="MO26" s="989">
        <f t="shared" si="820"/>
        <v>310</v>
      </c>
      <c r="MP26" s="989">
        <f t="shared" si="821"/>
        <v>609</v>
      </c>
      <c r="MQ26" s="989">
        <f t="shared" si="822"/>
        <v>477</v>
      </c>
      <c r="MR26" s="989">
        <f t="shared" si="823"/>
        <v>307</v>
      </c>
      <c r="MS26" s="989">
        <f t="shared" si="824"/>
        <v>409</v>
      </c>
      <c r="MT26" s="989">
        <f t="shared" si="825"/>
        <v>386</v>
      </c>
      <c r="MU26" s="989">
        <f t="shared" si="826"/>
        <v>410</v>
      </c>
      <c r="MV26" s="989">
        <f t="shared" si="827"/>
        <v>571</v>
      </c>
      <c r="MW26" s="989">
        <f t="shared" si="828"/>
        <v>513</v>
      </c>
      <c r="MX26" s="989">
        <f t="shared" si="829"/>
        <v>433</v>
      </c>
      <c r="MY26" s="1029">
        <f t="shared" si="830"/>
        <v>342</v>
      </c>
      <c r="MZ26" s="1029">
        <f t="shared" si="831"/>
        <v>392</v>
      </c>
      <c r="NA26" s="1029">
        <f t="shared" si="832"/>
        <v>264</v>
      </c>
      <c r="NB26" s="1029">
        <f t="shared" si="833"/>
        <v>397</v>
      </c>
      <c r="NC26" s="1029">
        <f t="shared" si="834"/>
        <v>278</v>
      </c>
      <c r="ND26" s="1029">
        <f t="shared" si="835"/>
        <v>299</v>
      </c>
      <c r="NE26" s="1029">
        <f t="shared" si="836"/>
        <v>240</v>
      </c>
      <c r="NF26" s="1029">
        <f t="shared" si="837"/>
        <v>477</v>
      </c>
      <c r="NG26" s="1029">
        <f t="shared" si="838"/>
        <v>711</v>
      </c>
      <c r="NH26" s="1029">
        <f t="shared" si="839"/>
        <v>1021</v>
      </c>
      <c r="NI26" s="1029">
        <f t="shared" si="840"/>
        <v>1274</v>
      </c>
      <c r="NJ26" s="1029">
        <f t="shared" si="841"/>
        <v>1496</v>
      </c>
      <c r="NK26" s="1116">
        <f t="shared" si="842"/>
        <v>1684</v>
      </c>
      <c r="NL26" s="1116">
        <f t="shared" si="843"/>
        <v>2014</v>
      </c>
      <c r="NM26" s="1116">
        <f t="shared" si="844"/>
        <v>2196</v>
      </c>
      <c r="NN26" s="1116">
        <f t="shared" si="845"/>
        <v>2407</v>
      </c>
      <c r="NO26" s="1116">
        <f t="shared" si="846"/>
        <v>320</v>
      </c>
      <c r="NP26" s="1116">
        <f t="shared" si="847"/>
        <v>253</v>
      </c>
      <c r="NQ26" s="1116">
        <f t="shared" si="848"/>
        <v>128</v>
      </c>
      <c r="NR26" s="1116">
        <f t="shared" si="849"/>
        <v>166</v>
      </c>
      <c r="NS26" s="1116">
        <f t="shared" si="850"/>
        <v>177</v>
      </c>
      <c r="NT26" s="1116">
        <f t="shared" si="851"/>
        <v>334</v>
      </c>
      <c r="NU26" s="1116">
        <f t="shared" si="852"/>
        <v>205</v>
      </c>
      <c r="NV26" s="1116">
        <f t="shared" si="853"/>
        <v>184</v>
      </c>
      <c r="NW26" s="1201">
        <f t="shared" si="854"/>
        <v>219</v>
      </c>
      <c r="NX26" s="1201">
        <f t="shared" si="855"/>
        <v>288</v>
      </c>
      <c r="NY26" s="1201">
        <f t="shared" si="856"/>
        <v>177</v>
      </c>
      <c r="NZ26" s="1201">
        <f t="shared" si="857"/>
        <v>205</v>
      </c>
      <c r="OA26" s="1201">
        <f t="shared" si="858"/>
        <v>312</v>
      </c>
      <c r="OB26" s="1201">
        <f t="shared" si="859"/>
        <v>199</v>
      </c>
      <c r="OC26" s="1201">
        <f t="shared" si="860"/>
        <v>208</v>
      </c>
      <c r="OD26" s="1201">
        <f t="shared" si="861"/>
        <v>220</v>
      </c>
      <c r="OE26" s="1201">
        <f t="shared" si="862"/>
        <v>148</v>
      </c>
      <c r="OF26" s="1201">
        <f t="shared" si="863"/>
        <v>206</v>
      </c>
      <c r="OG26" s="1201">
        <f t="shared" si="864"/>
        <v>163</v>
      </c>
      <c r="OH26" s="1201">
        <f t="shared" si="865"/>
        <v>154</v>
      </c>
      <c r="OI26" s="1271">
        <f t="shared" si="866"/>
        <v>152</v>
      </c>
      <c r="OJ26" s="1271">
        <f t="shared" si="867"/>
        <v>261</v>
      </c>
      <c r="OK26" s="1271">
        <f t="shared" si="867"/>
        <v>122</v>
      </c>
      <c r="OL26" s="1271">
        <f t="shared" si="867"/>
        <v>230</v>
      </c>
      <c r="OM26" s="1271">
        <f t="shared" si="867"/>
        <v>161</v>
      </c>
      <c r="ON26" s="1271">
        <f t="shared" si="867"/>
        <v>147</v>
      </c>
      <c r="OO26" s="1271">
        <f t="shared" si="868"/>
        <v>0</v>
      </c>
      <c r="OP26" s="1271">
        <f t="shared" si="869"/>
        <v>0</v>
      </c>
      <c r="OQ26" s="1271">
        <f t="shared" si="870"/>
        <v>0</v>
      </c>
      <c r="OR26" s="1271">
        <f t="shared" si="871"/>
        <v>0</v>
      </c>
      <c r="OS26" s="1271">
        <f t="shared" si="872"/>
        <v>0</v>
      </c>
      <c r="OT26" s="1271">
        <f t="shared" si="873"/>
        <v>0</v>
      </c>
    </row>
    <row r="27" spans="1:410" x14ac:dyDescent="0.3">
      <c r="A27" s="628"/>
      <c r="B27" s="69"/>
      <c r="C27" s="69" t="s">
        <v>37</v>
      </c>
      <c r="D27" s="26"/>
      <c r="E27" s="1339" t="s">
        <v>42</v>
      </c>
      <c r="F27" s="1339"/>
      <c r="G27" s="1340"/>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22"/>
        <v>148</v>
      </c>
      <c r="AW27" s="151">
        <f t="shared" si="623"/>
        <v>12.333333333333334</v>
      </c>
      <c r="AX27" s="346">
        <v>8</v>
      </c>
      <c r="AY27" s="71">
        <v>7</v>
      </c>
      <c r="AZ27" s="27">
        <v>5</v>
      </c>
      <c r="BA27" s="71">
        <v>13</v>
      </c>
      <c r="BB27" s="27">
        <v>19</v>
      </c>
      <c r="BC27" s="71">
        <v>82</v>
      </c>
      <c r="BD27" s="191">
        <v>95</v>
      </c>
      <c r="BE27" s="71">
        <v>18</v>
      </c>
      <c r="BF27" s="191">
        <v>6</v>
      </c>
      <c r="BG27" s="71">
        <v>16</v>
      </c>
      <c r="BH27" s="191">
        <v>3</v>
      </c>
      <c r="BI27" s="71">
        <v>3</v>
      </c>
      <c r="BJ27" s="133">
        <f t="shared" si="626"/>
        <v>275</v>
      </c>
      <c r="BK27" s="151">
        <f t="shared" si="627"/>
        <v>22.916666666666668</v>
      </c>
      <c r="BL27" s="346">
        <v>6</v>
      </c>
      <c r="BM27" s="71">
        <v>2</v>
      </c>
      <c r="BN27" s="27">
        <v>3</v>
      </c>
      <c r="BO27" s="71">
        <v>15</v>
      </c>
      <c r="BP27" s="27">
        <v>6</v>
      </c>
      <c r="BQ27" s="71">
        <v>10</v>
      </c>
      <c r="BR27" s="191">
        <v>27</v>
      </c>
      <c r="BS27" s="71">
        <v>16</v>
      </c>
      <c r="BT27" s="191">
        <v>12</v>
      </c>
      <c r="BU27" s="191">
        <v>31</v>
      </c>
      <c r="BV27" s="191">
        <v>28</v>
      </c>
      <c r="BW27" s="191">
        <v>33</v>
      </c>
      <c r="BX27" s="133">
        <f t="shared" si="634"/>
        <v>189</v>
      </c>
      <c r="BY27" s="151">
        <f t="shared" si="635"/>
        <v>15.75</v>
      </c>
      <c r="BZ27" s="191">
        <v>20</v>
      </c>
      <c r="CA27" s="71">
        <v>33</v>
      </c>
      <c r="CB27" s="27">
        <v>6</v>
      </c>
      <c r="CC27" s="71">
        <v>35</v>
      </c>
      <c r="CD27" s="27">
        <v>17</v>
      </c>
      <c r="CE27" s="71">
        <v>37</v>
      </c>
      <c r="CF27" s="191">
        <v>39</v>
      </c>
      <c r="CG27" s="71">
        <v>27</v>
      </c>
      <c r="CH27" s="191">
        <v>37</v>
      </c>
      <c r="CI27" s="191">
        <v>29</v>
      </c>
      <c r="CJ27" s="191">
        <v>28</v>
      </c>
      <c r="CK27" s="191">
        <v>38</v>
      </c>
      <c r="CL27" s="133">
        <f t="shared" si="642"/>
        <v>346</v>
      </c>
      <c r="CM27" s="151">
        <f t="shared" si="643"/>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50"/>
        <v>340</v>
      </c>
      <c r="DA27" s="151">
        <f t="shared" si="651"/>
        <v>28.333333333333332</v>
      </c>
      <c r="DB27" s="191">
        <v>41</v>
      </c>
      <c r="DC27" s="71">
        <v>26</v>
      </c>
      <c r="DD27" s="27">
        <v>9</v>
      </c>
      <c r="DE27" s="71">
        <v>17</v>
      </c>
      <c r="DF27" s="27">
        <v>18</v>
      </c>
      <c r="DG27" s="71">
        <v>23</v>
      </c>
      <c r="DH27" s="191">
        <v>21</v>
      </c>
      <c r="DI27" s="71">
        <v>31</v>
      </c>
      <c r="DJ27" s="191">
        <v>7</v>
      </c>
      <c r="DK27" s="71">
        <v>35</v>
      </c>
      <c r="DL27" s="191">
        <v>18</v>
      </c>
      <c r="DM27" s="71">
        <v>6</v>
      </c>
      <c r="DN27" s="133">
        <f t="shared" si="658"/>
        <v>252</v>
      </c>
      <c r="DO27" s="151">
        <f t="shared" si="659"/>
        <v>21</v>
      </c>
      <c r="DP27" s="191">
        <v>5</v>
      </c>
      <c r="DQ27" s="71">
        <v>5</v>
      </c>
      <c r="DR27" s="27">
        <v>3</v>
      </c>
      <c r="DS27" s="71">
        <v>3</v>
      </c>
      <c r="DT27" s="27">
        <v>1</v>
      </c>
      <c r="DU27" s="71">
        <v>4</v>
      </c>
      <c r="DV27" s="191">
        <v>4</v>
      </c>
      <c r="DW27" s="71">
        <v>3</v>
      </c>
      <c r="DX27" s="191">
        <v>3</v>
      </c>
      <c r="DY27" s="71">
        <v>4</v>
      </c>
      <c r="DZ27" s="191">
        <v>1</v>
      </c>
      <c r="EA27" s="71">
        <v>2</v>
      </c>
      <c r="EB27" s="133">
        <f t="shared" si="666"/>
        <v>38</v>
      </c>
      <c r="EC27" s="151">
        <f t="shared" si="667"/>
        <v>3.1666666666666665</v>
      </c>
      <c r="ED27" s="191">
        <v>1</v>
      </c>
      <c r="EE27" s="71">
        <v>2</v>
      </c>
      <c r="EF27" s="27">
        <v>1</v>
      </c>
      <c r="EG27" s="71">
        <v>12</v>
      </c>
      <c r="EH27" s="27">
        <v>6</v>
      </c>
      <c r="EI27" s="71">
        <v>2</v>
      </c>
      <c r="EJ27" s="191">
        <v>2</v>
      </c>
      <c r="EK27" s="71">
        <v>1</v>
      </c>
      <c r="EL27" s="1076">
        <v>0</v>
      </c>
      <c r="EM27" s="71">
        <v>1</v>
      </c>
      <c r="EN27" s="191">
        <v>0</v>
      </c>
      <c r="EO27" s="71">
        <v>0</v>
      </c>
      <c r="EP27" s="133">
        <f t="shared" si="674"/>
        <v>28</v>
      </c>
      <c r="EQ27" s="151">
        <f t="shared" si="675"/>
        <v>2.3333333333333335</v>
      </c>
      <c r="ER27" s="191">
        <v>0</v>
      </c>
      <c r="ES27" s="71">
        <v>0</v>
      </c>
      <c r="ET27" s="27">
        <v>0</v>
      </c>
      <c r="EU27" s="71">
        <v>2</v>
      </c>
      <c r="EV27" s="27">
        <v>0</v>
      </c>
      <c r="EW27" s="71">
        <v>1</v>
      </c>
      <c r="EX27" s="191">
        <v>0</v>
      </c>
      <c r="EY27" s="71">
        <v>0</v>
      </c>
      <c r="EZ27" s="1076">
        <v>0</v>
      </c>
      <c r="FA27" s="71">
        <v>0</v>
      </c>
      <c r="FB27" s="191">
        <v>0</v>
      </c>
      <c r="FC27" s="71">
        <v>1</v>
      </c>
      <c r="FD27" s="133">
        <f t="shared" si="683"/>
        <v>4</v>
      </c>
      <c r="FE27" s="151">
        <f t="shared" si="684"/>
        <v>0.33333333333333331</v>
      </c>
      <c r="FF27" s="191">
        <v>0</v>
      </c>
      <c r="FG27" s="71">
        <v>0</v>
      </c>
      <c r="FH27" s="27">
        <v>0</v>
      </c>
      <c r="FI27" s="71">
        <v>0</v>
      </c>
      <c r="FJ27" s="27">
        <v>0</v>
      </c>
      <c r="FK27" s="71">
        <v>0</v>
      </c>
      <c r="FL27" s="191">
        <v>0</v>
      </c>
      <c r="FM27" s="71">
        <v>1</v>
      </c>
      <c r="FN27" s="1076">
        <v>1</v>
      </c>
      <c r="FO27" s="1263">
        <v>0</v>
      </c>
      <c r="FP27" s="191">
        <v>1</v>
      </c>
      <c r="FQ27" s="71">
        <v>1</v>
      </c>
      <c r="FR27" s="133">
        <f t="shared" si="691"/>
        <v>4</v>
      </c>
      <c r="FS27" s="151">
        <f t="shared" si="692"/>
        <v>0.33333333333333331</v>
      </c>
      <c r="FT27" s="191">
        <v>1</v>
      </c>
      <c r="FU27" s="71">
        <v>1</v>
      </c>
      <c r="FV27" s="27">
        <v>1</v>
      </c>
      <c r="FW27" s="71">
        <v>0</v>
      </c>
      <c r="FX27" s="27">
        <v>0</v>
      </c>
      <c r="FY27" s="71">
        <v>0</v>
      </c>
      <c r="FZ27" s="191"/>
      <c r="GA27" s="71"/>
      <c r="GB27" s="1076"/>
      <c r="GC27" s="1263"/>
      <c r="GD27" s="191"/>
      <c r="GE27" s="71"/>
      <c r="GF27" s="133">
        <f t="shared" si="696"/>
        <v>3</v>
      </c>
      <c r="GG27" s="151">
        <f t="shared" si="697"/>
        <v>0.5</v>
      </c>
      <c r="GH27" s="297">
        <f t="shared" si="307"/>
        <v>0</v>
      </c>
      <c r="GI27" s="1110">
        <v>0</v>
      </c>
      <c r="GJ27" s="297">
        <f t="shared" si="698"/>
        <v>0</v>
      </c>
      <c r="GK27" s="1099">
        <v>0</v>
      </c>
      <c r="GL27" s="297">
        <f t="shared" si="699"/>
        <v>0</v>
      </c>
      <c r="GM27" s="1099" t="e">
        <f t="shared" si="700"/>
        <v>#DIV/0!</v>
      </c>
      <c r="GN27" s="297">
        <f t="shared" si="701"/>
        <v>2</v>
      </c>
      <c r="GO27" s="1099">
        <v>0</v>
      </c>
      <c r="GP27" s="297">
        <f t="shared" si="702"/>
        <v>-2</v>
      </c>
      <c r="GQ27" s="1099">
        <f t="shared" si="703"/>
        <v>-1</v>
      </c>
      <c r="GR27" s="297">
        <f t="shared" si="704"/>
        <v>1</v>
      </c>
      <c r="GS27" s="1099">
        <v>0</v>
      </c>
      <c r="GT27" s="297">
        <f t="shared" si="705"/>
        <v>-1</v>
      </c>
      <c r="GU27" s="1156">
        <f t="shared" si="706"/>
        <v>-1</v>
      </c>
      <c r="GV27" s="297">
        <f t="shared" si="707"/>
        <v>0</v>
      </c>
      <c r="GW27" s="1099">
        <v>0</v>
      </c>
      <c r="GX27" s="297">
        <f t="shared" si="708"/>
        <v>0</v>
      </c>
      <c r="GY27" s="1099">
        <v>0</v>
      </c>
      <c r="GZ27" s="297">
        <f t="shared" si="709"/>
        <v>0</v>
      </c>
      <c r="HA27" s="1099">
        <v>0</v>
      </c>
      <c r="HB27" s="297">
        <f t="shared" si="710"/>
        <v>0</v>
      </c>
      <c r="HC27" s="1099">
        <v>0</v>
      </c>
      <c r="HD27" s="297">
        <f t="shared" si="711"/>
        <v>1</v>
      </c>
      <c r="HE27" s="1099">
        <v>0</v>
      </c>
      <c r="HF27" s="1233">
        <f t="shared" si="712"/>
        <v>-1</v>
      </c>
      <c r="HG27" s="1250">
        <f t="shared" si="713"/>
        <v>-1</v>
      </c>
      <c r="HH27" s="1233">
        <f t="shared" si="714"/>
        <v>0</v>
      </c>
      <c r="HI27" s="1250">
        <v>0</v>
      </c>
      <c r="HJ27" s="1233">
        <f t="shared" si="715"/>
        <v>0</v>
      </c>
      <c r="HK27" s="1250">
        <v>0</v>
      </c>
      <c r="HL27" s="1233">
        <f t="shared" si="716"/>
        <v>0</v>
      </c>
      <c r="HM27" s="1250">
        <v>0</v>
      </c>
      <c r="HN27" s="1233">
        <f t="shared" si="717"/>
        <v>0</v>
      </c>
      <c r="HO27" s="1250">
        <v>0</v>
      </c>
      <c r="HP27" s="1233">
        <f t="shared" si="718"/>
        <v>0</v>
      </c>
      <c r="HQ27" s="1250">
        <v>0</v>
      </c>
      <c r="HR27" s="1233">
        <f t="shared" si="719"/>
        <v>0</v>
      </c>
      <c r="HS27" s="1250">
        <v>0</v>
      </c>
      <c r="HT27" s="1233">
        <f t="shared" si="720"/>
        <v>1</v>
      </c>
      <c r="HU27" s="1250">
        <v>0</v>
      </c>
      <c r="HV27" s="1233">
        <f t="shared" si="721"/>
        <v>0</v>
      </c>
      <c r="HW27" s="1250">
        <f t="shared" si="722"/>
        <v>0</v>
      </c>
      <c r="HX27" s="1233">
        <f t="shared" si="723"/>
        <v>-1</v>
      </c>
      <c r="HY27" s="1250">
        <f t="shared" si="724"/>
        <v>-1</v>
      </c>
      <c r="HZ27" s="1233">
        <f t="shared" si="725"/>
        <v>1</v>
      </c>
      <c r="IA27" s="1250">
        <v>0</v>
      </c>
      <c r="IB27" s="1233">
        <f t="shared" si="726"/>
        <v>0</v>
      </c>
      <c r="IC27" s="1250">
        <f t="shared" si="727"/>
        <v>0</v>
      </c>
      <c r="ID27" s="1233">
        <f t="shared" si="728"/>
        <v>0</v>
      </c>
      <c r="IE27" s="1250">
        <f t="shared" si="729"/>
        <v>0</v>
      </c>
      <c r="IF27" s="1233">
        <f t="shared" si="730"/>
        <v>0</v>
      </c>
      <c r="IG27" s="1250">
        <v>0</v>
      </c>
      <c r="IH27" s="1233">
        <f t="shared" si="731"/>
        <v>-1</v>
      </c>
      <c r="II27" s="1250">
        <v>0</v>
      </c>
      <c r="IJ27" s="1233">
        <f t="shared" si="732"/>
        <v>0</v>
      </c>
      <c r="IK27" s="1250">
        <v>0</v>
      </c>
      <c r="IL27" s="1233">
        <f t="shared" si="733"/>
        <v>0</v>
      </c>
      <c r="IM27" s="1250">
        <v>0</v>
      </c>
      <c r="IN27" s="1233">
        <f t="shared" si="734"/>
        <v>0</v>
      </c>
      <c r="IO27" s="1250">
        <v>0</v>
      </c>
      <c r="IP27" s="1233">
        <f t="shared" si="735"/>
        <v>0</v>
      </c>
      <c r="IQ27" s="1250">
        <v>0</v>
      </c>
      <c r="IR27" s="1233">
        <f t="shared" si="736"/>
        <v>0</v>
      </c>
      <c r="IS27" s="1250">
        <v>0</v>
      </c>
      <c r="IT27" s="1233">
        <f t="shared" si="737"/>
        <v>0</v>
      </c>
      <c r="IU27" s="1250">
        <v>0</v>
      </c>
      <c r="IV27" s="1233">
        <f t="shared" si="738"/>
        <v>0</v>
      </c>
      <c r="IW27" s="1250">
        <v>0</v>
      </c>
      <c r="IX27" s="1233">
        <f t="shared" si="739"/>
        <v>0</v>
      </c>
      <c r="IY27" s="1250">
        <v>0</v>
      </c>
      <c r="IZ27" s="1233">
        <f t="shared" si="740"/>
        <v>0</v>
      </c>
      <c r="JA27" s="1307">
        <v>0</v>
      </c>
      <c r="JB27" s="1233">
        <f t="shared" si="741"/>
        <v>0</v>
      </c>
      <c r="JC27" s="882">
        <f t="shared" si="742"/>
        <v>0</v>
      </c>
      <c r="JD27" s="571">
        <f t="shared" si="743"/>
        <v>0</v>
      </c>
      <c r="JE27" s="108">
        <f t="shared" si="744"/>
        <v>0</v>
      </c>
      <c r="JF27" s="1174"/>
      <c r="JG27" t="str">
        <f t="shared" si="745"/>
        <v>Reported Source - Other</v>
      </c>
      <c r="JH27" s="248" t="e">
        <f>#REF!</f>
        <v>#REF!</v>
      </c>
      <c r="JI27" s="248" t="e">
        <f>#REF!</f>
        <v>#REF!</v>
      </c>
      <c r="JJ27" s="248" t="e">
        <f>#REF!</f>
        <v>#REF!</v>
      </c>
      <c r="JK27" s="248" t="e">
        <f>#REF!</f>
        <v>#REF!</v>
      </c>
      <c r="JL27" s="248" t="e">
        <f>#REF!</f>
        <v>#REF!</v>
      </c>
      <c r="JM27" s="248" t="e">
        <f>#REF!</f>
        <v>#REF!</v>
      </c>
      <c r="JN27" s="248" t="e">
        <f>#REF!</f>
        <v>#REF!</v>
      </c>
      <c r="JO27" s="248" t="e">
        <f>#REF!</f>
        <v>#REF!</v>
      </c>
      <c r="JP27" s="248" t="e">
        <f>#REF!</f>
        <v>#REF!</v>
      </c>
      <c r="JQ27" s="248" t="e">
        <f>#REF!</f>
        <v>#REF!</v>
      </c>
      <c r="JR27" s="248" t="e">
        <f>#REF!</f>
        <v>#REF!</v>
      </c>
      <c r="JS27" s="249">
        <f t="shared" si="746"/>
        <v>39</v>
      </c>
      <c r="JT27" s="249">
        <f t="shared" si="747"/>
        <v>42</v>
      </c>
      <c r="JU27" s="249">
        <f t="shared" si="748"/>
        <v>26</v>
      </c>
      <c r="JV27" s="249">
        <f t="shared" si="749"/>
        <v>2</v>
      </c>
      <c r="JW27" s="249">
        <f t="shared" si="750"/>
        <v>4</v>
      </c>
      <c r="JX27" s="249">
        <f t="shared" si="751"/>
        <v>3</v>
      </c>
      <c r="JY27" s="249">
        <f t="shared" si="752"/>
        <v>8</v>
      </c>
      <c r="JZ27" s="249">
        <f t="shared" si="753"/>
        <v>9</v>
      </c>
      <c r="KA27" s="249">
        <f t="shared" si="754"/>
        <v>5</v>
      </c>
      <c r="KB27" s="249">
        <f t="shared" si="755"/>
        <v>2</v>
      </c>
      <c r="KC27" s="249">
        <f t="shared" si="756"/>
        <v>2</v>
      </c>
      <c r="KD27" s="249">
        <f t="shared" si="757"/>
        <v>6</v>
      </c>
      <c r="KE27" s="249">
        <f t="shared" si="758"/>
        <v>8</v>
      </c>
      <c r="KF27" s="249">
        <f t="shared" si="759"/>
        <v>7</v>
      </c>
      <c r="KG27" s="249">
        <f t="shared" si="760"/>
        <v>5</v>
      </c>
      <c r="KH27" s="249">
        <f t="shared" si="761"/>
        <v>13</v>
      </c>
      <c r="KI27" s="249">
        <f t="shared" si="762"/>
        <v>19</v>
      </c>
      <c r="KJ27" s="249">
        <f t="shared" si="763"/>
        <v>82</v>
      </c>
      <c r="KK27" s="249">
        <f t="shared" si="764"/>
        <v>95</v>
      </c>
      <c r="KL27" s="249">
        <f t="shared" si="765"/>
        <v>18</v>
      </c>
      <c r="KM27" s="249">
        <f t="shared" si="766"/>
        <v>6</v>
      </c>
      <c r="KN27" s="249">
        <f t="shared" si="767"/>
        <v>16</v>
      </c>
      <c r="KO27" s="249">
        <f t="shared" si="768"/>
        <v>3</v>
      </c>
      <c r="KP27" s="249">
        <f t="shared" si="769"/>
        <v>3</v>
      </c>
      <c r="KQ27" s="654">
        <f t="shared" si="770"/>
        <v>6</v>
      </c>
      <c r="KR27" s="654">
        <f t="shared" si="771"/>
        <v>2</v>
      </c>
      <c r="KS27" s="654">
        <f t="shared" si="772"/>
        <v>3</v>
      </c>
      <c r="KT27" s="654">
        <f t="shared" si="773"/>
        <v>15</v>
      </c>
      <c r="KU27" s="654">
        <f t="shared" si="774"/>
        <v>6</v>
      </c>
      <c r="KV27" s="654">
        <f t="shared" si="775"/>
        <v>10</v>
      </c>
      <c r="KW27" s="654">
        <f t="shared" si="776"/>
        <v>27</v>
      </c>
      <c r="KX27" s="654">
        <f t="shared" si="777"/>
        <v>16</v>
      </c>
      <c r="KY27" s="654">
        <f t="shared" si="778"/>
        <v>12</v>
      </c>
      <c r="KZ27" s="654">
        <f t="shared" si="779"/>
        <v>31</v>
      </c>
      <c r="LA27" s="654">
        <f t="shared" si="780"/>
        <v>28</v>
      </c>
      <c r="LB27" s="654">
        <f t="shared" si="781"/>
        <v>33</v>
      </c>
      <c r="LC27" s="746">
        <f t="shared" si="782"/>
        <v>20</v>
      </c>
      <c r="LD27" s="746">
        <f t="shared" si="783"/>
        <v>33</v>
      </c>
      <c r="LE27" s="746">
        <f t="shared" si="784"/>
        <v>6</v>
      </c>
      <c r="LF27" s="746">
        <f t="shared" si="785"/>
        <v>35</v>
      </c>
      <c r="LG27" s="746">
        <f t="shared" si="786"/>
        <v>17</v>
      </c>
      <c r="LH27" s="746">
        <f t="shared" si="787"/>
        <v>37</v>
      </c>
      <c r="LI27" s="746">
        <f t="shared" si="788"/>
        <v>39</v>
      </c>
      <c r="LJ27" s="746">
        <f t="shared" si="789"/>
        <v>27</v>
      </c>
      <c r="LK27" s="746">
        <f t="shared" si="790"/>
        <v>37</v>
      </c>
      <c r="LL27" s="746">
        <f t="shared" si="791"/>
        <v>29</v>
      </c>
      <c r="LM27" s="746">
        <f t="shared" si="792"/>
        <v>28</v>
      </c>
      <c r="LN27" s="746">
        <f t="shared" si="793"/>
        <v>38</v>
      </c>
      <c r="LO27" s="796">
        <f t="shared" si="794"/>
        <v>58</v>
      </c>
      <c r="LP27" s="796">
        <f t="shared" si="795"/>
        <v>34</v>
      </c>
      <c r="LQ27" s="796">
        <f t="shared" si="796"/>
        <v>15</v>
      </c>
      <c r="LR27" s="796">
        <f t="shared" si="797"/>
        <v>18</v>
      </c>
      <c r="LS27" s="796">
        <f t="shared" si="798"/>
        <v>30</v>
      </c>
      <c r="LT27" s="796">
        <f t="shared" si="799"/>
        <v>15</v>
      </c>
      <c r="LU27" s="796">
        <f t="shared" si="800"/>
        <v>22</v>
      </c>
      <c r="LV27" s="796">
        <f t="shared" si="801"/>
        <v>18</v>
      </c>
      <c r="LW27" s="796">
        <f t="shared" si="802"/>
        <v>35</v>
      </c>
      <c r="LX27" s="796">
        <f t="shared" si="803"/>
        <v>19</v>
      </c>
      <c r="LY27" s="796">
        <f t="shared" si="804"/>
        <v>34</v>
      </c>
      <c r="LZ27" s="796">
        <f t="shared" si="805"/>
        <v>42</v>
      </c>
      <c r="MA27" s="971">
        <f t="shared" si="806"/>
        <v>41</v>
      </c>
      <c r="MB27" s="971">
        <f t="shared" si="807"/>
        <v>26</v>
      </c>
      <c r="MC27" s="971">
        <f t="shared" si="808"/>
        <v>9</v>
      </c>
      <c r="MD27" s="971">
        <f t="shared" si="809"/>
        <v>17</v>
      </c>
      <c r="ME27" s="971">
        <f t="shared" si="810"/>
        <v>18</v>
      </c>
      <c r="MF27" s="971">
        <f t="shared" si="811"/>
        <v>23</v>
      </c>
      <c r="MG27" s="971">
        <f t="shared" si="812"/>
        <v>21</v>
      </c>
      <c r="MH27" s="971">
        <f t="shared" si="813"/>
        <v>31</v>
      </c>
      <c r="MI27" s="971">
        <f t="shared" si="814"/>
        <v>7</v>
      </c>
      <c r="MJ27" s="971">
        <f t="shared" si="815"/>
        <v>35</v>
      </c>
      <c r="MK27" s="971">
        <f t="shared" si="816"/>
        <v>18</v>
      </c>
      <c r="ML27" s="971">
        <f t="shared" si="817"/>
        <v>6</v>
      </c>
      <c r="MM27" s="993">
        <f t="shared" si="818"/>
        <v>5</v>
      </c>
      <c r="MN27" s="993">
        <f t="shared" si="819"/>
        <v>5</v>
      </c>
      <c r="MO27" s="993">
        <f t="shared" si="820"/>
        <v>3</v>
      </c>
      <c r="MP27" s="993">
        <f t="shared" si="821"/>
        <v>3</v>
      </c>
      <c r="MQ27" s="993">
        <f t="shared" si="822"/>
        <v>1</v>
      </c>
      <c r="MR27" s="993">
        <f t="shared" si="823"/>
        <v>4</v>
      </c>
      <c r="MS27" s="993">
        <f t="shared" si="824"/>
        <v>4</v>
      </c>
      <c r="MT27" s="993">
        <f t="shared" si="825"/>
        <v>3</v>
      </c>
      <c r="MU27" s="993">
        <f t="shared" si="826"/>
        <v>3</v>
      </c>
      <c r="MV27" s="993">
        <f t="shared" si="827"/>
        <v>4</v>
      </c>
      <c r="MW27" s="993">
        <f t="shared" si="828"/>
        <v>1</v>
      </c>
      <c r="MX27" s="993">
        <f t="shared" si="829"/>
        <v>2</v>
      </c>
      <c r="MY27" s="1033">
        <f t="shared" si="830"/>
        <v>1</v>
      </c>
      <c r="MZ27" s="1033">
        <f t="shared" si="831"/>
        <v>2</v>
      </c>
      <c r="NA27" s="1033">
        <f t="shared" si="832"/>
        <v>1</v>
      </c>
      <c r="NB27" s="1033">
        <f t="shared" si="833"/>
        <v>12</v>
      </c>
      <c r="NC27" s="1033">
        <f t="shared" si="834"/>
        <v>6</v>
      </c>
      <c r="ND27" s="1033">
        <f t="shared" si="835"/>
        <v>2</v>
      </c>
      <c r="NE27" s="1033">
        <f t="shared" si="836"/>
        <v>2</v>
      </c>
      <c r="NF27" s="1033">
        <f t="shared" si="837"/>
        <v>1</v>
      </c>
      <c r="NG27" s="1033">
        <f t="shared" si="838"/>
        <v>0</v>
      </c>
      <c r="NH27" s="1033">
        <f t="shared" si="839"/>
        <v>1</v>
      </c>
      <c r="NI27" s="1033">
        <f t="shared" si="840"/>
        <v>0</v>
      </c>
      <c r="NJ27" s="1033">
        <f t="shared" si="841"/>
        <v>0</v>
      </c>
      <c r="NK27" s="1120">
        <f t="shared" si="842"/>
        <v>0</v>
      </c>
      <c r="NL27" s="1120">
        <f t="shared" si="843"/>
        <v>0</v>
      </c>
      <c r="NM27" s="1120">
        <f t="shared" si="844"/>
        <v>0</v>
      </c>
      <c r="NN27" s="1120">
        <f t="shared" si="845"/>
        <v>2</v>
      </c>
      <c r="NO27" s="1120">
        <f t="shared" si="846"/>
        <v>0</v>
      </c>
      <c r="NP27" s="1120">
        <f t="shared" si="847"/>
        <v>1</v>
      </c>
      <c r="NQ27" s="1120">
        <f t="shared" si="848"/>
        <v>0</v>
      </c>
      <c r="NR27" s="1120">
        <f t="shared" si="849"/>
        <v>0</v>
      </c>
      <c r="NS27" s="1120">
        <f t="shared" si="850"/>
        <v>0</v>
      </c>
      <c r="NT27" s="1120">
        <f t="shared" si="851"/>
        <v>0</v>
      </c>
      <c r="NU27" s="1120">
        <f t="shared" si="852"/>
        <v>0</v>
      </c>
      <c r="NV27" s="1120">
        <f t="shared" si="853"/>
        <v>1</v>
      </c>
      <c r="NW27" s="1205">
        <f t="shared" si="854"/>
        <v>0</v>
      </c>
      <c r="NX27" s="1205">
        <f t="shared" si="855"/>
        <v>0</v>
      </c>
      <c r="NY27" s="1205">
        <f t="shared" si="856"/>
        <v>0</v>
      </c>
      <c r="NZ27" s="1205">
        <f t="shared" si="857"/>
        <v>0</v>
      </c>
      <c r="OA27" s="1205">
        <f t="shared" si="858"/>
        <v>0</v>
      </c>
      <c r="OB27" s="1205">
        <f t="shared" si="859"/>
        <v>0</v>
      </c>
      <c r="OC27" s="1205">
        <f t="shared" si="860"/>
        <v>0</v>
      </c>
      <c r="OD27" s="1205">
        <f t="shared" si="861"/>
        <v>1</v>
      </c>
      <c r="OE27" s="1205">
        <f t="shared" si="862"/>
        <v>1</v>
      </c>
      <c r="OF27" s="1205">
        <f t="shared" si="863"/>
        <v>0</v>
      </c>
      <c r="OG27" s="1205">
        <f t="shared" si="864"/>
        <v>1</v>
      </c>
      <c r="OH27" s="1205">
        <f t="shared" si="865"/>
        <v>1</v>
      </c>
      <c r="OI27" s="1275">
        <f t="shared" si="866"/>
        <v>1</v>
      </c>
      <c r="OJ27" s="1275">
        <f t="shared" si="867"/>
        <v>1</v>
      </c>
      <c r="OK27" s="1275">
        <f t="shared" si="867"/>
        <v>1</v>
      </c>
      <c r="OL27" s="1275">
        <f t="shared" si="867"/>
        <v>0</v>
      </c>
      <c r="OM27" s="1275">
        <f t="shared" si="867"/>
        <v>0</v>
      </c>
      <c r="ON27" s="1275">
        <f t="shared" si="867"/>
        <v>0</v>
      </c>
      <c r="OO27" s="1275">
        <f t="shared" si="868"/>
        <v>0</v>
      </c>
      <c r="OP27" s="1275">
        <f t="shared" si="869"/>
        <v>0</v>
      </c>
      <c r="OQ27" s="1275">
        <f t="shared" si="870"/>
        <v>0</v>
      </c>
      <c r="OR27" s="1275">
        <f t="shared" si="871"/>
        <v>0</v>
      </c>
      <c r="OS27" s="1275">
        <f t="shared" si="872"/>
        <v>0</v>
      </c>
      <c r="OT27" s="1275">
        <f t="shared" si="873"/>
        <v>0</v>
      </c>
    </row>
    <row r="28" spans="1:410" x14ac:dyDescent="0.3">
      <c r="A28" s="628"/>
      <c r="B28" s="50">
        <v>3.2</v>
      </c>
      <c r="E28" s="1345" t="s">
        <v>43</v>
      </c>
      <c r="F28" s="1345"/>
      <c r="G28" s="1346"/>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22"/>
        <v>82222</v>
      </c>
      <c r="AW28" s="150">
        <f t="shared" si="623"/>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26"/>
        <v>94891</v>
      </c>
      <c r="BK28" s="150">
        <f t="shared" si="627"/>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34"/>
        <v>97104</v>
      </c>
      <c r="BY28" s="150">
        <f t="shared" si="635"/>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42"/>
        <v>83950</v>
      </c>
      <c r="CM28" s="150">
        <f t="shared" si="643"/>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50"/>
        <v>76305</v>
      </c>
      <c r="DA28" s="150">
        <f t="shared" si="651"/>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58"/>
        <v>69227</v>
      </c>
      <c r="DO28" s="150">
        <f t="shared" si="659"/>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66"/>
        <v>71071</v>
      </c>
      <c r="EC28" s="150">
        <f t="shared" si="667"/>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74"/>
        <v>68277</v>
      </c>
      <c r="EQ28" s="150">
        <f t="shared" si="675"/>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83"/>
        <v>77942</v>
      </c>
      <c r="FE28" s="150">
        <f t="shared" si="684"/>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691"/>
        <v>77158</v>
      </c>
      <c r="FS28" s="150">
        <f t="shared" si="692"/>
        <v>6429.833333333333</v>
      </c>
      <c r="FT28" s="187">
        <v>6633</v>
      </c>
      <c r="FU28" s="64">
        <v>7122</v>
      </c>
      <c r="FV28" s="20">
        <v>6050</v>
      </c>
      <c r="FW28" s="64">
        <v>6911</v>
      </c>
      <c r="FX28" s="20">
        <v>6551</v>
      </c>
      <c r="FY28" s="64">
        <v>5497</v>
      </c>
      <c r="FZ28" s="187"/>
      <c r="GA28" s="64"/>
      <c r="GB28" s="187"/>
      <c r="GC28" s="64"/>
      <c r="GD28" s="187"/>
      <c r="GE28" s="64"/>
      <c r="GF28" s="118">
        <f t="shared" si="696"/>
        <v>38764</v>
      </c>
      <c r="GG28" s="150">
        <f t="shared" si="697"/>
        <v>6460.666666666667</v>
      </c>
      <c r="GH28" s="292">
        <f t="shared" si="307"/>
        <v>461</v>
      </c>
      <c r="GI28" s="1101">
        <f>GH28/EO28</f>
        <v>7.6489132238261162E-2</v>
      </c>
      <c r="GJ28" s="292">
        <f t="shared" si="698"/>
        <v>-544</v>
      </c>
      <c r="GK28" s="1097">
        <f>GJ28/ER28</f>
        <v>-8.3847102342786681E-2</v>
      </c>
      <c r="GL28" s="292">
        <f t="shared" si="699"/>
        <v>-123</v>
      </c>
      <c r="GM28" s="1097">
        <f t="shared" si="700"/>
        <v>-2.0693135935397039E-2</v>
      </c>
      <c r="GN28" s="292">
        <f t="shared" si="701"/>
        <v>707</v>
      </c>
      <c r="GO28" s="1097">
        <f>GN28/ET28</f>
        <v>0.12145679436522934</v>
      </c>
      <c r="GP28" s="292">
        <f t="shared" si="702"/>
        <v>-1177</v>
      </c>
      <c r="GQ28" s="1097">
        <f t="shared" si="703"/>
        <v>-0.18030024509803921</v>
      </c>
      <c r="GR28" s="292">
        <f t="shared" si="704"/>
        <v>389</v>
      </c>
      <c r="GS28" s="1097">
        <f>GR28/EV28</f>
        <v>7.2696692207064095E-2</v>
      </c>
      <c r="GT28" s="292">
        <f t="shared" si="705"/>
        <v>307</v>
      </c>
      <c r="GU28" s="1154">
        <f t="shared" si="706"/>
        <v>5.3484320557491291E-2</v>
      </c>
      <c r="GV28" s="292">
        <f t="shared" si="707"/>
        <v>1356</v>
      </c>
      <c r="GW28" s="1097">
        <f>GV28/EX28</f>
        <v>0.22424342649247561</v>
      </c>
      <c r="GX28" s="292">
        <f t="shared" si="708"/>
        <v>1532</v>
      </c>
      <c r="GY28" s="1097">
        <f>GX28/EY28</f>
        <v>0.206943131163042</v>
      </c>
      <c r="GZ28" s="292">
        <f t="shared" si="709"/>
        <v>-1963</v>
      </c>
      <c r="HA28" s="1097">
        <f>GZ28/EZ28</f>
        <v>-0.21969781757134862</v>
      </c>
      <c r="HB28" s="292">
        <f t="shared" si="710"/>
        <v>-911</v>
      </c>
      <c r="HC28" s="1097">
        <f>HB28/FA28</f>
        <v>-0.1306655192197361</v>
      </c>
      <c r="HD28" s="292">
        <f t="shared" si="711"/>
        <v>591</v>
      </c>
      <c r="HE28" s="1097">
        <f>HD28/FB28</f>
        <v>9.7508661936974092E-2</v>
      </c>
      <c r="HF28" s="1050">
        <f t="shared" si="712"/>
        <v>-328</v>
      </c>
      <c r="HG28" s="342">
        <f t="shared" si="713"/>
        <v>-4.9308478653036683E-2</v>
      </c>
      <c r="HH28" s="1050">
        <f t="shared" si="714"/>
        <v>-65</v>
      </c>
      <c r="HI28" s="342">
        <f>HH28/FF28</f>
        <v>-1.0278304870335231E-2</v>
      </c>
      <c r="HJ28" s="1050">
        <f t="shared" si="715"/>
        <v>-720</v>
      </c>
      <c r="HK28" s="342">
        <f>HJ28/FG28</f>
        <v>-0.11503435053522927</v>
      </c>
      <c r="HL28" s="1050">
        <f t="shared" si="716"/>
        <v>231</v>
      </c>
      <c r="HM28" s="342">
        <f>HL28/FH28</f>
        <v>4.1704278750677018E-2</v>
      </c>
      <c r="HN28" s="1050">
        <f t="shared" si="717"/>
        <v>-423</v>
      </c>
      <c r="HO28" s="342">
        <f>HN28/FI28</f>
        <v>-7.3310225303292897E-2</v>
      </c>
      <c r="HP28" s="1050">
        <f t="shared" si="718"/>
        <v>-225</v>
      </c>
      <c r="HQ28" s="342">
        <f>HP28/FJ28</f>
        <v>-4.2079670843463625E-2</v>
      </c>
      <c r="HR28" s="1050">
        <f t="shared" si="719"/>
        <v>906</v>
      </c>
      <c r="HS28" s="342">
        <f>HR28/FK28</f>
        <v>0.17688402967590786</v>
      </c>
      <c r="HT28" s="1050">
        <f t="shared" si="720"/>
        <v>1406</v>
      </c>
      <c r="HU28" s="342">
        <f>HT28/FL28</f>
        <v>0.23324485733244857</v>
      </c>
      <c r="HV28" s="1050">
        <f t="shared" si="721"/>
        <v>165</v>
      </c>
      <c r="HW28" s="342">
        <f t="shared" si="722"/>
        <v>2.2195318805488296E-2</v>
      </c>
      <c r="HX28" s="1050">
        <f t="shared" si="723"/>
        <v>-300</v>
      </c>
      <c r="HY28" s="342">
        <f t="shared" si="724"/>
        <v>-3.9478878799842083E-2</v>
      </c>
      <c r="HZ28" s="1050">
        <f t="shared" si="725"/>
        <v>-442</v>
      </c>
      <c r="IA28" s="342">
        <f>HZ28/FO28</f>
        <v>-6.0556240580901491E-2</v>
      </c>
      <c r="IB28" s="1050">
        <f t="shared" si="726"/>
        <v>723</v>
      </c>
      <c r="IC28" s="342">
        <f t="shared" si="727"/>
        <v>0.1054396966603471</v>
      </c>
      <c r="ID28" s="1050">
        <f t="shared" si="728"/>
        <v>-947</v>
      </c>
      <c r="IE28" s="342">
        <f t="shared" si="729"/>
        <v>-0.12493403693931399</v>
      </c>
      <c r="IF28" s="1050">
        <f t="shared" si="730"/>
        <v>489</v>
      </c>
      <c r="IG28" s="342">
        <f>IF28/FT28</f>
        <v>7.3722297602894615E-2</v>
      </c>
      <c r="IH28" s="1050">
        <f t="shared" si="731"/>
        <v>501</v>
      </c>
      <c r="II28" s="342">
        <f>IH28/FU28</f>
        <v>7.0345408593091824E-2</v>
      </c>
      <c r="IJ28" s="1050">
        <f t="shared" si="732"/>
        <v>-6911</v>
      </c>
      <c r="IK28" s="342">
        <f>IJ28/FV28</f>
        <v>-1.142314049586777</v>
      </c>
      <c r="IL28" s="1050">
        <f t="shared" si="733"/>
        <v>-360</v>
      </c>
      <c r="IM28" s="342">
        <f>IL28/FW28</f>
        <v>-5.2090869628129068E-2</v>
      </c>
      <c r="IN28" s="1050">
        <f t="shared" si="734"/>
        <v>-1054</v>
      </c>
      <c r="IO28" s="342">
        <f>IN28/FX28</f>
        <v>-0.16089146695161044</v>
      </c>
      <c r="IP28" s="1050">
        <f t="shared" si="735"/>
        <v>-5497</v>
      </c>
      <c r="IQ28" s="342">
        <f>IP28/FY28</f>
        <v>-1</v>
      </c>
      <c r="IR28" s="1050">
        <f t="shared" si="736"/>
        <v>0</v>
      </c>
      <c r="IS28" s="1292" t="e">
        <f>IR28/FZ28</f>
        <v>#DIV/0!</v>
      </c>
      <c r="IT28" s="1050">
        <f t="shared" si="737"/>
        <v>0</v>
      </c>
      <c r="IU28" s="342" t="e">
        <f>IT28/GA28</f>
        <v>#DIV/0!</v>
      </c>
      <c r="IV28" s="1050">
        <f t="shared" si="738"/>
        <v>0</v>
      </c>
      <c r="IW28" s="342" t="e">
        <f>IV28/GB28</f>
        <v>#DIV/0!</v>
      </c>
      <c r="IX28" s="1050">
        <f t="shared" si="739"/>
        <v>0</v>
      </c>
      <c r="IY28" s="342" t="e">
        <f>IX28/GC28</f>
        <v>#DIV/0!</v>
      </c>
      <c r="IZ28" s="1050">
        <f t="shared" si="740"/>
        <v>0</v>
      </c>
      <c r="JA28" s="1306" t="e">
        <f>IZ28/GD28</f>
        <v>#DIV/0!</v>
      </c>
      <c r="JB28" s="1050">
        <f t="shared" si="741"/>
        <v>5122</v>
      </c>
      <c r="JC28" s="881">
        <f t="shared" si="742"/>
        <v>5497</v>
      </c>
      <c r="JD28" s="113">
        <f t="shared" si="743"/>
        <v>375</v>
      </c>
      <c r="JE28" s="100">
        <f t="shared" si="744"/>
        <v>7.3213588442014838E-2</v>
      </c>
      <c r="JF28" s="1174"/>
      <c r="JG28" t="str">
        <f t="shared" si="745"/>
        <v>Resolved Tickets</v>
      </c>
      <c r="JH28" s="240" t="e">
        <f>#REF!</f>
        <v>#REF!</v>
      </c>
      <c r="JI28" s="240" t="e">
        <f>#REF!</f>
        <v>#REF!</v>
      </c>
      <c r="JJ28" s="240" t="e">
        <f>#REF!</f>
        <v>#REF!</v>
      </c>
      <c r="JK28" s="240" t="e">
        <f>#REF!</f>
        <v>#REF!</v>
      </c>
      <c r="JL28" s="240" t="e">
        <f>#REF!</f>
        <v>#REF!</v>
      </c>
      <c r="JM28" s="240" t="e">
        <f>#REF!</f>
        <v>#REF!</v>
      </c>
      <c r="JN28" s="240" t="e">
        <f>#REF!</f>
        <v>#REF!</v>
      </c>
      <c r="JO28" s="240" t="e">
        <f>#REF!</f>
        <v>#REF!</v>
      </c>
      <c r="JP28" s="240" t="e">
        <f>#REF!</f>
        <v>#REF!</v>
      </c>
      <c r="JQ28" s="240" t="e">
        <f>#REF!</f>
        <v>#REF!</v>
      </c>
      <c r="JR28" s="240" t="e">
        <f>#REF!</f>
        <v>#REF!</v>
      </c>
      <c r="JS28" s="241">
        <f t="shared" si="746"/>
        <v>6665</v>
      </c>
      <c r="JT28" s="241">
        <f t="shared" si="747"/>
        <v>7045</v>
      </c>
      <c r="JU28" s="241">
        <f t="shared" si="748"/>
        <v>5368</v>
      </c>
      <c r="JV28" s="241">
        <f t="shared" si="749"/>
        <v>8782</v>
      </c>
      <c r="JW28" s="241">
        <f t="shared" si="750"/>
        <v>6403</v>
      </c>
      <c r="JX28" s="241">
        <f t="shared" si="751"/>
        <v>5780</v>
      </c>
      <c r="JY28" s="241">
        <f t="shared" si="752"/>
        <v>7404</v>
      </c>
      <c r="JZ28" s="241">
        <f t="shared" si="753"/>
        <v>7046</v>
      </c>
      <c r="KA28" s="241">
        <f t="shared" si="754"/>
        <v>6225</v>
      </c>
      <c r="KB28" s="241">
        <f t="shared" si="755"/>
        <v>6705</v>
      </c>
      <c r="KC28" s="241">
        <f t="shared" si="756"/>
        <v>8219</v>
      </c>
      <c r="KD28" s="241">
        <f t="shared" si="757"/>
        <v>6580</v>
      </c>
      <c r="KE28" s="241">
        <f t="shared" si="758"/>
        <v>7272</v>
      </c>
      <c r="KF28" s="241">
        <f t="shared" si="759"/>
        <v>7055</v>
      </c>
      <c r="KG28" s="241">
        <f t="shared" si="760"/>
        <v>7510</v>
      </c>
      <c r="KH28" s="241">
        <f t="shared" si="761"/>
        <v>13671</v>
      </c>
      <c r="KI28" s="241">
        <f t="shared" si="762"/>
        <v>9009</v>
      </c>
      <c r="KJ28" s="241">
        <f t="shared" si="763"/>
        <v>7670</v>
      </c>
      <c r="KK28" s="241">
        <f t="shared" si="764"/>
        <v>8415</v>
      </c>
      <c r="KL28" s="241">
        <f t="shared" si="765"/>
        <v>6900</v>
      </c>
      <c r="KM28" s="241">
        <f t="shared" si="766"/>
        <v>6739</v>
      </c>
      <c r="KN28" s="241">
        <f t="shared" si="767"/>
        <v>6854</v>
      </c>
      <c r="KO28" s="241">
        <f t="shared" si="768"/>
        <v>6674</v>
      </c>
      <c r="KP28" s="241">
        <f t="shared" si="769"/>
        <v>7122</v>
      </c>
      <c r="KQ28" s="650">
        <f t="shared" si="770"/>
        <v>7455</v>
      </c>
      <c r="KR28" s="650">
        <f t="shared" si="771"/>
        <v>6985</v>
      </c>
      <c r="KS28" s="650">
        <f t="shared" si="772"/>
        <v>7516</v>
      </c>
      <c r="KT28" s="650">
        <f t="shared" si="773"/>
        <v>13016</v>
      </c>
      <c r="KU28" s="650">
        <f t="shared" si="774"/>
        <v>7642</v>
      </c>
      <c r="KV28" s="650">
        <f t="shared" si="775"/>
        <v>7649</v>
      </c>
      <c r="KW28" s="650">
        <f t="shared" si="776"/>
        <v>8808</v>
      </c>
      <c r="KX28" s="650">
        <f t="shared" si="777"/>
        <v>7277</v>
      </c>
      <c r="KY28" s="650">
        <f t="shared" si="778"/>
        <v>8213</v>
      </c>
      <c r="KZ28" s="650">
        <f t="shared" si="779"/>
        <v>8465</v>
      </c>
      <c r="LA28" s="650">
        <f t="shared" si="780"/>
        <v>6775</v>
      </c>
      <c r="LB28" s="650">
        <f t="shared" si="781"/>
        <v>7303</v>
      </c>
      <c r="LC28" s="742">
        <f t="shared" si="782"/>
        <v>7717</v>
      </c>
      <c r="LD28" s="742">
        <f t="shared" si="783"/>
        <v>6918</v>
      </c>
      <c r="LE28" s="742">
        <f t="shared" si="784"/>
        <v>6785</v>
      </c>
      <c r="LF28" s="742">
        <f t="shared" si="785"/>
        <v>7262</v>
      </c>
      <c r="LG28" s="742">
        <f t="shared" si="786"/>
        <v>6709</v>
      </c>
      <c r="LH28" s="742">
        <f t="shared" si="787"/>
        <v>7615</v>
      </c>
      <c r="LI28" s="742">
        <f t="shared" si="788"/>
        <v>6893</v>
      </c>
      <c r="LJ28" s="742">
        <f t="shared" si="789"/>
        <v>7391</v>
      </c>
      <c r="LK28" s="742">
        <f t="shared" si="790"/>
        <v>7458</v>
      </c>
      <c r="LL28" s="742">
        <f t="shared" si="791"/>
        <v>6601</v>
      </c>
      <c r="LM28" s="742">
        <f t="shared" si="792"/>
        <v>6025</v>
      </c>
      <c r="LN28" s="742">
        <f t="shared" si="793"/>
        <v>6576</v>
      </c>
      <c r="LO28" s="792">
        <f t="shared" si="794"/>
        <v>6722</v>
      </c>
      <c r="LP28" s="792">
        <f t="shared" si="795"/>
        <v>6969</v>
      </c>
      <c r="LQ28" s="792">
        <f t="shared" si="796"/>
        <v>6475</v>
      </c>
      <c r="LR28" s="792">
        <f t="shared" si="797"/>
        <v>7223</v>
      </c>
      <c r="LS28" s="792">
        <f t="shared" si="798"/>
        <v>6070</v>
      </c>
      <c r="LT28" s="792">
        <f t="shared" si="799"/>
        <v>6096</v>
      </c>
      <c r="LU28" s="792">
        <f t="shared" si="800"/>
        <v>6916</v>
      </c>
      <c r="LV28" s="792">
        <f t="shared" si="801"/>
        <v>6676</v>
      </c>
      <c r="LW28" s="792">
        <f t="shared" si="802"/>
        <v>6367</v>
      </c>
      <c r="LX28" s="792">
        <f t="shared" si="803"/>
        <v>5325</v>
      </c>
      <c r="LY28" s="792">
        <f t="shared" si="804"/>
        <v>5874</v>
      </c>
      <c r="LZ28" s="792">
        <f t="shared" si="805"/>
        <v>5592</v>
      </c>
      <c r="MA28" s="967">
        <f t="shared" si="806"/>
        <v>5310</v>
      </c>
      <c r="MB28" s="967">
        <f t="shared" si="807"/>
        <v>6078</v>
      </c>
      <c r="MC28" s="967">
        <f t="shared" si="808"/>
        <v>4986</v>
      </c>
      <c r="MD28" s="967">
        <f t="shared" si="809"/>
        <v>5662</v>
      </c>
      <c r="ME28" s="967">
        <f t="shared" si="810"/>
        <v>4980</v>
      </c>
      <c r="MF28" s="967">
        <f t="shared" si="811"/>
        <v>4919</v>
      </c>
      <c r="MG28" s="967">
        <f t="shared" si="812"/>
        <v>6747</v>
      </c>
      <c r="MH28" s="967">
        <f t="shared" si="813"/>
        <v>6436</v>
      </c>
      <c r="MI28" s="967">
        <f t="shared" si="814"/>
        <v>6049</v>
      </c>
      <c r="MJ28" s="967">
        <f t="shared" si="815"/>
        <v>6088</v>
      </c>
      <c r="MK28" s="967">
        <f t="shared" si="816"/>
        <v>5405</v>
      </c>
      <c r="ML28" s="967">
        <f t="shared" si="817"/>
        <v>6567</v>
      </c>
      <c r="MM28" s="989">
        <f t="shared" si="818"/>
        <v>5889</v>
      </c>
      <c r="MN28" s="989">
        <f t="shared" si="819"/>
        <v>6081</v>
      </c>
      <c r="MO28" s="989">
        <f t="shared" si="820"/>
        <v>4574</v>
      </c>
      <c r="MP28" s="989">
        <f t="shared" si="821"/>
        <v>6634</v>
      </c>
      <c r="MQ28" s="989">
        <f t="shared" si="822"/>
        <v>5197</v>
      </c>
      <c r="MR28" s="989">
        <f t="shared" si="823"/>
        <v>4962</v>
      </c>
      <c r="MS28" s="989">
        <f t="shared" si="824"/>
        <v>7149</v>
      </c>
      <c r="MT28" s="989">
        <f t="shared" si="825"/>
        <v>6539</v>
      </c>
      <c r="MU28" s="989">
        <f t="shared" si="826"/>
        <v>6524</v>
      </c>
      <c r="MV28" s="989">
        <f t="shared" si="827"/>
        <v>6047</v>
      </c>
      <c r="MW28" s="989">
        <f t="shared" si="828"/>
        <v>5811</v>
      </c>
      <c r="MX28" s="989">
        <f t="shared" si="829"/>
        <v>5664</v>
      </c>
      <c r="MY28" s="1029">
        <f t="shared" si="830"/>
        <v>5946</v>
      </c>
      <c r="MZ28" s="1029">
        <f t="shared" si="831"/>
        <v>5415</v>
      </c>
      <c r="NA28" s="1029">
        <f t="shared" si="832"/>
        <v>4846</v>
      </c>
      <c r="NB28" s="1029">
        <f t="shared" si="833"/>
        <v>5585</v>
      </c>
      <c r="NC28" s="1029">
        <f t="shared" si="834"/>
        <v>5119</v>
      </c>
      <c r="ND28" s="1029">
        <f t="shared" si="835"/>
        <v>4803</v>
      </c>
      <c r="NE28" s="1029">
        <f t="shared" si="836"/>
        <v>7008</v>
      </c>
      <c r="NF28" s="1029">
        <f t="shared" si="837"/>
        <v>6707</v>
      </c>
      <c r="NG28" s="1029">
        <f t="shared" si="838"/>
        <v>6467</v>
      </c>
      <c r="NH28" s="1029">
        <f t="shared" si="839"/>
        <v>5428</v>
      </c>
      <c r="NI28" s="1029">
        <f t="shared" si="840"/>
        <v>4926</v>
      </c>
      <c r="NJ28" s="1029">
        <f t="shared" si="841"/>
        <v>6027</v>
      </c>
      <c r="NK28" s="1116">
        <f t="shared" si="842"/>
        <v>6488</v>
      </c>
      <c r="NL28" s="1116">
        <f t="shared" si="843"/>
        <v>5944</v>
      </c>
      <c r="NM28" s="1116">
        <f t="shared" si="844"/>
        <v>5821</v>
      </c>
      <c r="NN28" s="1116">
        <f t="shared" si="845"/>
        <v>6528</v>
      </c>
      <c r="NO28" s="1116">
        <f t="shared" si="846"/>
        <v>5351</v>
      </c>
      <c r="NP28" s="1116">
        <f t="shared" si="847"/>
        <v>5740</v>
      </c>
      <c r="NQ28" s="1116">
        <f t="shared" si="848"/>
        <v>6047</v>
      </c>
      <c r="NR28" s="1116">
        <f t="shared" si="849"/>
        <v>7403</v>
      </c>
      <c r="NS28" s="1116">
        <f t="shared" si="850"/>
        <v>8935</v>
      </c>
      <c r="NT28" s="1116">
        <f t="shared" si="851"/>
        <v>6972</v>
      </c>
      <c r="NU28" s="1116">
        <f t="shared" si="852"/>
        <v>6061</v>
      </c>
      <c r="NV28" s="1116">
        <f t="shared" si="853"/>
        <v>6652</v>
      </c>
      <c r="NW28" s="1201">
        <f t="shared" si="854"/>
        <v>6324</v>
      </c>
      <c r="NX28" s="1201">
        <f t="shared" si="855"/>
        <v>6259</v>
      </c>
      <c r="NY28" s="1201">
        <f t="shared" si="856"/>
        <v>5539</v>
      </c>
      <c r="NZ28" s="1201">
        <f t="shared" si="857"/>
        <v>5770</v>
      </c>
      <c r="OA28" s="1201">
        <f t="shared" si="858"/>
        <v>5347</v>
      </c>
      <c r="OB28" s="1201">
        <f t="shared" si="859"/>
        <v>5122</v>
      </c>
      <c r="OC28" s="1201">
        <f t="shared" si="860"/>
        <v>6028</v>
      </c>
      <c r="OD28" s="1201">
        <f t="shared" si="861"/>
        <v>7434</v>
      </c>
      <c r="OE28" s="1201">
        <f t="shared" si="862"/>
        <v>7599</v>
      </c>
      <c r="OF28" s="1201">
        <f t="shared" si="863"/>
        <v>7299</v>
      </c>
      <c r="OG28" s="1201">
        <f t="shared" si="864"/>
        <v>6857</v>
      </c>
      <c r="OH28" s="1201">
        <f t="shared" si="865"/>
        <v>7580</v>
      </c>
      <c r="OI28" s="1271">
        <f t="shared" si="866"/>
        <v>6633</v>
      </c>
      <c r="OJ28" s="1271">
        <f t="shared" si="867"/>
        <v>7122</v>
      </c>
      <c r="OK28" s="1271">
        <f t="shared" si="867"/>
        <v>6050</v>
      </c>
      <c r="OL28" s="1271">
        <f t="shared" si="867"/>
        <v>6911</v>
      </c>
      <c r="OM28" s="1271">
        <f t="shared" si="867"/>
        <v>6551</v>
      </c>
      <c r="ON28" s="1271">
        <f t="shared" si="867"/>
        <v>5497</v>
      </c>
      <c r="OO28" s="1271">
        <f t="shared" si="868"/>
        <v>0</v>
      </c>
      <c r="OP28" s="1271">
        <f t="shared" si="869"/>
        <v>0</v>
      </c>
      <c r="OQ28" s="1271">
        <f t="shared" si="870"/>
        <v>0</v>
      </c>
      <c r="OR28" s="1271">
        <f t="shared" si="871"/>
        <v>0</v>
      </c>
      <c r="OS28" s="1271">
        <f t="shared" si="872"/>
        <v>0</v>
      </c>
      <c r="OT28" s="1271">
        <f t="shared" si="873"/>
        <v>0</v>
      </c>
    </row>
    <row r="29" spans="1:410" x14ac:dyDescent="0.3">
      <c r="A29" s="628"/>
      <c r="B29" s="50">
        <v>3.3</v>
      </c>
      <c r="E29" s="1335" t="s">
        <v>44</v>
      </c>
      <c r="F29" s="1335"/>
      <c r="G29" s="1336"/>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23"/>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27"/>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35"/>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43"/>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51"/>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59"/>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67"/>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75"/>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84"/>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692"/>
        <v>2.3916666666666662</v>
      </c>
      <c r="FT29" s="192">
        <v>4.4000000000000004</v>
      </c>
      <c r="FU29" s="153">
        <v>3.1</v>
      </c>
      <c r="FV29" s="74">
        <v>1.8</v>
      </c>
      <c r="FW29" s="153">
        <v>1.9</v>
      </c>
      <c r="FX29" s="74">
        <v>3.4</v>
      </c>
      <c r="FY29" s="153">
        <v>2.2999999999999998</v>
      </c>
      <c r="FZ29" s="192"/>
      <c r="GA29" s="153"/>
      <c r="GB29" s="192"/>
      <c r="GC29" s="153"/>
      <c r="GD29" s="192"/>
      <c r="GE29" s="153"/>
      <c r="GF29" s="166">
        <v>0</v>
      </c>
      <c r="GG29" s="140">
        <f t="shared" si="697"/>
        <v>2.8166666666666669</v>
      </c>
      <c r="GH29" s="298">
        <f t="shared" si="307"/>
        <v>-0.30000000000000027</v>
      </c>
      <c r="GI29" s="1101">
        <f>GH29/EO29</f>
        <v>-0.1111111111111112</v>
      </c>
      <c r="GJ29" s="298">
        <f t="shared" si="698"/>
        <v>0.10000000000000009</v>
      </c>
      <c r="GK29" s="1097">
        <f>GJ29/ER29</f>
        <v>4.1666666666666706E-2</v>
      </c>
      <c r="GL29" s="298">
        <f t="shared" si="699"/>
        <v>-0.39999999999999991</v>
      </c>
      <c r="GM29" s="1097">
        <f t="shared" si="700"/>
        <v>-0.15999999999999998</v>
      </c>
      <c r="GN29" s="298">
        <f t="shared" si="701"/>
        <v>0.60000000000000009</v>
      </c>
      <c r="GO29" s="1097">
        <f>GN29/ET29</f>
        <v>0.28571428571428575</v>
      </c>
      <c r="GP29" s="298">
        <f t="shared" si="702"/>
        <v>-0.60000000000000009</v>
      </c>
      <c r="GQ29" s="1097">
        <f t="shared" si="703"/>
        <v>-0.22222222222222224</v>
      </c>
      <c r="GR29" s="298">
        <f t="shared" si="704"/>
        <v>0.19999999999999973</v>
      </c>
      <c r="GS29" s="1097">
        <f>GR29/EV29</f>
        <v>9.5238095238095108E-2</v>
      </c>
      <c r="GT29" s="298">
        <f t="shared" si="705"/>
        <v>-9.9999999999999645E-2</v>
      </c>
      <c r="GU29" s="1154">
        <f t="shared" si="706"/>
        <v>-4.3478260869565064E-2</v>
      </c>
      <c r="GV29" s="298">
        <f t="shared" si="707"/>
        <v>0.89999999999999991</v>
      </c>
      <c r="GW29" s="1097">
        <f>GV29/EX29</f>
        <v>0.40909090909090901</v>
      </c>
      <c r="GX29" s="298">
        <f t="shared" si="708"/>
        <v>-0.20000000000000018</v>
      </c>
      <c r="GY29" s="1097">
        <f>GX29/EY29</f>
        <v>-6.4516129032258118E-2</v>
      </c>
      <c r="GZ29" s="298">
        <f t="shared" si="709"/>
        <v>-0.5</v>
      </c>
      <c r="HA29" s="1097">
        <f>GZ29/EZ29</f>
        <v>-0.17241379310344829</v>
      </c>
      <c r="HB29" s="298">
        <f t="shared" si="710"/>
        <v>0</v>
      </c>
      <c r="HC29" s="1097">
        <f>HB29/FA29</f>
        <v>0</v>
      </c>
      <c r="HD29" s="298">
        <f t="shared" si="711"/>
        <v>0</v>
      </c>
      <c r="HE29" s="1097">
        <f>HD29/FB29</f>
        <v>0</v>
      </c>
      <c r="HF29" s="1234">
        <f t="shared" si="712"/>
        <v>-0.19999999999999973</v>
      </c>
      <c r="HG29" s="342">
        <f t="shared" si="713"/>
        <v>-8.3333333333333232E-2</v>
      </c>
      <c r="HH29" s="1234">
        <f t="shared" si="714"/>
        <v>-0.50000000000000022</v>
      </c>
      <c r="HI29" s="342">
        <f>HH29/FF29</f>
        <v>-0.22727272727272735</v>
      </c>
      <c r="HJ29" s="1234">
        <f t="shared" si="715"/>
        <v>0.10000000000000009</v>
      </c>
      <c r="HK29" s="342">
        <f>HJ29/FG29</f>
        <v>5.8823529411764761E-2</v>
      </c>
      <c r="HL29" s="1234">
        <f t="shared" si="716"/>
        <v>9.9999999999999867E-2</v>
      </c>
      <c r="HM29" s="342">
        <f>HL29/FH29</f>
        <v>5.5555555555555483E-2</v>
      </c>
      <c r="HN29" s="1234">
        <f t="shared" si="717"/>
        <v>0.20000000000000018</v>
      </c>
      <c r="HO29" s="342">
        <f>HN29/FI29</f>
        <v>0.10526315789473695</v>
      </c>
      <c r="HP29" s="1234">
        <f t="shared" si="718"/>
        <v>-0.10000000000000009</v>
      </c>
      <c r="HQ29" s="342">
        <f>HP29/FJ29</f>
        <v>-4.7619047619047658E-2</v>
      </c>
      <c r="HR29" s="1234">
        <f t="shared" si="719"/>
        <v>0.10000000000000009</v>
      </c>
      <c r="HS29" s="342">
        <f>HR29/FK29</f>
        <v>5.0000000000000044E-2</v>
      </c>
      <c r="HT29" s="1234">
        <f t="shared" si="720"/>
        <v>0.69999999999999973</v>
      </c>
      <c r="HU29" s="342">
        <f>HT29/FL29</f>
        <v>0.3333333333333332</v>
      </c>
      <c r="HV29" s="1234">
        <f t="shared" si="721"/>
        <v>-9.9999999999999645E-2</v>
      </c>
      <c r="HW29" s="342">
        <f t="shared" si="722"/>
        <v>-3.5714285714285587E-2</v>
      </c>
      <c r="HX29" s="1234">
        <f t="shared" si="723"/>
        <v>0</v>
      </c>
      <c r="HY29" s="342">
        <f t="shared" si="724"/>
        <v>0</v>
      </c>
      <c r="HZ29" s="1234">
        <f t="shared" si="725"/>
        <v>0.5</v>
      </c>
      <c r="IA29" s="342">
        <f>HZ29/FO29</f>
        <v>0.18518518518518517</v>
      </c>
      <c r="IB29" s="1234">
        <f t="shared" si="726"/>
        <v>0.29999999999999982</v>
      </c>
      <c r="IC29" s="342">
        <f t="shared" si="727"/>
        <v>9.3749999999999944E-2</v>
      </c>
      <c r="ID29" s="1234">
        <f t="shared" si="728"/>
        <v>0.90000000000000036</v>
      </c>
      <c r="IE29" s="342">
        <f t="shared" si="729"/>
        <v>0.25714285714285723</v>
      </c>
      <c r="IF29" s="1234">
        <f t="shared" si="730"/>
        <v>-1.3000000000000003</v>
      </c>
      <c r="IG29" s="342">
        <f>IF29/FT29</f>
        <v>-0.29545454545454547</v>
      </c>
      <c r="IH29" s="1234">
        <f t="shared" si="731"/>
        <v>1.5999999999999999</v>
      </c>
      <c r="II29" s="342">
        <f>IH29/FU29</f>
        <v>0.5161290322580645</v>
      </c>
      <c r="IJ29" s="1234">
        <f t="shared" si="732"/>
        <v>-1.9</v>
      </c>
      <c r="IK29" s="342">
        <f>IJ29/FV29</f>
        <v>-1.0555555555555556</v>
      </c>
      <c r="IL29" s="1234">
        <f t="shared" si="733"/>
        <v>1.5</v>
      </c>
      <c r="IM29" s="342">
        <f>IL29/FW29</f>
        <v>0.78947368421052633</v>
      </c>
      <c r="IN29" s="1234">
        <f t="shared" si="734"/>
        <v>-1.1000000000000001</v>
      </c>
      <c r="IO29" s="342">
        <f>IN29/FX29</f>
        <v>-0.3235294117647059</v>
      </c>
      <c r="IP29" s="1234">
        <f t="shared" si="735"/>
        <v>-2.2999999999999998</v>
      </c>
      <c r="IQ29" s="342">
        <f>IP29/FY29</f>
        <v>-1</v>
      </c>
      <c r="IR29" s="1234">
        <f t="shared" si="736"/>
        <v>0</v>
      </c>
      <c r="IS29" s="1294" t="e">
        <f>IR29/FZ29</f>
        <v>#DIV/0!</v>
      </c>
      <c r="IT29" s="1234">
        <f t="shared" si="737"/>
        <v>0</v>
      </c>
      <c r="IU29" s="342" t="e">
        <f>IT29/GA29</f>
        <v>#DIV/0!</v>
      </c>
      <c r="IV29" s="1234">
        <f t="shared" si="738"/>
        <v>0</v>
      </c>
      <c r="IW29" s="342" t="e">
        <f>IV29/GB29</f>
        <v>#DIV/0!</v>
      </c>
      <c r="IX29" s="1234">
        <f t="shared" si="739"/>
        <v>0</v>
      </c>
      <c r="IY29" s="342" t="e">
        <f>IX29/GC29</f>
        <v>#DIV/0!</v>
      </c>
      <c r="IZ29" s="1234">
        <f t="shared" si="740"/>
        <v>0</v>
      </c>
      <c r="JA29" s="1306" t="e">
        <f>IZ29/GD29</f>
        <v>#DIV/0!</v>
      </c>
      <c r="JB29" s="1234">
        <f t="shared" si="741"/>
        <v>2</v>
      </c>
      <c r="JC29" s="883">
        <f t="shared" si="742"/>
        <v>2.2999999999999998</v>
      </c>
      <c r="JD29" s="572">
        <f t="shared" si="743"/>
        <v>0.29999999999999982</v>
      </c>
      <c r="JE29" s="100">
        <f t="shared" si="744"/>
        <v>0.14999999999999991</v>
      </c>
      <c r="JF29" s="1174"/>
      <c r="JG29" t="str">
        <f t="shared" si="745"/>
        <v>Average Time to Resolve (Days)</v>
      </c>
      <c r="JH29" s="250" t="e">
        <f>#REF!</f>
        <v>#REF!</v>
      </c>
      <c r="JI29" s="250" t="e">
        <f>#REF!</f>
        <v>#REF!</v>
      </c>
      <c r="JJ29" s="250" t="e">
        <f>#REF!</f>
        <v>#REF!</v>
      </c>
      <c r="JK29" s="250" t="e">
        <f>#REF!</f>
        <v>#REF!</v>
      </c>
      <c r="JL29" s="250" t="e">
        <f>#REF!</f>
        <v>#REF!</v>
      </c>
      <c r="JM29" s="250" t="e">
        <f>#REF!</f>
        <v>#REF!</v>
      </c>
      <c r="JN29" s="250" t="e">
        <f>#REF!</f>
        <v>#REF!</v>
      </c>
      <c r="JO29" s="250" t="e">
        <f>#REF!</f>
        <v>#REF!</v>
      </c>
      <c r="JP29" s="250" t="e">
        <f>#REF!</f>
        <v>#REF!</v>
      </c>
      <c r="JQ29" s="250" t="e">
        <f>#REF!</f>
        <v>#REF!</v>
      </c>
      <c r="JR29" s="250" t="e">
        <f>#REF!</f>
        <v>#REF!</v>
      </c>
      <c r="JS29" s="251">
        <f t="shared" si="746"/>
        <v>1.8</v>
      </c>
      <c r="JT29" s="251">
        <f t="shared" si="747"/>
        <v>2.1</v>
      </c>
      <c r="JU29" s="251">
        <f t="shared" si="748"/>
        <v>2</v>
      </c>
      <c r="JV29" s="251">
        <f t="shared" si="749"/>
        <v>1.4</v>
      </c>
      <c r="JW29" s="251">
        <f t="shared" si="750"/>
        <v>2.2999999999999998</v>
      </c>
      <c r="JX29" s="251">
        <f t="shared" si="751"/>
        <v>2.4</v>
      </c>
      <c r="JY29" s="251">
        <f t="shared" si="752"/>
        <v>2.2000000000000002</v>
      </c>
      <c r="JZ29" s="251">
        <f t="shared" si="753"/>
        <v>1.8</v>
      </c>
      <c r="KA29" s="251">
        <f t="shared" si="754"/>
        <v>1.8</v>
      </c>
      <c r="KB29" s="251">
        <f t="shared" si="755"/>
        <v>1.8</v>
      </c>
      <c r="KC29" s="251">
        <f t="shared" si="756"/>
        <v>1.5</v>
      </c>
      <c r="KD29" s="251">
        <f t="shared" si="757"/>
        <v>1.8</v>
      </c>
      <c r="KE29" s="251">
        <f t="shared" si="758"/>
        <v>1.9</v>
      </c>
      <c r="KF29" s="251">
        <f t="shared" si="759"/>
        <v>1.5</v>
      </c>
      <c r="KG29" s="251">
        <f t="shared" si="760"/>
        <v>1.5</v>
      </c>
      <c r="KH29" s="251">
        <f t="shared" si="761"/>
        <v>1.4</v>
      </c>
      <c r="KI29" s="251">
        <f t="shared" si="762"/>
        <v>2.1</v>
      </c>
      <c r="KJ29" s="251">
        <f t="shared" si="763"/>
        <v>1.8</v>
      </c>
      <c r="KK29" s="251">
        <f t="shared" si="764"/>
        <v>2.2999999999999998</v>
      </c>
      <c r="KL29" s="251">
        <f t="shared" si="765"/>
        <v>3</v>
      </c>
      <c r="KM29" s="251">
        <f t="shared" si="766"/>
        <v>1.9</v>
      </c>
      <c r="KN29" s="251">
        <f t="shared" si="767"/>
        <v>2</v>
      </c>
      <c r="KO29" s="251">
        <f t="shared" si="768"/>
        <v>1.62</v>
      </c>
      <c r="KP29" s="251">
        <f t="shared" si="769"/>
        <v>1.7</v>
      </c>
      <c r="KQ29" s="655">
        <f t="shared" si="770"/>
        <v>2.2000000000000002</v>
      </c>
      <c r="KR29" s="655">
        <f t="shared" si="771"/>
        <v>2.8</v>
      </c>
      <c r="KS29" s="655">
        <f t="shared" si="772"/>
        <v>3.1</v>
      </c>
      <c r="KT29" s="655">
        <f t="shared" si="773"/>
        <v>1.5</v>
      </c>
      <c r="KU29" s="655">
        <f t="shared" si="774"/>
        <v>4.8</v>
      </c>
      <c r="KV29" s="655">
        <f t="shared" si="775"/>
        <v>4.5</v>
      </c>
      <c r="KW29" s="655">
        <f t="shared" si="776"/>
        <v>2.6</v>
      </c>
      <c r="KX29" s="655">
        <f t="shared" si="777"/>
        <v>2.9</v>
      </c>
      <c r="KY29" s="655">
        <f t="shared" si="778"/>
        <v>2.4</v>
      </c>
      <c r="KZ29" s="655">
        <f t="shared" si="779"/>
        <v>2</v>
      </c>
      <c r="LA29" s="655">
        <f t="shared" si="780"/>
        <v>2.1</v>
      </c>
      <c r="LB29" s="655">
        <f t="shared" si="781"/>
        <v>2.1</v>
      </c>
      <c r="LC29" s="747">
        <f t="shared" si="782"/>
        <v>5.5</v>
      </c>
      <c r="LD29" s="747">
        <f t="shared" si="783"/>
        <v>2.2999999999999998</v>
      </c>
      <c r="LE29" s="747">
        <f t="shared" si="784"/>
        <v>2.8</v>
      </c>
      <c r="LF29" s="747">
        <f t="shared" si="785"/>
        <v>2.6</v>
      </c>
      <c r="LG29" s="747">
        <f t="shared" si="786"/>
        <v>2.7</v>
      </c>
      <c r="LH29" s="747">
        <f t="shared" si="787"/>
        <v>3</v>
      </c>
      <c r="LI29" s="747">
        <f t="shared" si="788"/>
        <v>2.8</v>
      </c>
      <c r="LJ29" s="747">
        <f t="shared" si="789"/>
        <v>3.7</v>
      </c>
      <c r="LK29" s="747">
        <f t="shared" si="790"/>
        <v>3.7</v>
      </c>
      <c r="LL29" s="747">
        <f t="shared" si="791"/>
        <v>3</v>
      </c>
      <c r="LM29" s="747">
        <f t="shared" si="792"/>
        <v>2.9</v>
      </c>
      <c r="LN29" s="747">
        <f t="shared" si="793"/>
        <v>2.9</v>
      </c>
      <c r="LO29" s="797">
        <f t="shared" si="794"/>
        <v>2.6</v>
      </c>
      <c r="LP29" s="797">
        <f t="shared" si="795"/>
        <v>2.1</v>
      </c>
      <c r="LQ29" s="797">
        <f t="shared" si="796"/>
        <v>3.5</v>
      </c>
      <c r="LR29" s="797">
        <f t="shared" si="797"/>
        <v>1.9</v>
      </c>
      <c r="LS29" s="797">
        <f t="shared" si="798"/>
        <v>2.6</v>
      </c>
      <c r="LT29" s="797">
        <f t="shared" si="799"/>
        <v>4.4000000000000004</v>
      </c>
      <c r="LU29" s="797">
        <f t="shared" si="800"/>
        <v>2.8</v>
      </c>
      <c r="LV29" s="797">
        <f t="shared" si="801"/>
        <v>2.6</v>
      </c>
      <c r="LW29" s="797">
        <f t="shared" si="802"/>
        <v>4.7</v>
      </c>
      <c r="LX29" s="797">
        <f t="shared" si="803"/>
        <v>4</v>
      </c>
      <c r="LY29" s="797">
        <f t="shared" si="804"/>
        <v>3</v>
      </c>
      <c r="LZ29" s="797">
        <f t="shared" si="805"/>
        <v>3.2</v>
      </c>
      <c r="MA29" s="972">
        <f t="shared" si="806"/>
        <v>2.2999999999999998</v>
      </c>
      <c r="MB29" s="972">
        <f t="shared" si="807"/>
        <v>3.1</v>
      </c>
      <c r="MC29" s="972">
        <f t="shared" si="808"/>
        <v>3.9</v>
      </c>
      <c r="MD29" s="972">
        <f t="shared" si="809"/>
        <v>3.2</v>
      </c>
      <c r="ME29" s="972">
        <f t="shared" si="810"/>
        <v>4.4000000000000004</v>
      </c>
      <c r="MF29" s="972">
        <f t="shared" si="811"/>
        <v>17</v>
      </c>
      <c r="MG29" s="972">
        <f t="shared" si="812"/>
        <v>2.9</v>
      </c>
      <c r="MH29" s="972">
        <f t="shared" si="813"/>
        <v>1.6</v>
      </c>
      <c r="MI29" s="972">
        <f t="shared" si="814"/>
        <v>1.8</v>
      </c>
      <c r="MJ29" s="972">
        <f t="shared" si="815"/>
        <v>2</v>
      </c>
      <c r="MK29" s="972">
        <f t="shared" si="816"/>
        <v>1.6</v>
      </c>
      <c r="ML29" s="972">
        <f t="shared" si="817"/>
        <v>1.3</v>
      </c>
      <c r="MM29" s="994">
        <f t="shared" si="818"/>
        <v>1.9</v>
      </c>
      <c r="MN29" s="994">
        <f t="shared" si="819"/>
        <v>5.9</v>
      </c>
      <c r="MO29" s="994">
        <f t="shared" si="820"/>
        <v>5</v>
      </c>
      <c r="MP29" s="994">
        <f t="shared" si="821"/>
        <v>4</v>
      </c>
      <c r="MQ29" s="994">
        <f t="shared" si="822"/>
        <v>4.0999999999999996</v>
      </c>
      <c r="MR29" s="994">
        <f t="shared" si="823"/>
        <v>2.4</v>
      </c>
      <c r="MS29" s="994">
        <f t="shared" si="824"/>
        <v>1.6</v>
      </c>
      <c r="MT29" s="994">
        <f t="shared" si="825"/>
        <v>2</v>
      </c>
      <c r="MU29" s="994">
        <f t="shared" si="826"/>
        <v>2.2000000000000002</v>
      </c>
      <c r="MV29" s="994">
        <f t="shared" si="827"/>
        <v>2.1</v>
      </c>
      <c r="MW29" s="994">
        <f t="shared" si="828"/>
        <v>2.6</v>
      </c>
      <c r="MX29" s="994">
        <f t="shared" si="829"/>
        <v>1.9</v>
      </c>
      <c r="MY29" s="1034">
        <f t="shared" si="830"/>
        <v>1.7</v>
      </c>
      <c r="MZ29" s="1034">
        <f t="shared" si="831"/>
        <v>2.2999999999999998</v>
      </c>
      <c r="NA29" s="1034">
        <f t="shared" si="832"/>
        <v>1.9</v>
      </c>
      <c r="NB29" s="1034">
        <f t="shared" si="833"/>
        <v>2.6</v>
      </c>
      <c r="NC29" s="1034">
        <f t="shared" si="834"/>
        <v>2.1</v>
      </c>
      <c r="ND29" s="1034">
        <f t="shared" si="835"/>
        <v>2.1</v>
      </c>
      <c r="NE29" s="1034">
        <f t="shared" si="836"/>
        <v>2.8</v>
      </c>
      <c r="NF29" s="1034">
        <f t="shared" si="837"/>
        <v>2.4</v>
      </c>
      <c r="NG29" s="1034">
        <f t="shared" si="838"/>
        <v>2.2999999999999998</v>
      </c>
      <c r="NH29" s="1034">
        <f t="shared" si="839"/>
        <v>2</v>
      </c>
      <c r="NI29" s="1034">
        <f t="shared" si="840"/>
        <v>2.4</v>
      </c>
      <c r="NJ29" s="1034">
        <f t="shared" si="841"/>
        <v>2.7</v>
      </c>
      <c r="NK29" s="1121">
        <f t="shared" si="842"/>
        <v>2.4</v>
      </c>
      <c r="NL29" s="1121">
        <f t="shared" si="843"/>
        <v>2.5</v>
      </c>
      <c r="NM29" s="1121">
        <f t="shared" si="844"/>
        <v>2.1</v>
      </c>
      <c r="NN29" s="1121">
        <f t="shared" si="845"/>
        <v>2.7</v>
      </c>
      <c r="NO29" s="1121">
        <f t="shared" si="846"/>
        <v>2.1</v>
      </c>
      <c r="NP29" s="1121">
        <f t="shared" si="847"/>
        <v>2.2999999999999998</v>
      </c>
      <c r="NQ29" s="1121">
        <f t="shared" si="848"/>
        <v>2.2000000000000002</v>
      </c>
      <c r="NR29" s="1121">
        <f t="shared" si="849"/>
        <v>3.1</v>
      </c>
      <c r="NS29" s="1121">
        <f t="shared" si="850"/>
        <v>2.9</v>
      </c>
      <c r="NT29" s="1121">
        <f t="shared" si="851"/>
        <v>2.4</v>
      </c>
      <c r="NU29" s="1121">
        <f t="shared" si="852"/>
        <v>2.4</v>
      </c>
      <c r="NV29" s="1121">
        <f t="shared" si="853"/>
        <v>2.4</v>
      </c>
      <c r="NW29" s="1206">
        <f t="shared" si="854"/>
        <v>2.2000000000000002</v>
      </c>
      <c r="NX29" s="1206">
        <f t="shared" si="855"/>
        <v>1.7</v>
      </c>
      <c r="NY29" s="1206">
        <f t="shared" si="856"/>
        <v>1.8</v>
      </c>
      <c r="NZ29" s="1206">
        <f t="shared" si="857"/>
        <v>1.9</v>
      </c>
      <c r="OA29" s="1206">
        <f t="shared" si="858"/>
        <v>2.1</v>
      </c>
      <c r="OB29" s="1206">
        <f t="shared" si="859"/>
        <v>2</v>
      </c>
      <c r="OC29" s="1206">
        <f t="shared" si="860"/>
        <v>2.1</v>
      </c>
      <c r="OD29" s="1206">
        <f t="shared" si="861"/>
        <v>2.8</v>
      </c>
      <c r="OE29" s="1206">
        <f t="shared" si="862"/>
        <v>2.7</v>
      </c>
      <c r="OF29" s="1206">
        <f t="shared" si="863"/>
        <v>2.7</v>
      </c>
      <c r="OG29" s="1206">
        <f t="shared" si="864"/>
        <v>3.2</v>
      </c>
      <c r="OH29" s="1206">
        <f t="shared" si="865"/>
        <v>3.5</v>
      </c>
      <c r="OI29" s="1276">
        <f t="shared" si="866"/>
        <v>4.4000000000000004</v>
      </c>
      <c r="OJ29" s="1276">
        <f t="shared" si="867"/>
        <v>3.1</v>
      </c>
      <c r="OK29" s="1276">
        <f t="shared" si="867"/>
        <v>1.8</v>
      </c>
      <c r="OL29" s="1276">
        <f t="shared" si="867"/>
        <v>1.9</v>
      </c>
      <c r="OM29" s="1276">
        <f t="shared" si="867"/>
        <v>3.4</v>
      </c>
      <c r="ON29" s="1276">
        <f t="shared" si="867"/>
        <v>2.2999999999999998</v>
      </c>
      <c r="OO29" s="1276">
        <f t="shared" si="868"/>
        <v>0</v>
      </c>
      <c r="OP29" s="1276">
        <f t="shared" si="869"/>
        <v>0</v>
      </c>
      <c r="OQ29" s="1276">
        <f t="shared" si="870"/>
        <v>0</v>
      </c>
      <c r="OR29" s="1276">
        <f t="shared" si="871"/>
        <v>0</v>
      </c>
      <c r="OS29" s="1276">
        <f t="shared" si="872"/>
        <v>0</v>
      </c>
      <c r="OT29" s="1276">
        <f t="shared" si="873"/>
        <v>0</v>
      </c>
    </row>
    <row r="30" spans="1:410" ht="15" thickBot="1" x14ac:dyDescent="0.35">
      <c r="A30" s="629"/>
      <c r="B30" s="51">
        <v>3.4</v>
      </c>
      <c r="C30" s="3"/>
      <c r="D30" s="3"/>
      <c r="E30" s="1331" t="s">
        <v>45</v>
      </c>
      <c r="F30" s="1331"/>
      <c r="G30" s="1332"/>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23"/>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27"/>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35"/>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43"/>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51"/>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59"/>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67"/>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75"/>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84"/>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692"/>
        <v>496.75</v>
      </c>
      <c r="FT30" s="193">
        <v>484</v>
      </c>
      <c r="FU30" s="59">
        <v>407</v>
      </c>
      <c r="FV30" s="14">
        <v>519</v>
      </c>
      <c r="FW30" s="59">
        <v>796</v>
      </c>
      <c r="FX30" s="14">
        <v>556</v>
      </c>
      <c r="FY30" s="59">
        <v>391</v>
      </c>
      <c r="FZ30" s="193"/>
      <c r="GA30" s="59"/>
      <c r="GB30" s="193"/>
      <c r="GC30" s="59"/>
      <c r="GD30" s="193"/>
      <c r="GE30" s="59"/>
      <c r="GF30" s="122">
        <v>0</v>
      </c>
      <c r="GG30" s="152">
        <f t="shared" si="697"/>
        <v>525.5</v>
      </c>
      <c r="GH30" s="299">
        <f t="shared" si="307"/>
        <v>-39</v>
      </c>
      <c r="GI30" s="1109">
        <f>GH30/EO30</f>
        <v>-8.7640449438202248E-2</v>
      </c>
      <c r="GJ30" s="299">
        <f t="shared" si="698"/>
        <v>27</v>
      </c>
      <c r="GK30" s="1098">
        <f>GJ30/ER30</f>
        <v>6.6502463054187194E-2</v>
      </c>
      <c r="GL30" s="299">
        <f t="shared" si="699"/>
        <v>-19</v>
      </c>
      <c r="GM30" s="1098">
        <f t="shared" si="700"/>
        <v>-4.3879907621247112E-2</v>
      </c>
      <c r="GN30" s="299">
        <f t="shared" si="701"/>
        <v>-81</v>
      </c>
      <c r="GO30" s="1098">
        <f>GN30/ET30</f>
        <v>-0.19565217391304349</v>
      </c>
      <c r="GP30" s="299">
        <f t="shared" si="702"/>
        <v>44</v>
      </c>
      <c r="GQ30" s="1098">
        <f t="shared" si="703"/>
        <v>0.13213213213213212</v>
      </c>
      <c r="GR30" s="299">
        <f t="shared" si="704"/>
        <v>-61</v>
      </c>
      <c r="GS30" s="1098">
        <f>GR30/EV30</f>
        <v>-0.16180371352785147</v>
      </c>
      <c r="GT30" s="299">
        <f t="shared" si="705"/>
        <v>277</v>
      </c>
      <c r="GU30" s="1155">
        <f t="shared" si="706"/>
        <v>0.87658227848101267</v>
      </c>
      <c r="GV30" s="299">
        <f t="shared" si="707"/>
        <v>107</v>
      </c>
      <c r="GW30" s="1098">
        <f>GV30/EX30</f>
        <v>0.18043844856661045</v>
      </c>
      <c r="GX30" s="299">
        <f t="shared" si="708"/>
        <v>-192</v>
      </c>
      <c r="GY30" s="1098">
        <f>GX30/EY30</f>
        <v>-0.2742857142857143</v>
      </c>
      <c r="GZ30" s="299">
        <f t="shared" si="709"/>
        <v>7</v>
      </c>
      <c r="HA30" s="1098">
        <f>GZ30/EZ30</f>
        <v>1.3779527559055118E-2</v>
      </c>
      <c r="HB30" s="299">
        <f t="shared" si="710"/>
        <v>-145</v>
      </c>
      <c r="HC30" s="1098">
        <f>HB30/FA30</f>
        <v>-0.28155339805825241</v>
      </c>
      <c r="HD30" s="299">
        <f t="shared" si="711"/>
        <v>-18</v>
      </c>
      <c r="HE30" s="1098">
        <f>HD30/FB30</f>
        <v>-4.8648648648648651E-2</v>
      </c>
      <c r="HF30" s="1235">
        <f t="shared" si="712"/>
        <v>-78</v>
      </c>
      <c r="HG30" s="1251">
        <f t="shared" si="713"/>
        <v>-0.22159090909090909</v>
      </c>
      <c r="HH30" s="1235">
        <f t="shared" si="714"/>
        <v>5</v>
      </c>
      <c r="HI30" s="1251">
        <f>HH30/FF30</f>
        <v>1.824817518248175E-2</v>
      </c>
      <c r="HJ30" s="1235">
        <f t="shared" si="715"/>
        <v>21</v>
      </c>
      <c r="HK30" s="1251">
        <f>HJ30/FG30</f>
        <v>7.5268817204301078E-2</v>
      </c>
      <c r="HL30" s="1235">
        <f t="shared" si="716"/>
        <v>5</v>
      </c>
      <c r="HM30" s="1251">
        <f>HL30/FH30</f>
        <v>1.6666666666666666E-2</v>
      </c>
      <c r="HN30" s="1235">
        <f t="shared" si="717"/>
        <v>-25</v>
      </c>
      <c r="HO30" s="1251">
        <f>HN30/FI30</f>
        <v>-8.1967213114754092E-2</v>
      </c>
      <c r="HP30" s="1235">
        <f t="shared" si="718"/>
        <v>25</v>
      </c>
      <c r="HQ30" s="1251">
        <f>HP30/FJ30</f>
        <v>8.9285714285714288E-2</v>
      </c>
      <c r="HR30" s="1235">
        <f t="shared" si="719"/>
        <v>147</v>
      </c>
      <c r="HS30" s="1251">
        <f>HR30/FK30</f>
        <v>0.4819672131147541</v>
      </c>
      <c r="HT30" s="1235">
        <f t="shared" si="720"/>
        <v>288</v>
      </c>
      <c r="HU30" s="1251">
        <f>HT30/FL30</f>
        <v>0.63716814159292035</v>
      </c>
      <c r="HV30" s="1235">
        <f t="shared" si="721"/>
        <v>-239</v>
      </c>
      <c r="HW30" s="1251">
        <f t="shared" si="722"/>
        <v>-0.32297297297297295</v>
      </c>
      <c r="HX30" s="1235">
        <f t="shared" si="723"/>
        <v>555</v>
      </c>
      <c r="HY30" s="1251">
        <f t="shared" si="724"/>
        <v>1.1077844311377245</v>
      </c>
      <c r="HZ30" s="1235">
        <f t="shared" si="725"/>
        <v>-275</v>
      </c>
      <c r="IA30" s="1251">
        <f>HZ30/FO30</f>
        <v>-0.26041666666666669</v>
      </c>
      <c r="IB30" s="1235">
        <f t="shared" si="726"/>
        <v>-93</v>
      </c>
      <c r="IC30" s="1251">
        <f t="shared" si="727"/>
        <v>-0.11907810499359796</v>
      </c>
      <c r="ID30" s="1235">
        <f t="shared" si="728"/>
        <v>-204</v>
      </c>
      <c r="IE30" s="1251">
        <f t="shared" si="729"/>
        <v>-0.29651162790697677</v>
      </c>
      <c r="IF30" s="1235">
        <f t="shared" si="730"/>
        <v>-77</v>
      </c>
      <c r="IG30" s="1251">
        <f>IF30/FT30</f>
        <v>-0.15909090909090909</v>
      </c>
      <c r="IH30" s="1235">
        <f t="shared" si="731"/>
        <v>37</v>
      </c>
      <c r="II30" s="1251">
        <f>IH30/FU30</f>
        <v>9.0909090909090912E-2</v>
      </c>
      <c r="IJ30" s="1235">
        <f t="shared" si="732"/>
        <v>-796</v>
      </c>
      <c r="IK30" s="1251">
        <f>IJ30/FV30</f>
        <v>-1.5337186897880539</v>
      </c>
      <c r="IL30" s="1235">
        <f t="shared" si="733"/>
        <v>-240</v>
      </c>
      <c r="IM30" s="1251">
        <f>IL30/FW30</f>
        <v>-0.30150753768844218</v>
      </c>
      <c r="IN30" s="1235">
        <f t="shared" si="734"/>
        <v>-165</v>
      </c>
      <c r="IO30" s="1251">
        <f>IN30/FX30</f>
        <v>-0.29676258992805754</v>
      </c>
      <c r="IP30" s="1235">
        <f t="shared" si="735"/>
        <v>-391</v>
      </c>
      <c r="IQ30" s="1251">
        <f>IP30/FY30</f>
        <v>-1</v>
      </c>
      <c r="IR30" s="1235">
        <f t="shared" si="736"/>
        <v>0</v>
      </c>
      <c r="IS30" s="1295" t="e">
        <f>IR30/FZ30</f>
        <v>#DIV/0!</v>
      </c>
      <c r="IT30" s="1235">
        <f t="shared" si="737"/>
        <v>0</v>
      </c>
      <c r="IU30" s="1251" t="e">
        <f>IT30/GA30</f>
        <v>#DIV/0!</v>
      </c>
      <c r="IV30" s="1235">
        <f t="shared" si="738"/>
        <v>0</v>
      </c>
      <c r="IW30" s="1251" t="e">
        <f>IV30/GB30</f>
        <v>#DIV/0!</v>
      </c>
      <c r="IX30" s="1235">
        <f t="shared" si="739"/>
        <v>0</v>
      </c>
      <c r="IY30" s="1251" t="e">
        <f>IX30/GC30</f>
        <v>#DIV/0!</v>
      </c>
      <c r="IZ30" s="1235">
        <f t="shared" si="740"/>
        <v>0</v>
      </c>
      <c r="JA30" s="1304" t="e">
        <f>IZ30/GD30</f>
        <v>#DIV/0!</v>
      </c>
      <c r="JB30" s="1235">
        <f t="shared" si="741"/>
        <v>305</v>
      </c>
      <c r="JC30" s="884">
        <f t="shared" si="742"/>
        <v>391</v>
      </c>
      <c r="JD30" s="114">
        <f t="shared" si="743"/>
        <v>86</v>
      </c>
      <c r="JE30" s="101">
        <f t="shared" si="744"/>
        <v>0.28196721311475409</v>
      </c>
      <c r="JF30" s="1177"/>
      <c r="JG30" s="718" t="str">
        <f t="shared" si="745"/>
        <v>Open Tickets at Month End</v>
      </c>
      <c r="JH30" s="252" t="e">
        <f>#REF!</f>
        <v>#REF!</v>
      </c>
      <c r="JI30" s="252" t="e">
        <f>#REF!</f>
        <v>#REF!</v>
      </c>
      <c r="JJ30" s="252" t="e">
        <f>#REF!</f>
        <v>#REF!</v>
      </c>
      <c r="JK30" s="252" t="e">
        <f>#REF!</f>
        <v>#REF!</v>
      </c>
      <c r="JL30" s="252" t="e">
        <f>#REF!</f>
        <v>#REF!</v>
      </c>
      <c r="JM30" s="252" t="e">
        <f>#REF!</f>
        <v>#REF!</v>
      </c>
      <c r="JN30" s="252" t="e">
        <f>#REF!</f>
        <v>#REF!</v>
      </c>
      <c r="JO30" s="252" t="e">
        <f>#REF!</f>
        <v>#REF!</v>
      </c>
      <c r="JP30" s="252" t="e">
        <f>#REF!</f>
        <v>#REF!</v>
      </c>
      <c r="JQ30" s="252" t="e">
        <f>#REF!</f>
        <v>#REF!</v>
      </c>
      <c r="JR30" s="252" t="e">
        <f>#REF!</f>
        <v>#REF!</v>
      </c>
      <c r="JS30" s="253">
        <f t="shared" si="746"/>
        <v>627</v>
      </c>
      <c r="JT30" s="253">
        <f t="shared" si="747"/>
        <v>547</v>
      </c>
      <c r="JU30" s="253">
        <f t="shared" si="748"/>
        <v>537</v>
      </c>
      <c r="JV30" s="253">
        <f t="shared" si="749"/>
        <v>866</v>
      </c>
      <c r="JW30" s="253">
        <f t="shared" si="750"/>
        <v>697</v>
      </c>
      <c r="JX30" s="253">
        <f t="shared" si="751"/>
        <v>510</v>
      </c>
      <c r="JY30" s="253">
        <f t="shared" si="752"/>
        <v>589</v>
      </c>
      <c r="JZ30" s="253">
        <f t="shared" si="753"/>
        <v>578</v>
      </c>
      <c r="KA30" s="253">
        <f t="shared" si="754"/>
        <v>516</v>
      </c>
      <c r="KB30" s="253">
        <f t="shared" si="755"/>
        <v>506</v>
      </c>
      <c r="KC30" s="253">
        <f t="shared" si="756"/>
        <v>680</v>
      </c>
      <c r="KD30" s="253">
        <f t="shared" si="757"/>
        <v>494</v>
      </c>
      <c r="KE30" s="253">
        <f t="shared" si="758"/>
        <v>493</v>
      </c>
      <c r="KF30" s="253">
        <f t="shared" si="759"/>
        <v>463</v>
      </c>
      <c r="KG30" s="253">
        <f t="shared" si="760"/>
        <v>523</v>
      </c>
      <c r="KH30" s="253">
        <f t="shared" si="761"/>
        <v>739</v>
      </c>
      <c r="KI30" s="253">
        <f t="shared" si="762"/>
        <v>572</v>
      </c>
      <c r="KJ30" s="253">
        <f t="shared" si="763"/>
        <v>546</v>
      </c>
      <c r="KK30" s="253">
        <f t="shared" si="764"/>
        <v>605</v>
      </c>
      <c r="KL30" s="253">
        <f t="shared" si="765"/>
        <v>475</v>
      </c>
      <c r="KM30" s="253">
        <f t="shared" si="766"/>
        <v>552</v>
      </c>
      <c r="KN30" s="253">
        <f t="shared" si="767"/>
        <v>485</v>
      </c>
      <c r="KO30" s="253">
        <f t="shared" si="768"/>
        <v>555</v>
      </c>
      <c r="KP30" s="253">
        <f t="shared" si="769"/>
        <v>634</v>
      </c>
      <c r="KQ30" s="656">
        <f t="shared" si="770"/>
        <v>790</v>
      </c>
      <c r="KR30" s="656">
        <f t="shared" si="771"/>
        <v>797</v>
      </c>
      <c r="KS30" s="656">
        <f t="shared" si="772"/>
        <v>702</v>
      </c>
      <c r="KT30" s="656">
        <f t="shared" si="773"/>
        <v>1940</v>
      </c>
      <c r="KU30" s="656">
        <f t="shared" si="774"/>
        <v>1453</v>
      </c>
      <c r="KV30" s="656">
        <f t="shared" si="775"/>
        <v>875</v>
      </c>
      <c r="KW30" s="656">
        <f t="shared" si="776"/>
        <v>988</v>
      </c>
      <c r="KX30" s="656">
        <f t="shared" si="777"/>
        <v>916</v>
      </c>
      <c r="KY30" s="656">
        <f t="shared" si="778"/>
        <v>810</v>
      </c>
      <c r="KZ30" s="656">
        <f t="shared" si="779"/>
        <v>866</v>
      </c>
      <c r="LA30" s="656">
        <f t="shared" si="780"/>
        <v>711</v>
      </c>
      <c r="LB30" s="656">
        <f t="shared" si="781"/>
        <v>855</v>
      </c>
      <c r="LC30" s="748">
        <f t="shared" si="782"/>
        <v>738</v>
      </c>
      <c r="LD30" s="748">
        <f t="shared" si="783"/>
        <v>924</v>
      </c>
      <c r="LE30" s="748">
        <f t="shared" si="784"/>
        <v>994</v>
      </c>
      <c r="LF30" s="748">
        <f t="shared" si="785"/>
        <v>1082</v>
      </c>
      <c r="LG30" s="748">
        <f t="shared" si="786"/>
        <v>1480</v>
      </c>
      <c r="LH30" s="748">
        <f t="shared" si="787"/>
        <v>1179</v>
      </c>
      <c r="LI30" s="748">
        <f t="shared" si="788"/>
        <v>1234</v>
      </c>
      <c r="LJ30" s="748">
        <f t="shared" si="789"/>
        <v>1488</v>
      </c>
      <c r="LK30" s="748">
        <f t="shared" si="790"/>
        <v>1093</v>
      </c>
      <c r="LL30" s="748">
        <f t="shared" si="791"/>
        <v>918</v>
      </c>
      <c r="LM30" s="748">
        <f t="shared" si="792"/>
        <v>903</v>
      </c>
      <c r="LN30" s="748">
        <f t="shared" si="793"/>
        <v>906</v>
      </c>
      <c r="LO30" s="798">
        <f t="shared" si="794"/>
        <v>925</v>
      </c>
      <c r="LP30" s="798">
        <f t="shared" si="795"/>
        <v>1135</v>
      </c>
      <c r="LQ30" s="798">
        <f t="shared" si="796"/>
        <v>887</v>
      </c>
      <c r="LR30" s="798">
        <f t="shared" si="797"/>
        <v>1053</v>
      </c>
      <c r="LS30" s="798">
        <f t="shared" si="798"/>
        <v>1095</v>
      </c>
      <c r="LT30" s="798">
        <f t="shared" si="799"/>
        <v>1113</v>
      </c>
      <c r="LU30" s="798">
        <f t="shared" si="800"/>
        <v>1201</v>
      </c>
      <c r="LV30" s="798">
        <f t="shared" si="801"/>
        <v>1165</v>
      </c>
      <c r="LW30" s="798">
        <f t="shared" si="802"/>
        <v>1044</v>
      </c>
      <c r="LX30" s="798">
        <f t="shared" si="803"/>
        <v>985</v>
      </c>
      <c r="LY30" s="798">
        <f t="shared" si="804"/>
        <v>834</v>
      </c>
      <c r="LZ30" s="798">
        <f t="shared" si="805"/>
        <v>760</v>
      </c>
      <c r="MA30" s="973">
        <f t="shared" si="806"/>
        <v>836</v>
      </c>
      <c r="MB30" s="973">
        <f t="shared" si="807"/>
        <v>859</v>
      </c>
      <c r="MC30" s="973">
        <f t="shared" si="808"/>
        <v>815</v>
      </c>
      <c r="MD30" s="973">
        <f t="shared" si="809"/>
        <v>806</v>
      </c>
      <c r="ME30" s="973">
        <f t="shared" si="810"/>
        <v>782</v>
      </c>
      <c r="MF30" s="973">
        <f t="shared" si="811"/>
        <v>497</v>
      </c>
      <c r="MG30" s="973">
        <f t="shared" si="812"/>
        <v>505</v>
      </c>
      <c r="MH30" s="973">
        <f t="shared" si="813"/>
        <v>425</v>
      </c>
      <c r="MI30" s="973">
        <f t="shared" si="814"/>
        <v>418</v>
      </c>
      <c r="MJ30" s="973">
        <f t="shared" si="815"/>
        <v>395</v>
      </c>
      <c r="MK30" s="973">
        <f t="shared" si="816"/>
        <v>471</v>
      </c>
      <c r="ML30" s="973">
        <f t="shared" si="817"/>
        <v>414</v>
      </c>
      <c r="MM30" s="995">
        <f t="shared" si="818"/>
        <v>435</v>
      </c>
      <c r="MN30" s="995">
        <f t="shared" si="819"/>
        <v>391</v>
      </c>
      <c r="MO30" s="995">
        <f t="shared" si="820"/>
        <v>359</v>
      </c>
      <c r="MP30" s="995">
        <f t="shared" si="821"/>
        <v>371</v>
      </c>
      <c r="MQ30" s="995">
        <f t="shared" si="822"/>
        <v>465</v>
      </c>
      <c r="MR30" s="995">
        <f t="shared" si="823"/>
        <v>395</v>
      </c>
      <c r="MS30" s="995">
        <f t="shared" si="824"/>
        <v>438</v>
      </c>
      <c r="MT30" s="995">
        <f t="shared" si="825"/>
        <v>471</v>
      </c>
      <c r="MU30" s="995">
        <f t="shared" si="826"/>
        <v>349</v>
      </c>
      <c r="MV30" s="995">
        <f t="shared" si="827"/>
        <v>419</v>
      </c>
      <c r="MW30" s="995">
        <f t="shared" si="828"/>
        <v>289</v>
      </c>
      <c r="MX30" s="995">
        <f t="shared" si="829"/>
        <v>331</v>
      </c>
      <c r="MY30" s="1035">
        <f t="shared" si="830"/>
        <v>308</v>
      </c>
      <c r="MZ30" s="1035">
        <f t="shared" si="831"/>
        <v>339</v>
      </c>
      <c r="NA30" s="1035">
        <f t="shared" si="832"/>
        <v>380</v>
      </c>
      <c r="NB30" s="1035">
        <f t="shared" si="833"/>
        <v>371</v>
      </c>
      <c r="NC30" s="1035">
        <f t="shared" si="834"/>
        <v>374</v>
      </c>
      <c r="ND30" s="1035">
        <f t="shared" si="835"/>
        <v>459</v>
      </c>
      <c r="NE30" s="1035">
        <f t="shared" si="836"/>
        <v>489</v>
      </c>
      <c r="NF30" s="1035">
        <f t="shared" si="837"/>
        <v>483</v>
      </c>
      <c r="NG30" s="1035">
        <f t="shared" si="838"/>
        <v>376</v>
      </c>
      <c r="NH30" s="1035">
        <f t="shared" si="839"/>
        <v>397</v>
      </c>
      <c r="NI30" s="1035">
        <f t="shared" si="840"/>
        <v>421</v>
      </c>
      <c r="NJ30" s="1035">
        <f t="shared" si="841"/>
        <v>445</v>
      </c>
      <c r="NK30" s="1122">
        <f t="shared" si="842"/>
        <v>406</v>
      </c>
      <c r="NL30" s="1122">
        <f t="shared" si="843"/>
        <v>433</v>
      </c>
      <c r="NM30" s="1122">
        <f t="shared" si="844"/>
        <v>414</v>
      </c>
      <c r="NN30" s="1122">
        <f t="shared" si="845"/>
        <v>333</v>
      </c>
      <c r="NO30" s="1122">
        <f t="shared" si="846"/>
        <v>377</v>
      </c>
      <c r="NP30" s="1122">
        <f t="shared" si="847"/>
        <v>316</v>
      </c>
      <c r="NQ30" s="1122">
        <f t="shared" si="848"/>
        <v>593</v>
      </c>
      <c r="NR30" s="1122">
        <f t="shared" si="849"/>
        <v>700</v>
      </c>
      <c r="NS30" s="1122">
        <f t="shared" si="850"/>
        <v>508</v>
      </c>
      <c r="NT30" s="1122">
        <f t="shared" si="851"/>
        <v>515</v>
      </c>
      <c r="NU30" s="1122">
        <f t="shared" si="852"/>
        <v>370</v>
      </c>
      <c r="NV30" s="1122">
        <f t="shared" si="853"/>
        <v>352</v>
      </c>
      <c r="NW30" s="1207">
        <f t="shared" si="854"/>
        <v>274</v>
      </c>
      <c r="NX30" s="1207">
        <f t="shared" si="855"/>
        <v>279</v>
      </c>
      <c r="NY30" s="1207">
        <f t="shared" si="856"/>
        <v>300</v>
      </c>
      <c r="NZ30" s="1207">
        <f t="shared" si="857"/>
        <v>305</v>
      </c>
      <c r="OA30" s="1207">
        <f t="shared" si="858"/>
        <v>280</v>
      </c>
      <c r="OB30" s="1207">
        <f t="shared" si="859"/>
        <v>305</v>
      </c>
      <c r="OC30" s="1207">
        <f t="shared" si="860"/>
        <v>452</v>
      </c>
      <c r="OD30" s="1207">
        <f t="shared" si="861"/>
        <v>740</v>
      </c>
      <c r="OE30" s="1207">
        <f t="shared" si="862"/>
        <v>501</v>
      </c>
      <c r="OF30" s="1207">
        <f t="shared" si="863"/>
        <v>1056</v>
      </c>
      <c r="OG30" s="1207">
        <f t="shared" si="864"/>
        <v>781</v>
      </c>
      <c r="OH30" s="1207">
        <f t="shared" si="865"/>
        <v>688</v>
      </c>
      <c r="OI30" s="1277">
        <f t="shared" si="866"/>
        <v>484</v>
      </c>
      <c r="OJ30" s="1277">
        <f t="shared" si="867"/>
        <v>407</v>
      </c>
      <c r="OK30" s="1277">
        <f t="shared" si="867"/>
        <v>519</v>
      </c>
      <c r="OL30" s="1277">
        <f t="shared" si="867"/>
        <v>796</v>
      </c>
      <c r="OM30" s="1277">
        <f t="shared" si="867"/>
        <v>556</v>
      </c>
      <c r="ON30" s="1277">
        <f t="shared" si="867"/>
        <v>391</v>
      </c>
      <c r="OO30" s="1277">
        <f t="shared" si="868"/>
        <v>0</v>
      </c>
      <c r="OP30" s="1277">
        <f t="shared" si="869"/>
        <v>0</v>
      </c>
      <c r="OQ30" s="1277">
        <f t="shared" si="870"/>
        <v>0</v>
      </c>
      <c r="OR30" s="1277">
        <f t="shared" si="871"/>
        <v>0</v>
      </c>
      <c r="OS30" s="1277">
        <f t="shared" si="872"/>
        <v>0</v>
      </c>
      <c r="OT30" s="1277">
        <f t="shared" si="873"/>
        <v>0</v>
      </c>
    </row>
    <row r="31" spans="1:410" ht="15.75" customHeight="1" x14ac:dyDescent="0.3">
      <c r="A31" s="628">
        <v>4</v>
      </c>
      <c r="B31" s="5" t="s">
        <v>79</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3"/>
      <c r="FU31" s="61"/>
      <c r="FV31" s="368"/>
      <c r="FW31" s="369"/>
      <c r="FX31" s="368"/>
      <c r="FY31" s="61"/>
      <c r="FZ31" s="23"/>
      <c r="GA31" s="61"/>
      <c r="GB31" s="23"/>
      <c r="GC31" s="61"/>
      <c r="GD31" s="23"/>
      <c r="GE31" s="61"/>
      <c r="GF31" s="120"/>
      <c r="GG31" s="141"/>
      <c r="GH31" s="293">
        <f t="shared" si="307"/>
        <v>0</v>
      </c>
      <c r="GI31" s="1097"/>
      <c r="GJ31" s="293"/>
      <c r="GK31" s="1097"/>
      <c r="GL31" s="293"/>
      <c r="GM31" s="1097"/>
      <c r="GN31" s="293"/>
      <c r="GO31" s="1097"/>
      <c r="GP31" s="293"/>
      <c r="GQ31" s="1097"/>
      <c r="GR31" s="293"/>
      <c r="GS31" s="1097"/>
      <c r="GT31" s="1075"/>
      <c r="GU31" s="1154"/>
      <c r="GV31" s="1075"/>
      <c r="GW31" s="1097"/>
      <c r="GX31" s="1075"/>
      <c r="GY31" s="1097"/>
      <c r="GZ31" s="1075"/>
      <c r="HA31" s="1097"/>
      <c r="HB31" s="1075"/>
      <c r="HC31" s="1097"/>
      <c r="HD31" s="1075"/>
      <c r="HE31" s="1097"/>
      <c r="HF31" s="1230"/>
      <c r="HG31" s="342"/>
      <c r="HH31" s="1230"/>
      <c r="HI31" s="342"/>
      <c r="HJ31" s="1230"/>
      <c r="HK31" s="342"/>
      <c r="HL31" s="1230"/>
      <c r="HM31" s="342"/>
      <c r="HN31" s="1230"/>
      <c r="HO31" s="342"/>
      <c r="HP31" s="1230"/>
      <c r="HQ31" s="342"/>
      <c r="HR31" s="1230"/>
      <c r="HS31" s="342"/>
      <c r="HT31" s="1230"/>
      <c r="HU31" s="342"/>
      <c r="HV31" s="1230"/>
      <c r="HW31" s="342"/>
      <c r="HX31" s="1230"/>
      <c r="HY31" s="342"/>
      <c r="HZ31" s="1230"/>
      <c r="IA31" s="342"/>
      <c r="IB31" s="1230"/>
      <c r="IC31" s="342"/>
      <c r="ID31" s="1230"/>
      <c r="IE31" s="342"/>
      <c r="IF31" s="1230"/>
      <c r="IG31" s="342"/>
      <c r="IH31" s="1230"/>
      <c r="II31" s="342"/>
      <c r="IJ31" s="1230"/>
      <c r="IK31" s="342"/>
      <c r="IL31" s="1230"/>
      <c r="IM31" s="342"/>
      <c r="IN31" s="1230"/>
      <c r="IO31" s="342"/>
      <c r="IP31" s="1230"/>
      <c r="IQ31" s="342"/>
      <c r="IR31" s="1230"/>
      <c r="IS31" s="342"/>
      <c r="IT31" s="1230"/>
      <c r="IU31" s="342"/>
      <c r="IV31" s="1230"/>
      <c r="IW31" s="342"/>
      <c r="IX31" s="1230"/>
      <c r="IY31" s="342"/>
      <c r="IZ31" s="1230"/>
      <c r="JA31" s="1306"/>
      <c r="JB31" s="1230"/>
      <c r="JC31" s="885"/>
      <c r="JD31" s="568"/>
      <c r="JE31" s="100"/>
      <c r="JF31" s="1174"/>
      <c r="KJ31" s="255">
        <f>BC31</f>
        <v>0</v>
      </c>
      <c r="LO31" s="799"/>
      <c r="LP31" s="799"/>
      <c r="LQ31" s="799"/>
      <c r="LR31" s="799"/>
      <c r="LS31" s="799"/>
      <c r="LT31" s="799"/>
      <c r="LU31" s="799"/>
      <c r="LV31" s="799"/>
      <c r="LW31" s="799"/>
      <c r="LX31" s="799"/>
      <c r="LY31" s="799"/>
      <c r="LZ31" s="799"/>
      <c r="MA31" s="974"/>
      <c r="MB31" s="974"/>
      <c r="MC31" s="974"/>
      <c r="MD31" s="974"/>
      <c r="ME31" s="974"/>
      <c r="MF31" s="974"/>
      <c r="MG31" s="974"/>
      <c r="MH31" s="974"/>
      <c r="MI31" s="974"/>
      <c r="MJ31" s="974"/>
      <c r="MK31" s="974"/>
      <c r="ML31" s="974"/>
      <c r="MM31" s="996"/>
      <c r="MN31" s="996"/>
      <c r="MO31" s="996"/>
      <c r="MP31" s="996"/>
      <c r="MQ31" s="996"/>
      <c r="MR31" s="996"/>
      <c r="MS31" s="996"/>
      <c r="MT31" s="996"/>
      <c r="MU31" s="996"/>
      <c r="MV31" s="996"/>
      <c r="MW31" s="996"/>
      <c r="MX31" s="996"/>
      <c r="MY31" s="1036"/>
      <c r="MZ31" s="1036"/>
      <c r="NA31" s="1036"/>
      <c r="NB31" s="1036"/>
      <c r="NC31" s="1036"/>
      <c r="ND31" s="1036"/>
      <c r="NE31" s="1036"/>
      <c r="NF31" s="1036"/>
      <c r="NG31" s="1036"/>
      <c r="NH31" s="1036"/>
      <c r="NI31" s="1036"/>
      <c r="NJ31" s="1036"/>
      <c r="NK31" s="1123"/>
      <c r="NL31" s="1123"/>
      <c r="NM31" s="1123"/>
      <c r="NN31" s="1123"/>
      <c r="NO31" s="1123"/>
      <c r="NP31" s="1123"/>
      <c r="NQ31" s="1123"/>
      <c r="NR31" s="1123"/>
      <c r="NS31" s="1123"/>
      <c r="NT31" s="1123"/>
      <c r="NU31" s="1123"/>
      <c r="NV31" s="1123"/>
      <c r="NW31" s="1208"/>
      <c r="NX31" s="1208"/>
      <c r="NY31" s="1208"/>
      <c r="NZ31" s="1208"/>
      <c r="OA31" s="1208"/>
      <c r="OB31" s="1208"/>
      <c r="OC31" s="1208"/>
      <c r="OD31" s="1208"/>
      <c r="OE31" s="1208"/>
      <c r="OF31" s="1208"/>
      <c r="OG31" s="1208"/>
      <c r="OH31" s="1208"/>
      <c r="OI31" s="1278"/>
      <c r="OJ31" s="1278"/>
      <c r="OK31" s="1278"/>
      <c r="OL31" s="1278"/>
      <c r="OM31" s="1278"/>
      <c r="ON31" s="1278"/>
      <c r="OO31" s="1278"/>
      <c r="OP31" s="1278"/>
      <c r="OQ31" s="1278"/>
      <c r="OR31" s="1278"/>
      <c r="OS31" s="1278"/>
      <c r="OT31" s="1278"/>
    </row>
    <row r="32" spans="1:410" x14ac:dyDescent="0.3">
      <c r="A32" s="628"/>
      <c r="B32" s="50">
        <v>4.0999999999999996</v>
      </c>
      <c r="E32" s="1335" t="s">
        <v>221</v>
      </c>
      <c r="F32" s="1335"/>
      <c r="G32" s="1336"/>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c r="GA32" s="62"/>
      <c r="GB32" s="165"/>
      <c r="GC32" s="62"/>
      <c r="GD32" s="165"/>
      <c r="GE32" s="62"/>
      <c r="GF32" s="120" t="s">
        <v>29</v>
      </c>
      <c r="GG32" s="137">
        <f>SUM(FT32:GE32)/$GF$4</f>
        <v>59</v>
      </c>
      <c r="GH32" s="293">
        <f t="shared" si="307"/>
        <v>0</v>
      </c>
      <c r="GI32" s="1101">
        <f>GH32/EO32</f>
        <v>0</v>
      </c>
      <c r="GJ32" s="293">
        <f>ES32-ER32</f>
        <v>0</v>
      </c>
      <c r="GK32" s="1097">
        <f>GJ32/ER32</f>
        <v>0</v>
      </c>
      <c r="GL32" s="293">
        <f>ET32-ES32</f>
        <v>1</v>
      </c>
      <c r="GM32" s="1097">
        <f>GL32/ES32</f>
        <v>1.7543859649122806E-2</v>
      </c>
      <c r="GN32" s="293">
        <f>EU32-ET32</f>
        <v>-2</v>
      </c>
      <c r="GO32" s="1097">
        <f>GN32/ET32</f>
        <v>-3.4482758620689655E-2</v>
      </c>
      <c r="GP32" s="293">
        <f>EV32-EU32</f>
        <v>2</v>
      </c>
      <c r="GQ32" s="1097">
        <f>GP32/EU32</f>
        <v>3.5714285714285712E-2</v>
      </c>
      <c r="GR32" s="293">
        <f>EW32-EV32</f>
        <v>1</v>
      </c>
      <c r="GS32" s="1097">
        <f>GR32/EV32</f>
        <v>1.7241379310344827E-2</v>
      </c>
      <c r="GT32" s="293">
        <f>EX32-EW32</f>
        <v>-1</v>
      </c>
      <c r="GU32" s="1154">
        <f>GT32/EW32</f>
        <v>-1.6949152542372881E-2</v>
      </c>
      <c r="GV32" s="293">
        <f>EY32-EX32</f>
        <v>-1</v>
      </c>
      <c r="GW32" s="1097">
        <f>GV32/EX32</f>
        <v>-1.7241379310344827E-2</v>
      </c>
      <c r="GX32" s="293">
        <f>EZ32-EY32</f>
        <v>4</v>
      </c>
      <c r="GY32" s="1097">
        <f>GX32/EY32</f>
        <v>7.0175438596491224E-2</v>
      </c>
      <c r="GZ32" s="293">
        <f>FA32-EZ32</f>
        <v>2</v>
      </c>
      <c r="HA32" s="1097">
        <f>GZ32/EZ32</f>
        <v>3.2786885245901641E-2</v>
      </c>
      <c r="HB32" s="293">
        <f>FB32-FA32</f>
        <v>-1</v>
      </c>
      <c r="HC32" s="1097">
        <f>HB32/FA32</f>
        <v>-1.5873015873015872E-2</v>
      </c>
      <c r="HD32" s="293">
        <f>FC32-FB32</f>
        <v>0</v>
      </c>
      <c r="HE32" s="1097">
        <f>HD32/FB32</f>
        <v>0</v>
      </c>
      <c r="HF32" s="1230">
        <f>FF32-FC32</f>
        <v>0</v>
      </c>
      <c r="HG32" s="342">
        <f>HF32/FC32</f>
        <v>0</v>
      </c>
      <c r="HH32" s="1230">
        <f>FG32-FF32</f>
        <v>0</v>
      </c>
      <c r="HI32" s="342">
        <f>HH32/FF32</f>
        <v>0</v>
      </c>
      <c r="HJ32" s="1230">
        <f>FH32-FG32</f>
        <v>1</v>
      </c>
      <c r="HK32" s="342">
        <f>HJ32/FG32</f>
        <v>1.6129032258064516E-2</v>
      </c>
      <c r="HL32" s="1230">
        <f>FI32-FH32</f>
        <v>-3</v>
      </c>
      <c r="HM32" s="342">
        <f>HL32/FH32</f>
        <v>-4.7619047619047616E-2</v>
      </c>
      <c r="HN32" s="1230">
        <f>FJ32-FI32</f>
        <v>-1</v>
      </c>
      <c r="HO32" s="342">
        <f>HN32/FI32</f>
        <v>-1.6666666666666666E-2</v>
      </c>
      <c r="HP32" s="1230">
        <f>FK32-FJ32</f>
        <v>1</v>
      </c>
      <c r="HQ32" s="342">
        <f>HP32/FJ32</f>
        <v>1.6949152542372881E-2</v>
      </c>
      <c r="HR32" s="1230">
        <f>FL32-FK32</f>
        <v>-1</v>
      </c>
      <c r="HS32" s="342">
        <f>HR32/FK32</f>
        <v>-1.6666666666666666E-2</v>
      </c>
      <c r="HT32" s="1230">
        <f>FM32-FL32</f>
        <v>0</v>
      </c>
      <c r="HU32" s="342">
        <f>HT32/FL32</f>
        <v>0</v>
      </c>
      <c r="HV32" s="1230">
        <f>FN32-FM32</f>
        <v>1</v>
      </c>
      <c r="HW32" s="342">
        <f>HV32/FM32</f>
        <v>1.6949152542372881E-2</v>
      </c>
      <c r="HX32" s="1230">
        <f>FO32-FN32</f>
        <v>2</v>
      </c>
      <c r="HY32" s="342">
        <f>HX32/FN32</f>
        <v>3.3333333333333333E-2</v>
      </c>
      <c r="HZ32" s="1230">
        <f>FP32-FO32</f>
        <v>0</v>
      </c>
      <c r="IA32" s="342">
        <f>HZ32/FO32</f>
        <v>0</v>
      </c>
      <c r="IB32" s="1230">
        <f>FQ32-FP32</f>
        <v>0</v>
      </c>
      <c r="IC32" s="342">
        <f>IB32/FP32</f>
        <v>0</v>
      </c>
      <c r="ID32" s="1230">
        <f>FT32-FQ32</f>
        <v>-3</v>
      </c>
      <c r="IE32" s="342">
        <f>ID32/FQ32</f>
        <v>-4.8387096774193547E-2</v>
      </c>
      <c r="IF32" s="1230">
        <f>FU32-FT32</f>
        <v>-2</v>
      </c>
      <c r="IG32" s="342">
        <f>IF32/FT32</f>
        <v>-3.3898305084745763E-2</v>
      </c>
      <c r="IH32" s="1230">
        <f>FX32-FV32</f>
        <v>2</v>
      </c>
      <c r="II32" s="342">
        <f>IH32/FU32</f>
        <v>3.5087719298245612E-2</v>
      </c>
      <c r="IJ32" s="1230">
        <f>FZ32-FW32</f>
        <v>-59</v>
      </c>
      <c r="IK32" s="342">
        <f>IJ32/FV32</f>
        <v>-1.0172413793103448</v>
      </c>
      <c r="IL32" s="1230">
        <f>FX32-FW32</f>
        <v>1</v>
      </c>
      <c r="IM32" s="342">
        <f>IL32/FW32</f>
        <v>1.6949152542372881E-2</v>
      </c>
      <c r="IN32" s="1230">
        <f>FY32-FX32</f>
        <v>1</v>
      </c>
      <c r="IO32" s="342">
        <f>IN32/FX32</f>
        <v>1.6666666666666666E-2</v>
      </c>
      <c r="IP32" s="1230">
        <f>FZ32-FY32</f>
        <v>-61</v>
      </c>
      <c r="IQ32" s="342">
        <f>IP32/FY32</f>
        <v>-1</v>
      </c>
      <c r="IR32" s="1230">
        <f>GA32-FZ32</f>
        <v>0</v>
      </c>
      <c r="IS32" s="342" t="e">
        <f>IR32/FZ32</f>
        <v>#DIV/0!</v>
      </c>
      <c r="IT32" s="1230">
        <f>GB32-GA32</f>
        <v>0</v>
      </c>
      <c r="IU32" s="342" t="e">
        <f>IT32/GA32</f>
        <v>#DIV/0!</v>
      </c>
      <c r="IV32" s="1230">
        <f>GC32-GB32</f>
        <v>0</v>
      </c>
      <c r="IW32" s="342" t="e">
        <f>IV32/GB32</f>
        <v>#DIV/0!</v>
      </c>
      <c r="IX32" s="1230">
        <f>GD32-GC32</f>
        <v>0</v>
      </c>
      <c r="IY32" s="342" t="e">
        <f>IX32/GC32</f>
        <v>#DIV/0!</v>
      </c>
      <c r="IZ32" s="1230">
        <f>GE32-GD32</f>
        <v>0</v>
      </c>
      <c r="JA32" s="1306" t="e">
        <f>IZ32/GD32</f>
        <v>#DIV/0!</v>
      </c>
      <c r="JB32" s="1230">
        <f>FK32</f>
        <v>60</v>
      </c>
      <c r="JC32" s="877">
        <f>FY32</f>
        <v>61</v>
      </c>
      <c r="JD32" s="568">
        <f>JC32-JB32</f>
        <v>1</v>
      </c>
      <c r="JE32" s="100">
        <f>IF(ISERROR(JD32/JB32),0,JD32/JB32)</f>
        <v>1.6666666666666666E-2</v>
      </c>
      <c r="JF32" s="1174"/>
      <c r="JG32" t="str">
        <f>E32</f>
        <v>Total Service Center Agents</v>
      </c>
      <c r="JH32" s="242" t="e">
        <f>#REF!</f>
        <v>#REF!</v>
      </c>
      <c r="JI32" s="242" t="e">
        <f>#REF!</f>
        <v>#REF!</v>
      </c>
      <c r="JJ32" s="242" t="e">
        <f>#REF!</f>
        <v>#REF!</v>
      </c>
      <c r="JK32" s="242" t="e">
        <f>#REF!</f>
        <v>#REF!</v>
      </c>
      <c r="JL32" s="242" t="e">
        <f>#REF!</f>
        <v>#REF!</v>
      </c>
      <c r="JM32" s="242" t="e">
        <f>#REF!</f>
        <v>#REF!</v>
      </c>
      <c r="JN32" s="242" t="e">
        <f>#REF!</f>
        <v>#REF!</v>
      </c>
      <c r="JO32" s="242" t="e">
        <f>#REF!</f>
        <v>#REF!</v>
      </c>
      <c r="JP32" s="242" t="e">
        <f>#REF!</f>
        <v>#REF!</v>
      </c>
      <c r="JQ32" s="242" t="e">
        <f>#REF!</f>
        <v>#REF!</v>
      </c>
      <c r="JR32" s="242" t="e">
        <f>#REF!</f>
        <v>#REF!</v>
      </c>
      <c r="JS32" s="243">
        <f t="shared" ref="JS32:KD32" si="874">AJ32</f>
        <v>57.15</v>
      </c>
      <c r="JT32" s="243">
        <f t="shared" si="874"/>
        <v>56.03</v>
      </c>
      <c r="JU32" s="243">
        <f t="shared" si="874"/>
        <v>56.07</v>
      </c>
      <c r="JV32" s="243">
        <f t="shared" si="874"/>
        <v>60.02</v>
      </c>
      <c r="JW32" s="243">
        <f t="shared" si="874"/>
        <v>61.04</v>
      </c>
      <c r="JX32" s="243">
        <f t="shared" si="874"/>
        <v>60.03</v>
      </c>
      <c r="JY32" s="243">
        <f t="shared" si="874"/>
        <v>60</v>
      </c>
      <c r="JZ32" s="243">
        <f t="shared" si="874"/>
        <v>61.02</v>
      </c>
      <c r="KA32" s="243">
        <f t="shared" si="874"/>
        <v>63</v>
      </c>
      <c r="KB32" s="243">
        <f t="shared" si="874"/>
        <v>59</v>
      </c>
      <c r="KC32" s="243">
        <f t="shared" si="874"/>
        <v>62.02</v>
      </c>
      <c r="KD32" s="243">
        <f t="shared" si="874"/>
        <v>60</v>
      </c>
      <c r="KE32" s="243">
        <f t="shared" ref="KE32:KI35" si="875">AX32</f>
        <v>60.869565217391305</v>
      </c>
      <c r="KF32" s="243">
        <f t="shared" si="875"/>
        <v>60.46</v>
      </c>
      <c r="KG32" s="243">
        <f t="shared" si="875"/>
        <v>60</v>
      </c>
      <c r="KH32" s="243">
        <f t="shared" si="875"/>
        <v>58.994565217391305</v>
      </c>
      <c r="KI32" s="243">
        <f t="shared" si="875"/>
        <v>59.01</v>
      </c>
      <c r="KJ32" s="243">
        <f>BC32</f>
        <v>60.05</v>
      </c>
      <c r="KK32" s="243">
        <f t="shared" ref="KK32:KP35" si="876">BD32</f>
        <v>60.021739130434781</v>
      </c>
      <c r="KL32" s="243">
        <f t="shared" si="876"/>
        <v>60.15</v>
      </c>
      <c r="KM32" s="243">
        <f t="shared" si="876"/>
        <v>63.732142857142861</v>
      </c>
      <c r="KN32" s="243">
        <f t="shared" si="876"/>
        <v>61</v>
      </c>
      <c r="KO32" s="243">
        <f t="shared" si="876"/>
        <v>60.011363636363633</v>
      </c>
      <c r="KP32" s="243">
        <f t="shared" si="876"/>
        <v>60</v>
      </c>
      <c r="KQ32" s="651">
        <f t="shared" ref="KQ32:LB35" si="877">BL32</f>
        <v>61</v>
      </c>
      <c r="KR32" s="651">
        <f t="shared" si="877"/>
        <v>62</v>
      </c>
      <c r="KS32" s="651">
        <f t="shared" si="877"/>
        <v>63</v>
      </c>
      <c r="KT32" s="651">
        <f t="shared" si="877"/>
        <v>63</v>
      </c>
      <c r="KU32" s="651">
        <f t="shared" si="877"/>
        <v>63</v>
      </c>
      <c r="KV32" s="651">
        <f t="shared" si="877"/>
        <v>62</v>
      </c>
      <c r="KW32" s="651">
        <f t="shared" si="877"/>
        <v>62</v>
      </c>
      <c r="KX32" s="651">
        <f t="shared" si="877"/>
        <v>64</v>
      </c>
      <c r="KY32" s="651">
        <f t="shared" si="877"/>
        <v>63</v>
      </c>
      <c r="KZ32" s="651">
        <f t="shared" si="877"/>
        <v>64</v>
      </c>
      <c r="LA32" s="651">
        <f t="shared" si="877"/>
        <v>64</v>
      </c>
      <c r="LB32" s="651">
        <f t="shared" si="877"/>
        <v>64</v>
      </c>
      <c r="LC32" s="743">
        <f t="shared" ref="LC32:LN35" si="878">BZ32</f>
        <v>63</v>
      </c>
      <c r="LD32" s="743">
        <f t="shared" si="878"/>
        <v>63</v>
      </c>
      <c r="LE32" s="743">
        <f t="shared" si="878"/>
        <v>71</v>
      </c>
      <c r="LF32" s="743">
        <f t="shared" si="878"/>
        <v>70</v>
      </c>
      <c r="LG32" s="743">
        <f t="shared" si="878"/>
        <v>70</v>
      </c>
      <c r="LH32" s="743">
        <f t="shared" si="878"/>
        <v>72</v>
      </c>
      <c r="LI32" s="743">
        <f t="shared" si="878"/>
        <v>74</v>
      </c>
      <c r="LJ32" s="743">
        <f t="shared" si="878"/>
        <v>74</v>
      </c>
      <c r="LK32" s="743">
        <f t="shared" si="878"/>
        <v>74</v>
      </c>
      <c r="LL32" s="743">
        <f t="shared" si="878"/>
        <v>68</v>
      </c>
      <c r="LM32" s="743">
        <f t="shared" si="878"/>
        <v>69</v>
      </c>
      <c r="LN32" s="743">
        <f t="shared" si="878"/>
        <v>68</v>
      </c>
      <c r="LO32" s="793">
        <f t="shared" ref="LO32:LZ35" si="879">CN32</f>
        <v>62</v>
      </c>
      <c r="LP32" s="793">
        <f t="shared" si="879"/>
        <v>62</v>
      </c>
      <c r="LQ32" s="793">
        <f t="shared" si="879"/>
        <v>61</v>
      </c>
      <c r="LR32" s="793">
        <f t="shared" si="879"/>
        <v>63</v>
      </c>
      <c r="LS32" s="793">
        <f t="shared" si="879"/>
        <v>63</v>
      </c>
      <c r="LT32" s="793">
        <f t="shared" si="879"/>
        <v>62</v>
      </c>
      <c r="LU32" s="793">
        <f t="shared" si="879"/>
        <v>60</v>
      </c>
      <c r="LV32" s="793">
        <f t="shared" si="879"/>
        <v>60</v>
      </c>
      <c r="LW32" s="793">
        <f t="shared" si="879"/>
        <v>57</v>
      </c>
      <c r="LX32" s="793">
        <f t="shared" si="879"/>
        <v>56</v>
      </c>
      <c r="LY32" s="793">
        <f t="shared" si="879"/>
        <v>56</v>
      </c>
      <c r="LZ32" s="793">
        <f t="shared" si="879"/>
        <v>59</v>
      </c>
      <c r="MA32" s="968">
        <f t="shared" ref="MA32:ML35" si="880">DB32</f>
        <v>58</v>
      </c>
      <c r="MB32" s="968">
        <f t="shared" si="880"/>
        <v>56</v>
      </c>
      <c r="MC32" s="968">
        <f t="shared" si="880"/>
        <v>56</v>
      </c>
      <c r="MD32" s="968">
        <f t="shared" si="880"/>
        <v>55</v>
      </c>
      <c r="ME32" s="968">
        <f t="shared" si="880"/>
        <v>55</v>
      </c>
      <c r="MF32" s="968">
        <f t="shared" si="880"/>
        <v>57</v>
      </c>
      <c r="MG32" s="968">
        <f t="shared" si="880"/>
        <v>57</v>
      </c>
      <c r="MH32" s="968">
        <f t="shared" si="880"/>
        <v>55</v>
      </c>
      <c r="MI32" s="968">
        <f t="shared" si="880"/>
        <v>56</v>
      </c>
      <c r="MJ32" s="968">
        <f t="shared" si="880"/>
        <v>56</v>
      </c>
      <c r="MK32" s="968">
        <f t="shared" si="880"/>
        <v>60</v>
      </c>
      <c r="ML32" s="968">
        <f t="shared" si="880"/>
        <v>61</v>
      </c>
      <c r="MM32" s="990">
        <f t="shared" ref="MM32:MX35" si="881">DP32</f>
        <v>60</v>
      </c>
      <c r="MN32" s="990">
        <f t="shared" si="881"/>
        <v>60</v>
      </c>
      <c r="MO32" s="990">
        <f t="shared" si="881"/>
        <v>59</v>
      </c>
      <c r="MP32" s="990">
        <f t="shared" si="881"/>
        <v>56</v>
      </c>
      <c r="MQ32" s="990">
        <f t="shared" si="881"/>
        <v>55</v>
      </c>
      <c r="MR32" s="990">
        <f t="shared" si="881"/>
        <v>58</v>
      </c>
      <c r="MS32" s="990">
        <f t="shared" si="881"/>
        <v>59</v>
      </c>
      <c r="MT32" s="990">
        <f t="shared" si="881"/>
        <v>58</v>
      </c>
      <c r="MU32" s="990">
        <f t="shared" si="881"/>
        <v>60</v>
      </c>
      <c r="MV32" s="990">
        <f t="shared" si="881"/>
        <v>61</v>
      </c>
      <c r="MW32" s="990">
        <f t="shared" si="881"/>
        <v>59</v>
      </c>
      <c r="MX32" s="990">
        <f t="shared" si="881"/>
        <v>59</v>
      </c>
      <c r="MY32" s="1030">
        <f t="shared" ref="MY32:NJ35" si="882">ED32</f>
        <v>57</v>
      </c>
      <c r="MZ32" s="1030">
        <f t="shared" si="882"/>
        <v>59</v>
      </c>
      <c r="NA32" s="1030">
        <f t="shared" si="882"/>
        <v>59</v>
      </c>
      <c r="NB32" s="1030">
        <f t="shared" si="882"/>
        <v>57</v>
      </c>
      <c r="NC32" s="1030">
        <f t="shared" si="882"/>
        <v>56</v>
      </c>
      <c r="ND32" s="1030">
        <f t="shared" si="882"/>
        <v>58</v>
      </c>
      <c r="NE32" s="1030">
        <f t="shared" si="882"/>
        <v>58</v>
      </c>
      <c r="NF32" s="1030">
        <f t="shared" si="882"/>
        <v>58</v>
      </c>
      <c r="NG32" s="1030">
        <f t="shared" si="882"/>
        <v>58</v>
      </c>
      <c r="NH32" s="1030">
        <f t="shared" si="882"/>
        <v>58</v>
      </c>
      <c r="NI32" s="1030">
        <f t="shared" si="882"/>
        <v>58</v>
      </c>
      <c r="NJ32" s="1030">
        <f t="shared" si="882"/>
        <v>57</v>
      </c>
      <c r="NK32" s="1117">
        <f t="shared" ref="NK32:NV35" si="883">ER32</f>
        <v>57</v>
      </c>
      <c r="NL32" s="1117">
        <f t="shared" si="883"/>
        <v>57</v>
      </c>
      <c r="NM32" s="1117">
        <f t="shared" si="883"/>
        <v>58</v>
      </c>
      <c r="NN32" s="1117">
        <f t="shared" si="883"/>
        <v>56</v>
      </c>
      <c r="NO32" s="1117">
        <f t="shared" si="883"/>
        <v>58</v>
      </c>
      <c r="NP32" s="1117">
        <f t="shared" si="883"/>
        <v>59</v>
      </c>
      <c r="NQ32" s="1117">
        <f t="shared" si="883"/>
        <v>58</v>
      </c>
      <c r="NR32" s="1117">
        <f t="shared" si="883"/>
        <v>57</v>
      </c>
      <c r="NS32" s="1117">
        <f t="shared" si="883"/>
        <v>61</v>
      </c>
      <c r="NT32" s="1117">
        <f t="shared" si="883"/>
        <v>63</v>
      </c>
      <c r="NU32" s="1117">
        <f t="shared" si="883"/>
        <v>62</v>
      </c>
      <c r="NV32" s="1117">
        <f t="shared" si="883"/>
        <v>62</v>
      </c>
      <c r="NW32" s="1202">
        <f t="shared" ref="NW32:OH35" si="884">FF32</f>
        <v>62</v>
      </c>
      <c r="NX32" s="1202">
        <f t="shared" si="884"/>
        <v>62</v>
      </c>
      <c r="NY32" s="1202">
        <f t="shared" si="884"/>
        <v>63</v>
      </c>
      <c r="NZ32" s="1202">
        <f t="shared" si="884"/>
        <v>60</v>
      </c>
      <c r="OA32" s="1202">
        <f t="shared" si="884"/>
        <v>59</v>
      </c>
      <c r="OB32" s="1202">
        <f t="shared" si="884"/>
        <v>60</v>
      </c>
      <c r="OC32" s="1202">
        <f t="shared" si="884"/>
        <v>59</v>
      </c>
      <c r="OD32" s="1202">
        <f t="shared" si="884"/>
        <v>59</v>
      </c>
      <c r="OE32" s="1202">
        <f t="shared" si="884"/>
        <v>60</v>
      </c>
      <c r="OF32" s="1202">
        <f t="shared" si="884"/>
        <v>62</v>
      </c>
      <c r="OG32" s="1202">
        <f t="shared" si="884"/>
        <v>62</v>
      </c>
      <c r="OH32" s="1202">
        <f t="shared" si="884"/>
        <v>62</v>
      </c>
      <c r="OI32" s="1272">
        <f>FT32</f>
        <v>59</v>
      </c>
      <c r="OJ32" s="1272">
        <f t="shared" ref="OJ32:ON35" si="885">FU32</f>
        <v>57</v>
      </c>
      <c r="OK32" s="1272">
        <f t="shared" si="885"/>
        <v>58</v>
      </c>
      <c r="OL32" s="1272">
        <f t="shared" si="885"/>
        <v>59</v>
      </c>
      <c r="OM32" s="1272">
        <f t="shared" si="885"/>
        <v>60</v>
      </c>
      <c r="ON32" s="1272">
        <f t="shared" si="885"/>
        <v>61</v>
      </c>
      <c r="OO32" s="1272">
        <f t="shared" ref="OO32:OT35" si="886">FZ32</f>
        <v>0</v>
      </c>
      <c r="OP32" s="1272">
        <f t="shared" si="886"/>
        <v>0</v>
      </c>
      <c r="OQ32" s="1272">
        <f t="shared" si="886"/>
        <v>0</v>
      </c>
      <c r="OR32" s="1272">
        <f t="shared" si="886"/>
        <v>0</v>
      </c>
      <c r="OS32" s="1272">
        <f t="shared" si="886"/>
        <v>0</v>
      </c>
      <c r="OT32" s="1272">
        <f t="shared" si="886"/>
        <v>0</v>
      </c>
    </row>
    <row r="33" spans="1:410" s="28" customFormat="1" x14ac:dyDescent="0.3">
      <c r="A33" s="628"/>
      <c r="B33" s="69"/>
      <c r="C33" s="69" t="s">
        <v>207</v>
      </c>
      <c r="D33" s="26"/>
      <c r="E33" s="670" t="s">
        <v>209</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v>19</v>
      </c>
      <c r="FQ33" s="673">
        <v>19</v>
      </c>
      <c r="FR33" s="728" t="s">
        <v>29</v>
      </c>
      <c r="FS33" s="675">
        <f>SUM(FF33:FQ33)/$FR$4</f>
        <v>17.333333333333332</v>
      </c>
      <c r="FT33" s="676">
        <v>19</v>
      </c>
      <c r="FU33" s="673">
        <v>19</v>
      </c>
      <c r="FV33" s="674">
        <v>19</v>
      </c>
      <c r="FW33" s="673">
        <v>19</v>
      </c>
      <c r="FX33" s="674">
        <v>19</v>
      </c>
      <c r="FY33" s="673">
        <v>21</v>
      </c>
      <c r="FZ33" s="679"/>
      <c r="GA33" s="673"/>
      <c r="GB33" s="676"/>
      <c r="GC33" s="673"/>
      <c r="GD33" s="676"/>
      <c r="GE33" s="673"/>
      <c r="GF33" s="728" t="s">
        <v>29</v>
      </c>
      <c r="GG33" s="675">
        <f>SUM(FT33:GE33)/$GF$4</f>
        <v>19.333333333333332</v>
      </c>
      <c r="GH33" s="677">
        <f t="shared" si="307"/>
        <v>0</v>
      </c>
      <c r="GI33" s="1110">
        <f>GH33/EO33</f>
        <v>0</v>
      </c>
      <c r="GJ33" s="677">
        <f>ES33-ER33</f>
        <v>1</v>
      </c>
      <c r="GK33" s="1099">
        <f>GJ33/ER33</f>
        <v>7.6923076923076927E-2</v>
      </c>
      <c r="GL33" s="677">
        <f>ET33-ES33</f>
        <v>0</v>
      </c>
      <c r="GM33" s="1099">
        <f>GL33/ES33</f>
        <v>0</v>
      </c>
      <c r="GN33" s="677">
        <f>EU33-ET33</f>
        <v>0</v>
      </c>
      <c r="GO33" s="1099">
        <f>GN33/ET33</f>
        <v>0</v>
      </c>
      <c r="GP33" s="677">
        <f>EV33-EU33</f>
        <v>2</v>
      </c>
      <c r="GQ33" s="1099">
        <f>GP33/EU33</f>
        <v>0.14285714285714285</v>
      </c>
      <c r="GR33" s="677">
        <f>EW33-EV33</f>
        <v>0</v>
      </c>
      <c r="GS33" s="1099">
        <f>GR33/EV33</f>
        <v>0</v>
      </c>
      <c r="GT33" s="677">
        <f>EX33-EW33</f>
        <v>0</v>
      </c>
      <c r="GU33" s="1156">
        <f>GT33/EW33</f>
        <v>0</v>
      </c>
      <c r="GV33" s="677">
        <f>EY33-EX33</f>
        <v>0</v>
      </c>
      <c r="GW33" s="1099">
        <f>GV33/EX33</f>
        <v>0</v>
      </c>
      <c r="GX33" s="677">
        <f>EZ33-EY33</f>
        <v>1</v>
      </c>
      <c r="GY33" s="1099">
        <f>GX33/EY33</f>
        <v>6.25E-2</v>
      </c>
      <c r="GZ33" s="677">
        <f>FA33-EZ33</f>
        <v>2</v>
      </c>
      <c r="HA33" s="1099">
        <f>GZ33/EZ33</f>
        <v>0.11764705882352941</v>
      </c>
      <c r="HB33" s="677">
        <f>FB33-FA33</f>
        <v>-1</v>
      </c>
      <c r="HC33" s="1099">
        <f>HB33/FA33</f>
        <v>-5.2631578947368418E-2</v>
      </c>
      <c r="HD33" s="677">
        <f>FC33-FB33</f>
        <v>0</v>
      </c>
      <c r="HE33" s="1099">
        <f>HD33/FB33</f>
        <v>0</v>
      </c>
      <c r="HF33" s="1236">
        <f>FF33-FC33</f>
        <v>0</v>
      </c>
      <c r="HG33" s="1250">
        <f>HF33/FC33</f>
        <v>0</v>
      </c>
      <c r="HH33" s="1236">
        <f>FG33-FF33</f>
        <v>0</v>
      </c>
      <c r="HI33" s="1250">
        <f>HH33/FF33</f>
        <v>0</v>
      </c>
      <c r="HJ33" s="1236">
        <f>FH33-FG33</f>
        <v>0</v>
      </c>
      <c r="HK33" s="1250">
        <f>HJ33/FG33</f>
        <v>0</v>
      </c>
      <c r="HL33" s="1236">
        <f>FI33-FH33</f>
        <v>0</v>
      </c>
      <c r="HM33" s="1250">
        <f>HL33/FH33</f>
        <v>0</v>
      </c>
      <c r="HN33" s="1236">
        <f>FJ33-FI33</f>
        <v>-1</v>
      </c>
      <c r="HO33" s="1250">
        <f>HN33/FI33</f>
        <v>-5.5555555555555552E-2</v>
      </c>
      <c r="HP33" s="1236">
        <f>FK33-FJ33</f>
        <v>-1</v>
      </c>
      <c r="HQ33" s="1250">
        <f>HP33/FJ33</f>
        <v>-5.8823529411764705E-2</v>
      </c>
      <c r="HR33" s="1236">
        <f>FL33-FK33</f>
        <v>-1</v>
      </c>
      <c r="HS33" s="1250">
        <f>HR33/FK33</f>
        <v>-6.25E-2</v>
      </c>
      <c r="HT33" s="1236">
        <f>FM33-FL33</f>
        <v>1</v>
      </c>
      <c r="HU33" s="1250">
        <f>HT33/FL33</f>
        <v>6.6666666666666666E-2</v>
      </c>
      <c r="HV33" s="1236">
        <f>FN33-FM33</f>
        <v>0</v>
      </c>
      <c r="HW33" s="1250">
        <f>HV33/FM33</f>
        <v>0</v>
      </c>
      <c r="HX33" s="1236">
        <f>FO33-FN33</f>
        <v>2</v>
      </c>
      <c r="HY33" s="1250">
        <f>HX33/FN33</f>
        <v>0.125</v>
      </c>
      <c r="HZ33" s="1236">
        <f>FP33-FO33</f>
        <v>1</v>
      </c>
      <c r="IA33" s="1250">
        <f>HZ33/FO33</f>
        <v>5.5555555555555552E-2</v>
      </c>
      <c r="IB33" s="1236">
        <f>FQ33-FP33</f>
        <v>0</v>
      </c>
      <c r="IC33" s="1250">
        <f>IB33/FP33</f>
        <v>0</v>
      </c>
      <c r="ID33" s="1236">
        <f>FT33-FQ33</f>
        <v>0</v>
      </c>
      <c r="IE33" s="1250">
        <f>ID33/FQ33</f>
        <v>0</v>
      </c>
      <c r="IF33" s="1236">
        <f>FU33-FT33</f>
        <v>0</v>
      </c>
      <c r="IG33" s="1250">
        <f>IF33/FT33</f>
        <v>0</v>
      </c>
      <c r="IH33" s="1236">
        <f>FX33-FV33</f>
        <v>0</v>
      </c>
      <c r="II33" s="1250">
        <f>IH33/FU33</f>
        <v>0</v>
      </c>
      <c r="IJ33" s="1236">
        <f>FZ33-FW33</f>
        <v>-19</v>
      </c>
      <c r="IK33" s="1250">
        <f>IJ33/FV33</f>
        <v>-1</v>
      </c>
      <c r="IL33" s="1236">
        <f>FX33-FW33</f>
        <v>0</v>
      </c>
      <c r="IM33" s="1250">
        <f>IL33/FW33</f>
        <v>0</v>
      </c>
      <c r="IN33" s="1236">
        <f>FY33-FX33</f>
        <v>2</v>
      </c>
      <c r="IO33" s="1250">
        <f>IN33/FX33</f>
        <v>0.10526315789473684</v>
      </c>
      <c r="IP33" s="1236">
        <f>FZ33-FY33</f>
        <v>-21</v>
      </c>
      <c r="IQ33" s="1250">
        <f>IP33/FY33</f>
        <v>-1</v>
      </c>
      <c r="IR33" s="1236">
        <f>GA33-FZ33</f>
        <v>0</v>
      </c>
      <c r="IS33" s="1250" t="e">
        <f>IR33/FZ33</f>
        <v>#DIV/0!</v>
      </c>
      <c r="IT33" s="1236">
        <f>GB33-GA33</f>
        <v>0</v>
      </c>
      <c r="IU33" s="1250" t="e">
        <f>IT33/GA33</f>
        <v>#DIV/0!</v>
      </c>
      <c r="IV33" s="1236">
        <f>GC33-GB33</f>
        <v>0</v>
      </c>
      <c r="IW33" s="1250" t="e">
        <f>IV33/GB33</f>
        <v>#DIV/0!</v>
      </c>
      <c r="IX33" s="1236">
        <f>GD33-GC33</f>
        <v>0</v>
      </c>
      <c r="IY33" s="1250" t="e">
        <f>IX33/GC33</f>
        <v>#DIV/0!</v>
      </c>
      <c r="IZ33" s="1236">
        <f>GE33-GD33</f>
        <v>0</v>
      </c>
      <c r="JA33" s="1307" t="e">
        <f>IZ33/GD33</f>
        <v>#DIV/0!</v>
      </c>
      <c r="JB33" s="1236">
        <f>FK33</f>
        <v>16</v>
      </c>
      <c r="JC33" s="886">
        <f>FY33</f>
        <v>21</v>
      </c>
      <c r="JD33" s="678">
        <f>JC33-JB33</f>
        <v>5</v>
      </c>
      <c r="JE33" s="108">
        <f>IF(ISERROR(JD33/JB33),0,JD33/JB33)</f>
        <v>0.3125</v>
      </c>
      <c r="JF33" s="163"/>
      <c r="JG33" s="684" t="str">
        <f>E33</f>
        <v>Number Tier 1/Tier 2 Call Agents</v>
      </c>
      <c r="JH33" s="680"/>
      <c r="JI33" s="680"/>
      <c r="JJ33" s="680"/>
      <c r="JK33" s="680"/>
      <c r="JL33" s="680"/>
      <c r="JM33" s="680"/>
      <c r="JN33" s="680"/>
      <c r="JO33" s="680"/>
      <c r="JP33" s="680"/>
      <c r="JQ33" s="680"/>
      <c r="JR33" s="680"/>
      <c r="JS33" s="681"/>
      <c r="JT33" s="681"/>
      <c r="JU33" s="681"/>
      <c r="JV33" s="681"/>
      <c r="JW33" s="681"/>
      <c r="JX33" s="681"/>
      <c r="JY33" s="681"/>
      <c r="JZ33" s="681"/>
      <c r="KA33" s="681"/>
      <c r="KB33" s="681"/>
      <c r="KC33" s="681"/>
      <c r="KD33" s="681">
        <f>AU33</f>
        <v>16</v>
      </c>
      <c r="KE33" s="681">
        <f t="shared" si="875"/>
        <v>16</v>
      </c>
      <c r="KF33" s="681">
        <f t="shared" si="875"/>
        <v>16</v>
      </c>
      <c r="KG33" s="681">
        <f t="shared" si="875"/>
        <v>16</v>
      </c>
      <c r="KH33" s="681">
        <f t="shared" si="875"/>
        <v>16</v>
      </c>
      <c r="KI33" s="681">
        <f t="shared" si="875"/>
        <v>16</v>
      </c>
      <c r="KJ33" s="681">
        <f>BC33</f>
        <v>16</v>
      </c>
      <c r="KK33" s="681">
        <f t="shared" si="876"/>
        <v>16</v>
      </c>
      <c r="KL33" s="681">
        <f t="shared" si="876"/>
        <v>16</v>
      </c>
      <c r="KM33" s="681">
        <f t="shared" si="876"/>
        <v>16</v>
      </c>
      <c r="KN33" s="681">
        <f t="shared" si="876"/>
        <v>16</v>
      </c>
      <c r="KO33" s="681">
        <f t="shared" si="876"/>
        <v>16</v>
      </c>
      <c r="KP33" s="243">
        <f t="shared" si="876"/>
        <v>16</v>
      </c>
      <c r="KQ33" s="651">
        <f t="shared" si="877"/>
        <v>16</v>
      </c>
      <c r="KR33" s="651">
        <f t="shared" si="877"/>
        <v>16</v>
      </c>
      <c r="KS33" s="651">
        <f t="shared" si="877"/>
        <v>16</v>
      </c>
      <c r="KT33" s="651">
        <f t="shared" si="877"/>
        <v>16</v>
      </c>
      <c r="KU33" s="651">
        <f t="shared" si="877"/>
        <v>16</v>
      </c>
      <c r="KV33" s="651">
        <f t="shared" si="877"/>
        <v>16</v>
      </c>
      <c r="KW33" s="651">
        <f t="shared" si="877"/>
        <v>16</v>
      </c>
      <c r="KX33" s="651">
        <f t="shared" si="877"/>
        <v>16</v>
      </c>
      <c r="KY33" s="651">
        <f t="shared" si="877"/>
        <v>16</v>
      </c>
      <c r="KZ33" s="651">
        <f t="shared" si="877"/>
        <v>16</v>
      </c>
      <c r="LA33" s="651">
        <f t="shared" si="877"/>
        <v>16</v>
      </c>
      <c r="LB33" s="651">
        <f t="shared" si="877"/>
        <v>16</v>
      </c>
      <c r="LC33" s="743">
        <f t="shared" si="878"/>
        <v>14</v>
      </c>
      <c r="LD33" s="743">
        <f t="shared" si="878"/>
        <v>14</v>
      </c>
      <c r="LE33" s="743">
        <f t="shared" si="878"/>
        <v>15</v>
      </c>
      <c r="LF33" s="743">
        <f t="shared" si="878"/>
        <v>14</v>
      </c>
      <c r="LG33" s="743">
        <f t="shared" si="878"/>
        <v>16</v>
      </c>
      <c r="LH33" s="743">
        <f t="shared" si="878"/>
        <v>16</v>
      </c>
      <c r="LI33" s="743">
        <f t="shared" si="878"/>
        <v>16</v>
      </c>
      <c r="LJ33" s="743">
        <f t="shared" si="878"/>
        <v>16</v>
      </c>
      <c r="LK33" s="743">
        <f t="shared" si="878"/>
        <v>16</v>
      </c>
      <c r="LL33" s="743">
        <f t="shared" si="878"/>
        <v>16</v>
      </c>
      <c r="LM33" s="743">
        <f t="shared" si="878"/>
        <v>16</v>
      </c>
      <c r="LN33" s="743">
        <f t="shared" si="878"/>
        <v>16</v>
      </c>
      <c r="LO33" s="793">
        <f t="shared" si="879"/>
        <v>15</v>
      </c>
      <c r="LP33" s="793">
        <f t="shared" si="879"/>
        <v>15</v>
      </c>
      <c r="LQ33" s="793">
        <f t="shared" si="879"/>
        <v>15</v>
      </c>
      <c r="LR33" s="793">
        <f t="shared" si="879"/>
        <v>15</v>
      </c>
      <c r="LS33" s="793">
        <f t="shared" si="879"/>
        <v>14</v>
      </c>
      <c r="LT33" s="793">
        <f t="shared" si="879"/>
        <v>13</v>
      </c>
      <c r="LU33" s="793">
        <f t="shared" si="879"/>
        <v>13</v>
      </c>
      <c r="LV33" s="793">
        <f t="shared" si="879"/>
        <v>14</v>
      </c>
      <c r="LW33" s="793">
        <f t="shared" si="879"/>
        <v>14</v>
      </c>
      <c r="LX33" s="793">
        <f t="shared" si="879"/>
        <v>14</v>
      </c>
      <c r="LY33" s="793">
        <f t="shared" si="879"/>
        <v>16</v>
      </c>
      <c r="LZ33" s="793">
        <f t="shared" si="879"/>
        <v>16</v>
      </c>
      <c r="MA33" s="968">
        <f t="shared" si="880"/>
        <v>16</v>
      </c>
      <c r="MB33" s="968">
        <f t="shared" si="880"/>
        <v>15</v>
      </c>
      <c r="MC33" s="968">
        <f t="shared" si="880"/>
        <v>17</v>
      </c>
      <c r="MD33" s="968">
        <f t="shared" si="880"/>
        <v>17</v>
      </c>
      <c r="ME33" s="968">
        <f t="shared" si="880"/>
        <v>17</v>
      </c>
      <c r="MF33" s="968">
        <f t="shared" si="880"/>
        <v>16</v>
      </c>
      <c r="MG33" s="968">
        <f t="shared" si="880"/>
        <v>16</v>
      </c>
      <c r="MH33" s="968">
        <f t="shared" si="880"/>
        <v>16</v>
      </c>
      <c r="MI33" s="968">
        <f t="shared" si="880"/>
        <v>15</v>
      </c>
      <c r="MJ33" s="968">
        <f t="shared" si="880"/>
        <v>15</v>
      </c>
      <c r="MK33" s="968">
        <f t="shared" si="880"/>
        <v>14</v>
      </c>
      <c r="ML33" s="968">
        <f t="shared" si="880"/>
        <v>15</v>
      </c>
      <c r="MM33" s="990">
        <f t="shared" si="881"/>
        <v>15</v>
      </c>
      <c r="MN33" s="990">
        <f t="shared" si="881"/>
        <v>14</v>
      </c>
      <c r="MO33" s="990">
        <f t="shared" si="881"/>
        <v>14</v>
      </c>
      <c r="MP33" s="990">
        <f t="shared" si="881"/>
        <v>12</v>
      </c>
      <c r="MQ33" s="990">
        <f t="shared" si="881"/>
        <v>11</v>
      </c>
      <c r="MR33" s="990">
        <f t="shared" si="881"/>
        <v>13</v>
      </c>
      <c r="MS33" s="990">
        <f t="shared" si="881"/>
        <v>13</v>
      </c>
      <c r="MT33" s="990">
        <f t="shared" si="881"/>
        <v>12</v>
      </c>
      <c r="MU33" s="990">
        <f t="shared" si="881"/>
        <v>13</v>
      </c>
      <c r="MV33" s="990">
        <f t="shared" si="881"/>
        <v>14</v>
      </c>
      <c r="MW33" s="990">
        <f t="shared" si="881"/>
        <v>14</v>
      </c>
      <c r="MX33" s="990">
        <f t="shared" si="881"/>
        <v>14</v>
      </c>
      <c r="MY33" s="1030">
        <f t="shared" si="882"/>
        <v>13</v>
      </c>
      <c r="MZ33" s="1030">
        <f t="shared" si="882"/>
        <v>13</v>
      </c>
      <c r="NA33" s="1030">
        <f t="shared" si="882"/>
        <v>13</v>
      </c>
      <c r="NB33" s="1030">
        <f t="shared" si="882"/>
        <v>13</v>
      </c>
      <c r="NC33" s="1030">
        <f t="shared" si="882"/>
        <v>13</v>
      </c>
      <c r="ND33" s="1030">
        <f t="shared" si="882"/>
        <v>13</v>
      </c>
      <c r="NE33" s="1030">
        <f t="shared" si="882"/>
        <v>14</v>
      </c>
      <c r="NF33" s="1030">
        <f t="shared" si="882"/>
        <v>14</v>
      </c>
      <c r="NG33" s="1030">
        <f t="shared" si="882"/>
        <v>14</v>
      </c>
      <c r="NH33" s="1030">
        <f t="shared" si="882"/>
        <v>14</v>
      </c>
      <c r="NI33" s="1030">
        <f t="shared" si="882"/>
        <v>14</v>
      </c>
      <c r="NJ33" s="1030">
        <f t="shared" si="882"/>
        <v>13</v>
      </c>
      <c r="NK33" s="1117">
        <f t="shared" si="883"/>
        <v>13</v>
      </c>
      <c r="NL33" s="1117">
        <f t="shared" si="883"/>
        <v>14</v>
      </c>
      <c r="NM33" s="1117">
        <f t="shared" si="883"/>
        <v>14</v>
      </c>
      <c r="NN33" s="1117">
        <f t="shared" si="883"/>
        <v>14</v>
      </c>
      <c r="NO33" s="1117">
        <f t="shared" si="883"/>
        <v>16</v>
      </c>
      <c r="NP33" s="1117">
        <f t="shared" si="883"/>
        <v>16</v>
      </c>
      <c r="NQ33" s="1117">
        <f t="shared" si="883"/>
        <v>16</v>
      </c>
      <c r="NR33" s="1117">
        <f t="shared" si="883"/>
        <v>16</v>
      </c>
      <c r="NS33" s="1117">
        <f t="shared" si="883"/>
        <v>17</v>
      </c>
      <c r="NT33" s="1117">
        <f t="shared" si="883"/>
        <v>19</v>
      </c>
      <c r="NU33" s="1117">
        <f t="shared" si="883"/>
        <v>18</v>
      </c>
      <c r="NV33" s="1117">
        <f t="shared" si="883"/>
        <v>18</v>
      </c>
      <c r="NW33" s="1202">
        <f t="shared" si="884"/>
        <v>18</v>
      </c>
      <c r="NX33" s="1202">
        <f t="shared" si="884"/>
        <v>18</v>
      </c>
      <c r="NY33" s="1202">
        <f t="shared" si="884"/>
        <v>18</v>
      </c>
      <c r="NZ33" s="1202">
        <f t="shared" si="884"/>
        <v>18</v>
      </c>
      <c r="OA33" s="1202">
        <f t="shared" si="884"/>
        <v>17</v>
      </c>
      <c r="OB33" s="1202">
        <f t="shared" si="884"/>
        <v>16</v>
      </c>
      <c r="OC33" s="1202">
        <f t="shared" si="884"/>
        <v>15</v>
      </c>
      <c r="OD33" s="1202">
        <f t="shared" si="884"/>
        <v>16</v>
      </c>
      <c r="OE33" s="1202">
        <f t="shared" si="884"/>
        <v>16</v>
      </c>
      <c r="OF33" s="1202">
        <f t="shared" si="884"/>
        <v>18</v>
      </c>
      <c r="OG33" s="1202">
        <f t="shared" si="884"/>
        <v>19</v>
      </c>
      <c r="OH33" s="1202">
        <f t="shared" si="884"/>
        <v>19</v>
      </c>
      <c r="OI33" s="1272">
        <f>FT33</f>
        <v>19</v>
      </c>
      <c r="OJ33" s="1272">
        <f t="shared" si="885"/>
        <v>19</v>
      </c>
      <c r="OK33" s="1272">
        <f t="shared" si="885"/>
        <v>19</v>
      </c>
      <c r="OL33" s="1272">
        <f t="shared" si="885"/>
        <v>19</v>
      </c>
      <c r="OM33" s="1272">
        <f t="shared" si="885"/>
        <v>19</v>
      </c>
      <c r="ON33" s="1272">
        <f t="shared" si="885"/>
        <v>21</v>
      </c>
      <c r="OO33" s="1272">
        <f t="shared" si="886"/>
        <v>0</v>
      </c>
      <c r="OP33" s="1272">
        <f t="shared" si="886"/>
        <v>0</v>
      </c>
      <c r="OQ33" s="1272">
        <f t="shared" si="886"/>
        <v>0</v>
      </c>
      <c r="OR33" s="1272">
        <f t="shared" si="886"/>
        <v>0</v>
      </c>
      <c r="OS33" s="1272">
        <f t="shared" si="886"/>
        <v>0</v>
      </c>
      <c r="OT33" s="1272">
        <f t="shared" si="886"/>
        <v>0</v>
      </c>
    </row>
    <row r="34" spans="1:410" s="80" customFormat="1" x14ac:dyDescent="0.3">
      <c r="A34" s="630"/>
      <c r="B34" s="78">
        <v>4.2</v>
      </c>
      <c r="E34" s="1360" t="s">
        <v>210</v>
      </c>
      <c r="F34" s="1360"/>
      <c r="G34" s="1361"/>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87">V13/V32</f>
        <v>64.225122349102776</v>
      </c>
      <c r="W34" s="84">
        <f t="shared" si="887"/>
        <v>64.56294846705805</v>
      </c>
      <c r="X34" s="83">
        <f t="shared" si="887"/>
        <v>58.093313121104934</v>
      </c>
      <c r="Y34" s="84">
        <f t="shared" si="887"/>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88">AK13/AK33</f>
        <v>239.625</v>
      </c>
      <c r="AL34" s="83">
        <f t="shared" si="888"/>
        <v>200.4375</v>
      </c>
      <c r="AM34" s="84">
        <f t="shared" si="888"/>
        <v>415.3125</v>
      </c>
      <c r="AN34" s="83">
        <f t="shared" si="888"/>
        <v>233.375</v>
      </c>
      <c r="AO34" s="84">
        <f t="shared" si="888"/>
        <v>210.125</v>
      </c>
      <c r="AP34" s="195">
        <f t="shared" si="888"/>
        <v>271.3125</v>
      </c>
      <c r="AQ34" s="84">
        <f t="shared" si="888"/>
        <v>254.6875</v>
      </c>
      <c r="AR34" s="195">
        <f t="shared" si="888"/>
        <v>218.75</v>
      </c>
      <c r="AS34" s="84">
        <f t="shared" si="888"/>
        <v>236.5</v>
      </c>
      <c r="AT34" s="195">
        <f t="shared" si="888"/>
        <v>350.5</v>
      </c>
      <c r="AU34" s="84">
        <f t="shared" si="888"/>
        <v>242.1875</v>
      </c>
      <c r="AV34" s="123" t="s">
        <v>29</v>
      </c>
      <c r="AW34" s="142">
        <f>SUM(AJ34:AU34)/$AV$4</f>
        <v>258.625</v>
      </c>
      <c r="AX34" s="349">
        <f t="shared" ref="AX34:BE34" si="889">AX13/AX33</f>
        <v>268.1875</v>
      </c>
      <c r="AY34" s="84">
        <f t="shared" si="889"/>
        <v>259.75</v>
      </c>
      <c r="AZ34" s="83">
        <f t="shared" si="889"/>
        <v>330.5625</v>
      </c>
      <c r="BA34" s="84">
        <f t="shared" si="889"/>
        <v>967.1875</v>
      </c>
      <c r="BB34" s="83">
        <f t="shared" si="889"/>
        <v>402.3125</v>
      </c>
      <c r="BC34" s="84">
        <f t="shared" si="889"/>
        <v>336.1875</v>
      </c>
      <c r="BD34" s="195">
        <f t="shared" si="889"/>
        <v>369.4375</v>
      </c>
      <c r="BE34" s="84">
        <f t="shared" si="889"/>
        <v>259.375</v>
      </c>
      <c r="BF34" s="195">
        <f>BF13/BF33</f>
        <v>244.75</v>
      </c>
      <c r="BG34" s="84">
        <f>BG13/BG33</f>
        <v>231.6875</v>
      </c>
      <c r="BH34" s="195">
        <f>BH13/BH33</f>
        <v>220.8125</v>
      </c>
      <c r="BI34" s="84">
        <f>BI13/BI33</f>
        <v>232.875</v>
      </c>
      <c r="BJ34" s="123" t="s">
        <v>29</v>
      </c>
      <c r="BK34" s="142">
        <f>SUM(AX34:BI34)/$BJ$4</f>
        <v>343.59375</v>
      </c>
      <c r="BL34" s="349">
        <f t="shared" ref="BL34:BQ34" si="890">BL13/BL33</f>
        <v>250.0625</v>
      </c>
      <c r="BM34" s="84">
        <f t="shared" si="890"/>
        <v>234.9375</v>
      </c>
      <c r="BN34" s="722">
        <f t="shared" si="890"/>
        <v>263.75</v>
      </c>
      <c r="BO34" s="84">
        <f t="shared" si="890"/>
        <v>725.875</v>
      </c>
      <c r="BP34" s="83">
        <f t="shared" si="890"/>
        <v>232.5</v>
      </c>
      <c r="BQ34" s="84">
        <f t="shared" si="890"/>
        <v>244.75</v>
      </c>
      <c r="BR34" s="195">
        <f t="shared" ref="BR34" si="891">BR13/BR33</f>
        <v>312.5625</v>
      </c>
      <c r="BS34" s="84">
        <f t="shared" ref="BS34:BT34" si="892">BS13/BS33</f>
        <v>244.75</v>
      </c>
      <c r="BT34" s="195">
        <f t="shared" si="892"/>
        <v>264.5</v>
      </c>
      <c r="BU34" s="195">
        <f t="shared" ref="BU34:BV34" si="893">BU13/BU33</f>
        <v>309.875</v>
      </c>
      <c r="BV34" s="195">
        <f t="shared" si="893"/>
        <v>219.1875</v>
      </c>
      <c r="BW34" s="195">
        <f t="shared" ref="BW34" si="894">BW13/BW33</f>
        <v>220</v>
      </c>
      <c r="BX34" s="123" t="s">
        <v>29</v>
      </c>
      <c r="BY34" s="142">
        <f>SUM(BL34:BW34)/$BX$4</f>
        <v>293.5625</v>
      </c>
      <c r="BZ34" s="195">
        <f t="shared" ref="BZ34:CA34" si="895">BZ13/BZ33</f>
        <v>239</v>
      </c>
      <c r="CA34" s="84">
        <f t="shared" si="895"/>
        <v>217.21428571428572</v>
      </c>
      <c r="CB34" s="722">
        <f t="shared" ref="CB34:CC34" si="896">CB13/CB33</f>
        <v>227.46666666666667</v>
      </c>
      <c r="CC34" s="84">
        <f t="shared" si="896"/>
        <v>285.07142857142856</v>
      </c>
      <c r="CD34" s="83">
        <f t="shared" ref="CD34:CE34" si="897">CD13/CD33</f>
        <v>230</v>
      </c>
      <c r="CE34" s="84">
        <f t="shared" si="897"/>
        <v>225.5625</v>
      </c>
      <c r="CF34" s="195">
        <f t="shared" ref="CF34:CG34" si="898">CF13/CF33</f>
        <v>228.1875</v>
      </c>
      <c r="CG34" s="84">
        <f t="shared" si="898"/>
        <v>247.875</v>
      </c>
      <c r="CH34" s="195">
        <f t="shared" ref="CH34:CI34" si="899">CH13/CH33</f>
        <v>226.875</v>
      </c>
      <c r="CI34" s="195">
        <f t="shared" si="899"/>
        <v>198.875</v>
      </c>
      <c r="CJ34" s="195">
        <f t="shared" ref="CJ34:CK34" si="900">CJ13/CJ33</f>
        <v>189.9375</v>
      </c>
      <c r="CK34" s="195">
        <f t="shared" si="900"/>
        <v>207.375</v>
      </c>
      <c r="CL34" s="123" t="s">
        <v>29</v>
      </c>
      <c r="CM34" s="142">
        <f>SUM(BZ34:CK34)/$CL$4</f>
        <v>226.95332341269841</v>
      </c>
      <c r="CN34" s="195">
        <f t="shared" ref="CN34:CO34" si="901">CN13/CN33</f>
        <v>205</v>
      </c>
      <c r="CO34" s="84">
        <f t="shared" si="901"/>
        <v>226.13333333333333</v>
      </c>
      <c r="CP34" s="722">
        <f t="shared" ref="CP34:CQ34" si="902">CP13/CP33</f>
        <v>231.13333333333333</v>
      </c>
      <c r="CQ34" s="84">
        <f t="shared" si="902"/>
        <v>248.33333333333334</v>
      </c>
      <c r="CR34" s="83">
        <f t="shared" ref="CR34:CS34" si="903">CR13/CR33</f>
        <v>224.42857142857142</v>
      </c>
      <c r="CS34" s="84">
        <f t="shared" si="903"/>
        <v>227.92307692307693</v>
      </c>
      <c r="CT34" s="195">
        <f t="shared" ref="CT34:CU34" si="904">CT13/CT33</f>
        <v>267.15384615384613</v>
      </c>
      <c r="CU34" s="84">
        <f t="shared" si="904"/>
        <v>248.78571428571428</v>
      </c>
      <c r="CV34" s="195">
        <f t="shared" ref="CV34:CW34" si="905">CV13/CV33</f>
        <v>195.5</v>
      </c>
      <c r="CW34" s="887">
        <f t="shared" si="905"/>
        <v>170.85714285714286</v>
      </c>
      <c r="CX34" s="195">
        <f t="shared" ref="CX34:CY34" si="906">CX13/CX33</f>
        <v>157.6875</v>
      </c>
      <c r="CY34" s="84">
        <f t="shared" si="906"/>
        <v>144.5625</v>
      </c>
      <c r="CZ34" s="123" t="s">
        <v>29</v>
      </c>
      <c r="DA34" s="142">
        <f>SUM(CN34:CY34)/$CZ$4</f>
        <v>212.29152930402927</v>
      </c>
      <c r="DB34" s="195">
        <f t="shared" ref="DB34:DC34" si="907">DB13/DB33</f>
        <v>141.4375</v>
      </c>
      <c r="DC34" s="84">
        <f t="shared" si="907"/>
        <v>160.6</v>
      </c>
      <c r="DD34" s="722">
        <f t="shared" ref="DD34:DE34" si="908">DD13/DD33</f>
        <v>111.94117647058823</v>
      </c>
      <c r="DE34" s="84">
        <f t="shared" si="908"/>
        <v>144.35294117647058</v>
      </c>
      <c r="DF34" s="83">
        <f t="shared" ref="DF34:DG34" si="909">DF13/DF33</f>
        <v>117.94117647058823</v>
      </c>
      <c r="DG34" s="84">
        <f t="shared" si="909"/>
        <v>121.4375</v>
      </c>
      <c r="DH34" s="195">
        <f t="shared" ref="DH34:DI34" si="910">DH13/DH33</f>
        <v>206.5</v>
      </c>
      <c r="DI34" s="84">
        <f t="shared" si="910"/>
        <v>187.125</v>
      </c>
      <c r="DJ34" s="195">
        <f t="shared" ref="DJ34:DK34" si="911">DJ13/DJ33</f>
        <v>164.26666666666668</v>
      </c>
      <c r="DK34" s="84">
        <f t="shared" si="911"/>
        <v>160.33333333333334</v>
      </c>
      <c r="DL34" s="195">
        <f t="shared" ref="DL34:DM34" si="912">DL13/DL33</f>
        <v>152.35714285714286</v>
      </c>
      <c r="DM34" s="84">
        <f t="shared" si="912"/>
        <v>153</v>
      </c>
      <c r="DN34" s="123" t="s">
        <v>29</v>
      </c>
      <c r="DO34" s="142">
        <f>SUM(DB34:DM34)/$DN$4</f>
        <v>151.77436974789916</v>
      </c>
      <c r="DP34" s="195">
        <f t="shared" ref="DP34:DQ34" si="913">DP13/DP33</f>
        <v>150.53333333333333</v>
      </c>
      <c r="DQ34" s="84">
        <f t="shared" si="913"/>
        <v>180.57142857142858</v>
      </c>
      <c r="DR34" s="722">
        <f t="shared" ref="DR34:DS34" si="914">DR13/DR33</f>
        <v>132.85714285714286</v>
      </c>
      <c r="DS34" s="84">
        <f t="shared" si="914"/>
        <v>233</v>
      </c>
      <c r="DT34" s="83">
        <f t="shared" ref="DT34:DU34" si="915">DT13/DT33</f>
        <v>182</v>
      </c>
      <c r="DU34" s="84">
        <f t="shared" si="915"/>
        <v>149.69230769230768</v>
      </c>
      <c r="DV34" s="195">
        <f t="shared" ref="DV34:DW34" si="916">DV13/DV33</f>
        <v>298.38461538461536</v>
      </c>
      <c r="DW34" s="84">
        <f t="shared" si="916"/>
        <v>280.41666666666669</v>
      </c>
      <c r="DX34" s="195">
        <f t="shared" ref="DX34:DY34" si="917">DX13/DX33</f>
        <v>216.61538461538461</v>
      </c>
      <c r="DY34" s="84">
        <f t="shared" si="917"/>
        <v>181.64285714285714</v>
      </c>
      <c r="DZ34" s="195">
        <f t="shared" ref="DZ34:EA34" si="918">DZ13/DZ33</f>
        <v>152.64285714285714</v>
      </c>
      <c r="EA34" s="84">
        <f t="shared" si="918"/>
        <v>145.64285714285714</v>
      </c>
      <c r="EB34" s="123" t="s">
        <v>29</v>
      </c>
      <c r="EC34" s="142">
        <f>SUM(DP34:EA34)/$EB$4</f>
        <v>191.99995421245421</v>
      </c>
      <c r="ED34" s="195">
        <f t="shared" ref="ED34" si="919">ED13/ED33</f>
        <v>187.61538461538461</v>
      </c>
      <c r="EE34" s="84">
        <f t="shared" ref="EE34:EF34" si="920">EE13/EE33</f>
        <v>159.46153846153845</v>
      </c>
      <c r="EF34" s="722">
        <f t="shared" si="920"/>
        <v>141.46153846153845</v>
      </c>
      <c r="EG34" s="84">
        <f t="shared" ref="EG34:EH34" si="921">EG13/EG33</f>
        <v>163.92307692307693</v>
      </c>
      <c r="EH34" s="83">
        <f t="shared" si="921"/>
        <v>161.53846153846155</v>
      </c>
      <c r="EI34" s="84">
        <f t="shared" ref="EI34:EJ34" si="922">EI13/EI33</f>
        <v>145.38461538461539</v>
      </c>
      <c r="EJ34" s="195">
        <f t="shared" si="922"/>
        <v>238.28571428571428</v>
      </c>
      <c r="EK34" s="84">
        <f t="shared" ref="EK34:EL34" si="923">EK13/EK33</f>
        <v>237</v>
      </c>
      <c r="EL34" s="195">
        <f t="shared" si="923"/>
        <v>194.92857142857142</v>
      </c>
      <c r="EM34" s="84">
        <f t="shared" ref="EM34:EN34" si="924">EM13/EM33</f>
        <v>167.64285714285714</v>
      </c>
      <c r="EN34" s="195">
        <f t="shared" si="924"/>
        <v>161.14285714285714</v>
      </c>
      <c r="EO34" s="84">
        <f t="shared" ref="EO34" si="925">EO13/EO33</f>
        <v>182.76923076923077</v>
      </c>
      <c r="EP34" s="123" t="s">
        <v>29</v>
      </c>
      <c r="EQ34" s="142">
        <f>SUM(ED34:EO34)/$EP$4</f>
        <v>178.42948717948718</v>
      </c>
      <c r="ER34" s="195">
        <f t="shared" ref="ER34:ES34" si="926">ER13/ER33</f>
        <v>210.69230769230768</v>
      </c>
      <c r="ES34" s="84">
        <f t="shared" si="926"/>
        <v>177.5</v>
      </c>
      <c r="ET34" s="722">
        <f t="shared" ref="ET34:EU34" si="927">ET13/ET33</f>
        <v>219.28571428571428</v>
      </c>
      <c r="EU34" s="84">
        <f t="shared" si="927"/>
        <v>230.92857142857142</v>
      </c>
      <c r="EV34" s="83">
        <f t="shared" ref="EV34" si="928">EV13/EV33</f>
        <v>157.9375</v>
      </c>
      <c r="EW34" s="84">
        <f t="shared" ref="EW34:EX34" si="929">EW13/EW33</f>
        <v>164.5625</v>
      </c>
      <c r="EX34" s="195">
        <f t="shared" si="929"/>
        <v>199.125</v>
      </c>
      <c r="EY34" s="84">
        <f t="shared" ref="EY34" si="930">EY13/EY33</f>
        <v>278.875</v>
      </c>
      <c r="EZ34" s="195">
        <f t="shared" ref="EZ34:FA34" si="931">EZ13/EZ33</f>
        <v>232.23529411764707</v>
      </c>
      <c r="FA34" s="84">
        <f t="shared" si="931"/>
        <v>150.21052631578948</v>
      </c>
      <c r="FB34" s="195">
        <f t="shared" ref="FB34:FC34" si="932">FB13/FB33</f>
        <v>146.77777777777777</v>
      </c>
      <c r="FC34" s="84">
        <f t="shared" si="932"/>
        <v>170.27777777777777</v>
      </c>
      <c r="FD34" s="123" t="s">
        <v>29</v>
      </c>
      <c r="FE34" s="142">
        <f>SUM(ER34:FC34)/$FD$4</f>
        <v>194.86733078296547</v>
      </c>
      <c r="FF34" s="195">
        <f t="shared" ref="FF34:FG34" si="933">FF13/FF33</f>
        <v>180.11111111111111</v>
      </c>
      <c r="FG34" s="84">
        <f t="shared" si="933"/>
        <v>165.33333333333334</v>
      </c>
      <c r="FH34" s="722">
        <f t="shared" ref="FH34:FI34" si="934">FH13/FH33</f>
        <v>158.77777777777777</v>
      </c>
      <c r="FI34" s="84">
        <f t="shared" si="934"/>
        <v>175.94444444444446</v>
      </c>
      <c r="FJ34" s="83">
        <f t="shared" ref="FJ34:FK34" si="935">FJ13/FJ33</f>
        <v>171.88235294117646</v>
      </c>
      <c r="FK34" s="84">
        <f t="shared" si="935"/>
        <v>182.625</v>
      </c>
      <c r="FL34" s="195">
        <f t="shared" ref="FL34:FM34" si="936">FL13/FL33</f>
        <v>278.60000000000002</v>
      </c>
      <c r="FM34" s="84">
        <f t="shared" si="936"/>
        <v>359.4375</v>
      </c>
      <c r="FN34" s="195">
        <f t="shared" ref="FN34:FO34" si="937">FN13/FN33</f>
        <v>229.375</v>
      </c>
      <c r="FO34" s="84">
        <f t="shared" si="937"/>
        <v>197.61111111111111</v>
      </c>
      <c r="FP34" s="195">
        <f t="shared" ref="FP34:FQ34" si="938">FP13/FP33</f>
        <v>128.73684210526315</v>
      </c>
      <c r="FQ34" s="84">
        <f t="shared" si="938"/>
        <v>138</v>
      </c>
      <c r="FR34" s="123" t="s">
        <v>29</v>
      </c>
      <c r="FS34" s="142">
        <f>SUM(FF34:FQ34)/$FR$4</f>
        <v>197.20287273535146</v>
      </c>
      <c r="FT34" s="195">
        <f t="shared" ref="FT34:FU34" si="939">FT13/FT33</f>
        <v>133.10526315789474</v>
      </c>
      <c r="FU34" s="84">
        <f t="shared" si="939"/>
        <v>146.52631578947367</v>
      </c>
      <c r="FV34" s="722">
        <f t="shared" ref="FV34:FW34" si="940">FV13/FV33</f>
        <v>134.05263157894737</v>
      </c>
      <c r="FW34" s="84">
        <f t="shared" si="940"/>
        <v>177.15789473684211</v>
      </c>
      <c r="FX34" s="83">
        <f t="shared" ref="FX34:FY34" si="941">FX13/FX33</f>
        <v>134.89473684210526</v>
      </c>
      <c r="FY34" s="84">
        <f t="shared" si="941"/>
        <v>97.571428571428569</v>
      </c>
      <c r="FZ34" s="195"/>
      <c r="GA34" s="84"/>
      <c r="GB34" s="195"/>
      <c r="GC34" s="84"/>
      <c r="GD34" s="195"/>
      <c r="GE34" s="84"/>
      <c r="GF34" s="123" t="s">
        <v>29</v>
      </c>
      <c r="GG34" s="142">
        <f>SUM(FT34:GE34)/$GF$4</f>
        <v>137.21804511278194</v>
      </c>
      <c r="GH34" s="293">
        <f t="shared" si="307"/>
        <v>27.923076923076906</v>
      </c>
      <c r="GI34" s="1101">
        <f>GH34/EO34</f>
        <v>0.15277777777777768</v>
      </c>
      <c r="GJ34" s="293">
        <f>ES34-ER34</f>
        <v>-33.192307692307679</v>
      </c>
      <c r="GK34" s="1097">
        <f>GJ34/ER34</f>
        <v>-0.15753924790069362</v>
      </c>
      <c r="GL34" s="293">
        <f>ET34-ES34</f>
        <v>41.785714285714278</v>
      </c>
      <c r="GM34" s="1097">
        <f>GL34/ES34</f>
        <v>0.23541247484909453</v>
      </c>
      <c r="GN34" s="293">
        <f>EU34-ET34</f>
        <v>11.642857142857139</v>
      </c>
      <c r="GO34" s="1097">
        <f>GN34/ET34</f>
        <v>5.3094462540716598E-2</v>
      </c>
      <c r="GP34" s="293">
        <f>EV34-EU34</f>
        <v>-72.991071428571416</v>
      </c>
      <c r="GQ34" s="1097">
        <f>GP34/EU34</f>
        <v>-0.31607639962882766</v>
      </c>
      <c r="GR34" s="293">
        <f>EW34-EV34</f>
        <v>6.625</v>
      </c>
      <c r="GS34" s="1097">
        <f>GR34/EV34</f>
        <v>4.1946972694895134E-2</v>
      </c>
      <c r="GT34" s="293">
        <f>EX34-EW34</f>
        <v>34.5625</v>
      </c>
      <c r="GU34" s="1154">
        <f>GT34/EW34</f>
        <v>0.21002658564375237</v>
      </c>
      <c r="GV34" s="293">
        <f>EY34-EX34</f>
        <v>79.75</v>
      </c>
      <c r="GW34" s="1097">
        <f>GV34/EX34</f>
        <v>0.40050219711236662</v>
      </c>
      <c r="GX34" s="293">
        <f>EZ34-EY34</f>
        <v>-46.639705882352928</v>
      </c>
      <c r="GY34" s="1097">
        <f>GX34/EY34</f>
        <v>-0.16724233395733906</v>
      </c>
      <c r="GZ34" s="293">
        <f>FA34-EZ34</f>
        <v>-82.024767801857593</v>
      </c>
      <c r="HA34" s="1097">
        <f>GZ34/EZ34</f>
        <v>-0.35319682184183865</v>
      </c>
      <c r="HB34" s="293">
        <f>FB34-FA34</f>
        <v>-3.4327485380117082</v>
      </c>
      <c r="HC34" s="1097">
        <f>HB34/FA34</f>
        <v>-2.2852915985361755E-2</v>
      </c>
      <c r="HD34" s="293">
        <f>FC34-FB34</f>
        <v>23.5</v>
      </c>
      <c r="HE34" s="1097">
        <f>HD34/FB34</f>
        <v>0.16010598031794096</v>
      </c>
      <c r="HF34" s="1230">
        <f>FF34-FC34</f>
        <v>9.8333333333333428</v>
      </c>
      <c r="HG34" s="342">
        <f>HF34/FC34</f>
        <v>5.7748776508972324E-2</v>
      </c>
      <c r="HH34" s="1230">
        <f>FG34-FF34</f>
        <v>-14.777777777777771</v>
      </c>
      <c r="HI34" s="342">
        <f>HH34/FF34</f>
        <v>-8.2048118445404036E-2</v>
      </c>
      <c r="HJ34" s="1230">
        <f>FH34-FG34</f>
        <v>-6.5555555555555713</v>
      </c>
      <c r="HK34" s="342">
        <f>HJ34/FG34</f>
        <v>-3.9650537634408699E-2</v>
      </c>
      <c r="HL34" s="1230">
        <f>FI34-FH34</f>
        <v>17.166666666666686</v>
      </c>
      <c r="HM34" s="342">
        <f>HL34/FH34</f>
        <v>0.10811756473058096</v>
      </c>
      <c r="HN34" s="1230">
        <f>FJ34-FI34</f>
        <v>-4.0620915032679932</v>
      </c>
      <c r="HO34" s="342">
        <f>HN34/FI34</f>
        <v>-2.3087353034046059E-2</v>
      </c>
      <c r="HP34" s="1230">
        <f>FK34-FJ34</f>
        <v>10.742647058823536</v>
      </c>
      <c r="HQ34" s="342">
        <f>HP34/FJ34</f>
        <v>6.2500000000000042E-2</v>
      </c>
      <c r="HR34" s="1230">
        <f>FL34-FK34</f>
        <v>95.975000000000023</v>
      </c>
      <c r="HS34" s="342">
        <f>HR34/FK34</f>
        <v>0.52553045859000702</v>
      </c>
      <c r="HT34" s="1230">
        <f>FM34-FL34</f>
        <v>80.837499999999977</v>
      </c>
      <c r="HU34" s="342">
        <f>HT34/FL34</f>
        <v>0.2901561378320171</v>
      </c>
      <c r="HV34" s="1230">
        <f>FN34-FM34</f>
        <v>-130.0625</v>
      </c>
      <c r="HW34" s="342">
        <f>HV34/FM34</f>
        <v>-0.36185011302382192</v>
      </c>
      <c r="HX34" s="1230">
        <f>FO34-FN34</f>
        <v>-31.763888888888886</v>
      </c>
      <c r="HY34" s="342">
        <f>HX34/FN34</f>
        <v>-0.13848016954283981</v>
      </c>
      <c r="HZ34" s="1230">
        <f>FP34-FO34</f>
        <v>-68.874269005847964</v>
      </c>
      <c r="IA34" s="342">
        <f>HZ34/FO34</f>
        <v>-0.34853439474424047</v>
      </c>
      <c r="IB34" s="1230">
        <f>FQ34-FP34</f>
        <v>9.2631578947368496</v>
      </c>
      <c r="IC34" s="342">
        <f>IB34/FP34</f>
        <v>7.1954210956664003E-2</v>
      </c>
      <c r="ID34" s="1230">
        <f>FT34-FQ34</f>
        <v>-4.8947368421052602</v>
      </c>
      <c r="IE34" s="342">
        <f>ID34/FQ34</f>
        <v>-3.546910755148739E-2</v>
      </c>
      <c r="IF34" s="1230">
        <f>FU34-FT34</f>
        <v>13.421052631578931</v>
      </c>
      <c r="IG34" s="342">
        <f>IF34/FT34</f>
        <v>0.10083036773428219</v>
      </c>
      <c r="IH34" s="1230">
        <f>FX34-FV34</f>
        <v>0.84210526315789025</v>
      </c>
      <c r="II34" s="342">
        <f>IH34/FU34</f>
        <v>5.7471264367815788E-3</v>
      </c>
      <c r="IJ34" s="1230">
        <f>FZ34-FW34</f>
        <v>-177.15789473684211</v>
      </c>
      <c r="IK34" s="342">
        <f>IJ34/FV34</f>
        <v>-1.3215547703180213</v>
      </c>
      <c r="IL34" s="1230">
        <f>FX34-FW34</f>
        <v>-42.26315789473685</v>
      </c>
      <c r="IM34" s="342">
        <f>IL34/FW34</f>
        <v>-0.23856209150326801</v>
      </c>
      <c r="IN34" s="1230">
        <f>FY34-FX34</f>
        <v>-37.323308270676691</v>
      </c>
      <c r="IO34" s="342">
        <f>IN34/FX34</f>
        <v>-0.27668468870185609</v>
      </c>
      <c r="IP34" s="1230">
        <f>FZ34-FY34</f>
        <v>-97.571428571428569</v>
      </c>
      <c r="IQ34" s="342">
        <f>IP34/FY34</f>
        <v>-1</v>
      </c>
      <c r="IR34" s="1230">
        <f>GA34-FZ34</f>
        <v>0</v>
      </c>
      <c r="IS34" s="1293" t="e">
        <f>IR34/FZ34</f>
        <v>#DIV/0!</v>
      </c>
      <c r="IT34" s="1230">
        <f>GB34-GA34</f>
        <v>0</v>
      </c>
      <c r="IU34" s="342" t="e">
        <f>IT34/GA34</f>
        <v>#DIV/0!</v>
      </c>
      <c r="IV34" s="1230">
        <f>GC34-GB34</f>
        <v>0</v>
      </c>
      <c r="IW34" s="342" t="e">
        <f>IV34/GB34</f>
        <v>#DIV/0!</v>
      </c>
      <c r="IX34" s="1230">
        <f>GD34-GC34</f>
        <v>0</v>
      </c>
      <c r="IY34" s="342" t="e">
        <f>IX34/GC34</f>
        <v>#DIV/0!</v>
      </c>
      <c r="IZ34" s="1230">
        <f>GE34-GD34</f>
        <v>0</v>
      </c>
      <c r="JA34" s="1306" t="e">
        <f>IZ34/GD34</f>
        <v>#DIV/0!</v>
      </c>
      <c r="JB34" s="1230">
        <f>FK34</f>
        <v>182.625</v>
      </c>
      <c r="JC34" s="887">
        <f>FY34</f>
        <v>97.571428571428569</v>
      </c>
      <c r="JD34" s="568">
        <f>JC34-JB34</f>
        <v>-85.053571428571431</v>
      </c>
      <c r="JE34" s="100">
        <f>IF(ISERROR(JD34/JB34),0,JD34/JB34)</f>
        <v>-0.46572797496822138</v>
      </c>
      <c r="JF34" s="1174"/>
      <c r="JG34" s="80" t="str">
        <f>E34</f>
        <v>Average Number of Calls/Call Agent</v>
      </c>
      <c r="JH34" s="256" t="e">
        <f>#REF!</f>
        <v>#REF!</v>
      </c>
      <c r="JI34" s="256" t="e">
        <f>#REF!</f>
        <v>#REF!</v>
      </c>
      <c r="JJ34" s="256" t="e">
        <f>#REF!</f>
        <v>#REF!</v>
      </c>
      <c r="JK34" s="256" t="e">
        <f>#REF!</f>
        <v>#REF!</v>
      </c>
      <c r="JL34" s="256" t="e">
        <f>#REF!</f>
        <v>#REF!</v>
      </c>
      <c r="JM34" s="256" t="e">
        <f>#REF!</f>
        <v>#REF!</v>
      </c>
      <c r="JN34" s="256" t="e">
        <f>#REF!</f>
        <v>#REF!</v>
      </c>
      <c r="JO34" s="256" t="e">
        <f>#REF!</f>
        <v>#REF!</v>
      </c>
      <c r="JP34" s="256" t="e">
        <f>#REF!</f>
        <v>#REF!</v>
      </c>
      <c r="JQ34" s="256" t="e">
        <f>#REF!</f>
        <v>#REF!</v>
      </c>
      <c r="JR34" s="256" t="e">
        <f>#REF!</f>
        <v>#REF!</v>
      </c>
      <c r="JS34" s="257">
        <f t="shared" ref="JS34:KC35" si="942">AJ34</f>
        <v>230.6875</v>
      </c>
      <c r="JT34" s="257">
        <f t="shared" si="942"/>
        <v>239.625</v>
      </c>
      <c r="JU34" s="257">
        <f t="shared" si="942"/>
        <v>200.4375</v>
      </c>
      <c r="JV34" s="257">
        <f t="shared" si="942"/>
        <v>415.3125</v>
      </c>
      <c r="JW34" s="257">
        <f t="shared" si="942"/>
        <v>233.375</v>
      </c>
      <c r="JX34" s="257">
        <f t="shared" si="942"/>
        <v>210.125</v>
      </c>
      <c r="JY34" s="257">
        <f t="shared" si="942"/>
        <v>271.3125</v>
      </c>
      <c r="JZ34" s="257">
        <f t="shared" si="942"/>
        <v>254.6875</v>
      </c>
      <c r="KA34" s="257">
        <f t="shared" si="942"/>
        <v>218.75</v>
      </c>
      <c r="KB34" s="257">
        <f t="shared" si="942"/>
        <v>236.5</v>
      </c>
      <c r="KC34" s="257">
        <f t="shared" si="942"/>
        <v>350.5</v>
      </c>
      <c r="KD34" s="257">
        <f>AU34</f>
        <v>242.1875</v>
      </c>
      <c r="KE34" s="257">
        <f t="shared" si="875"/>
        <v>268.1875</v>
      </c>
      <c r="KF34" s="257">
        <f t="shared" si="875"/>
        <v>259.75</v>
      </c>
      <c r="KG34" s="257">
        <f t="shared" si="875"/>
        <v>330.5625</v>
      </c>
      <c r="KH34" s="257">
        <f t="shared" si="875"/>
        <v>967.1875</v>
      </c>
      <c r="KI34" s="257">
        <f t="shared" si="875"/>
        <v>402.3125</v>
      </c>
      <c r="KJ34" s="257">
        <f>BC34</f>
        <v>336.1875</v>
      </c>
      <c r="KK34" s="257">
        <f t="shared" si="876"/>
        <v>369.4375</v>
      </c>
      <c r="KL34" s="257">
        <f t="shared" si="876"/>
        <v>259.375</v>
      </c>
      <c r="KM34" s="257">
        <f t="shared" si="876"/>
        <v>244.75</v>
      </c>
      <c r="KN34" s="257">
        <f t="shared" si="876"/>
        <v>231.6875</v>
      </c>
      <c r="KO34" s="257">
        <f t="shared" si="876"/>
        <v>220.8125</v>
      </c>
      <c r="KP34" s="257">
        <f t="shared" si="876"/>
        <v>232.875</v>
      </c>
      <c r="KQ34" s="658">
        <f t="shared" si="877"/>
        <v>250.0625</v>
      </c>
      <c r="KR34" s="658">
        <f t="shared" si="877"/>
        <v>234.9375</v>
      </c>
      <c r="KS34" s="658">
        <f t="shared" si="877"/>
        <v>263.75</v>
      </c>
      <c r="KT34" s="658">
        <f t="shared" si="877"/>
        <v>725.875</v>
      </c>
      <c r="KU34" s="658">
        <f t="shared" si="877"/>
        <v>232.5</v>
      </c>
      <c r="KV34" s="658">
        <f t="shared" si="877"/>
        <v>244.75</v>
      </c>
      <c r="KW34" s="658">
        <f t="shared" si="877"/>
        <v>312.5625</v>
      </c>
      <c r="KX34" s="658">
        <f t="shared" si="877"/>
        <v>244.75</v>
      </c>
      <c r="KY34" s="658">
        <f t="shared" si="877"/>
        <v>264.5</v>
      </c>
      <c r="KZ34" s="658">
        <f t="shared" si="877"/>
        <v>309.875</v>
      </c>
      <c r="LA34" s="658">
        <f t="shared" si="877"/>
        <v>219.1875</v>
      </c>
      <c r="LB34" s="658">
        <f t="shared" si="877"/>
        <v>220</v>
      </c>
      <c r="LC34" s="750">
        <f t="shared" si="878"/>
        <v>239</v>
      </c>
      <c r="LD34" s="750">
        <f t="shared" si="878"/>
        <v>217.21428571428572</v>
      </c>
      <c r="LE34" s="750">
        <f t="shared" si="878"/>
        <v>227.46666666666667</v>
      </c>
      <c r="LF34" s="750">
        <f t="shared" si="878"/>
        <v>285.07142857142856</v>
      </c>
      <c r="LG34" s="750">
        <f t="shared" si="878"/>
        <v>230</v>
      </c>
      <c r="LH34" s="750">
        <f t="shared" si="878"/>
        <v>225.5625</v>
      </c>
      <c r="LI34" s="750">
        <f t="shared" si="878"/>
        <v>228.1875</v>
      </c>
      <c r="LJ34" s="750">
        <f t="shared" si="878"/>
        <v>247.875</v>
      </c>
      <c r="LK34" s="750">
        <f t="shared" si="878"/>
        <v>226.875</v>
      </c>
      <c r="LL34" s="750">
        <f t="shared" si="878"/>
        <v>198.875</v>
      </c>
      <c r="LM34" s="750">
        <f t="shared" si="878"/>
        <v>189.9375</v>
      </c>
      <c r="LN34" s="750">
        <f t="shared" si="878"/>
        <v>207.375</v>
      </c>
      <c r="LO34" s="800">
        <f t="shared" si="879"/>
        <v>205</v>
      </c>
      <c r="LP34" s="800">
        <f t="shared" si="879"/>
        <v>226.13333333333333</v>
      </c>
      <c r="LQ34" s="800">
        <f t="shared" si="879"/>
        <v>231.13333333333333</v>
      </c>
      <c r="LR34" s="800">
        <f t="shared" si="879"/>
        <v>248.33333333333334</v>
      </c>
      <c r="LS34" s="800">
        <f t="shared" si="879"/>
        <v>224.42857142857142</v>
      </c>
      <c r="LT34" s="800">
        <f t="shared" si="879"/>
        <v>227.92307692307693</v>
      </c>
      <c r="LU34" s="800">
        <f t="shared" si="879"/>
        <v>267.15384615384613</v>
      </c>
      <c r="LV34" s="800">
        <f t="shared" si="879"/>
        <v>248.78571428571428</v>
      </c>
      <c r="LW34" s="800">
        <f t="shared" si="879"/>
        <v>195.5</v>
      </c>
      <c r="LX34" s="800">
        <f t="shared" si="879"/>
        <v>170.85714285714286</v>
      </c>
      <c r="LY34" s="800">
        <f t="shared" si="879"/>
        <v>157.6875</v>
      </c>
      <c r="LZ34" s="800">
        <f t="shared" si="879"/>
        <v>144.5625</v>
      </c>
      <c r="MA34" s="975">
        <f t="shared" si="880"/>
        <v>141.4375</v>
      </c>
      <c r="MB34" s="975">
        <f t="shared" si="880"/>
        <v>160.6</v>
      </c>
      <c r="MC34" s="975">
        <f t="shared" si="880"/>
        <v>111.94117647058823</v>
      </c>
      <c r="MD34" s="975">
        <f t="shared" si="880"/>
        <v>144.35294117647058</v>
      </c>
      <c r="ME34" s="975">
        <f t="shared" si="880"/>
        <v>117.94117647058823</v>
      </c>
      <c r="MF34" s="975">
        <f t="shared" si="880"/>
        <v>121.4375</v>
      </c>
      <c r="MG34" s="975">
        <f t="shared" si="880"/>
        <v>206.5</v>
      </c>
      <c r="MH34" s="975">
        <f t="shared" si="880"/>
        <v>187.125</v>
      </c>
      <c r="MI34" s="975">
        <f t="shared" si="880"/>
        <v>164.26666666666668</v>
      </c>
      <c r="MJ34" s="975">
        <f t="shared" si="880"/>
        <v>160.33333333333334</v>
      </c>
      <c r="MK34" s="975">
        <f t="shared" si="880"/>
        <v>152.35714285714286</v>
      </c>
      <c r="ML34" s="975">
        <f t="shared" si="880"/>
        <v>153</v>
      </c>
      <c r="MM34" s="997">
        <f t="shared" si="881"/>
        <v>150.53333333333333</v>
      </c>
      <c r="MN34" s="997">
        <f t="shared" si="881"/>
        <v>180.57142857142858</v>
      </c>
      <c r="MO34" s="997">
        <f t="shared" si="881"/>
        <v>132.85714285714286</v>
      </c>
      <c r="MP34" s="997">
        <f t="shared" si="881"/>
        <v>233</v>
      </c>
      <c r="MQ34" s="997">
        <f t="shared" si="881"/>
        <v>182</v>
      </c>
      <c r="MR34" s="997">
        <f t="shared" si="881"/>
        <v>149.69230769230768</v>
      </c>
      <c r="MS34" s="997">
        <f t="shared" si="881"/>
        <v>298.38461538461536</v>
      </c>
      <c r="MT34" s="997">
        <f t="shared" si="881"/>
        <v>280.41666666666669</v>
      </c>
      <c r="MU34" s="997">
        <f t="shared" si="881"/>
        <v>216.61538461538461</v>
      </c>
      <c r="MV34" s="997">
        <f t="shared" si="881"/>
        <v>181.64285714285714</v>
      </c>
      <c r="MW34" s="997">
        <f t="shared" si="881"/>
        <v>152.64285714285714</v>
      </c>
      <c r="MX34" s="997">
        <f t="shared" si="881"/>
        <v>145.64285714285714</v>
      </c>
      <c r="MY34" s="1037">
        <f t="shared" si="882"/>
        <v>187.61538461538461</v>
      </c>
      <c r="MZ34" s="1037">
        <f t="shared" si="882"/>
        <v>159.46153846153845</v>
      </c>
      <c r="NA34" s="1037">
        <f t="shared" si="882"/>
        <v>141.46153846153845</v>
      </c>
      <c r="NB34" s="1037">
        <f t="shared" si="882"/>
        <v>163.92307692307693</v>
      </c>
      <c r="NC34" s="1037">
        <f t="shared" si="882"/>
        <v>161.53846153846155</v>
      </c>
      <c r="ND34" s="1037">
        <f t="shared" si="882"/>
        <v>145.38461538461539</v>
      </c>
      <c r="NE34" s="1037">
        <f t="shared" si="882"/>
        <v>238.28571428571428</v>
      </c>
      <c r="NF34" s="1037">
        <f t="shared" si="882"/>
        <v>237</v>
      </c>
      <c r="NG34" s="1037">
        <f t="shared" si="882"/>
        <v>194.92857142857142</v>
      </c>
      <c r="NH34" s="1037">
        <f t="shared" si="882"/>
        <v>167.64285714285714</v>
      </c>
      <c r="NI34" s="1037">
        <f t="shared" si="882"/>
        <v>161.14285714285714</v>
      </c>
      <c r="NJ34" s="1037">
        <f t="shared" si="882"/>
        <v>182.76923076923077</v>
      </c>
      <c r="NK34" s="1124">
        <f t="shared" si="883"/>
        <v>210.69230769230768</v>
      </c>
      <c r="NL34" s="1124">
        <f t="shared" si="883"/>
        <v>177.5</v>
      </c>
      <c r="NM34" s="1124">
        <f t="shared" si="883"/>
        <v>219.28571428571428</v>
      </c>
      <c r="NN34" s="1124">
        <f t="shared" si="883"/>
        <v>230.92857142857142</v>
      </c>
      <c r="NO34" s="1124">
        <f t="shared" si="883"/>
        <v>157.9375</v>
      </c>
      <c r="NP34" s="1124">
        <f t="shared" si="883"/>
        <v>164.5625</v>
      </c>
      <c r="NQ34" s="1124">
        <f t="shared" si="883"/>
        <v>199.125</v>
      </c>
      <c r="NR34" s="1124">
        <f t="shared" si="883"/>
        <v>278.875</v>
      </c>
      <c r="NS34" s="1124">
        <f t="shared" si="883"/>
        <v>232.23529411764707</v>
      </c>
      <c r="NT34" s="1124">
        <f t="shared" si="883"/>
        <v>150.21052631578948</v>
      </c>
      <c r="NU34" s="1124">
        <f t="shared" si="883"/>
        <v>146.77777777777777</v>
      </c>
      <c r="NV34" s="1124">
        <f t="shared" si="883"/>
        <v>170.27777777777777</v>
      </c>
      <c r="NW34" s="1209">
        <f t="shared" si="884"/>
        <v>180.11111111111111</v>
      </c>
      <c r="NX34" s="1209">
        <f t="shared" si="884"/>
        <v>165.33333333333334</v>
      </c>
      <c r="NY34" s="1209">
        <f t="shared" si="884"/>
        <v>158.77777777777777</v>
      </c>
      <c r="NZ34" s="1209">
        <f t="shared" si="884"/>
        <v>175.94444444444446</v>
      </c>
      <c r="OA34" s="1209">
        <f t="shared" si="884"/>
        <v>171.88235294117646</v>
      </c>
      <c r="OB34" s="1209">
        <f t="shared" si="884"/>
        <v>182.625</v>
      </c>
      <c r="OC34" s="1209">
        <f t="shared" si="884"/>
        <v>278.60000000000002</v>
      </c>
      <c r="OD34" s="1209">
        <f t="shared" si="884"/>
        <v>359.4375</v>
      </c>
      <c r="OE34" s="1209">
        <f t="shared" si="884"/>
        <v>229.375</v>
      </c>
      <c r="OF34" s="1209">
        <f t="shared" si="884"/>
        <v>197.61111111111111</v>
      </c>
      <c r="OG34" s="1209">
        <f t="shared" si="884"/>
        <v>128.73684210526315</v>
      </c>
      <c r="OH34" s="1209">
        <f t="shared" si="884"/>
        <v>138</v>
      </c>
      <c r="OI34" s="1279">
        <f>FT34</f>
        <v>133.10526315789474</v>
      </c>
      <c r="OJ34" s="1279">
        <f t="shared" si="885"/>
        <v>146.52631578947367</v>
      </c>
      <c r="OK34" s="1279">
        <f t="shared" si="885"/>
        <v>134.05263157894737</v>
      </c>
      <c r="OL34" s="1279">
        <f t="shared" si="885"/>
        <v>177.15789473684211</v>
      </c>
      <c r="OM34" s="1279">
        <f t="shared" si="885"/>
        <v>134.89473684210526</v>
      </c>
      <c r="ON34" s="1279">
        <f t="shared" si="885"/>
        <v>97.571428571428569</v>
      </c>
      <c r="OO34" s="1279">
        <f t="shared" si="886"/>
        <v>0</v>
      </c>
      <c r="OP34" s="1279">
        <f t="shared" si="886"/>
        <v>0</v>
      </c>
      <c r="OQ34" s="1279">
        <f t="shared" si="886"/>
        <v>0</v>
      </c>
      <c r="OR34" s="1279">
        <f t="shared" si="886"/>
        <v>0</v>
      </c>
      <c r="OS34" s="1279">
        <f t="shared" si="886"/>
        <v>0</v>
      </c>
      <c r="OT34" s="1279">
        <f t="shared" si="886"/>
        <v>0</v>
      </c>
    </row>
    <row r="35" spans="1:410" s="85" customFormat="1" ht="15" thickBot="1" x14ac:dyDescent="0.35">
      <c r="A35" s="631"/>
      <c r="B35" s="785">
        <v>4.3</v>
      </c>
      <c r="E35" s="1358" t="s">
        <v>102</v>
      </c>
      <c r="F35" s="1358"/>
      <c r="G35" s="1359"/>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43">V11/V32</f>
        <v>2052.3001631321372</v>
      </c>
      <c r="W35" s="87">
        <f t="shared" si="943"/>
        <v>2578.1637312459229</v>
      </c>
      <c r="X35" s="86">
        <f t="shared" si="943"/>
        <v>2149.2504631969009</v>
      </c>
      <c r="Y35" s="87">
        <f t="shared" si="943"/>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44">AJ11/AJ32</f>
        <v>1951.8635170603675</v>
      </c>
      <c r="AK35" s="87">
        <f t="shared" si="944"/>
        <v>2407.4424415491699</v>
      </c>
      <c r="AL35" s="86">
        <f t="shared" si="944"/>
        <v>1986.6238630283574</v>
      </c>
      <c r="AM35" s="87">
        <f t="shared" si="944"/>
        <v>1857.1642785738086</v>
      </c>
      <c r="AN35" s="86">
        <f t="shared" si="944"/>
        <v>1823.3453473132372</v>
      </c>
      <c r="AO35" s="87">
        <f t="shared" ref="AO35:AT35" si="945">AO11/AO32</f>
        <v>1850.8412460436448</v>
      </c>
      <c r="AP35" s="196">
        <f t="shared" si="945"/>
        <v>1850.3333333333333</v>
      </c>
      <c r="AQ35" s="87">
        <f t="shared" si="945"/>
        <v>2171.5503113733203</v>
      </c>
      <c r="AR35" s="196">
        <f t="shared" si="945"/>
        <v>1761.015873015873</v>
      </c>
      <c r="AS35" s="87">
        <f t="shared" si="945"/>
        <v>1886.7118644067796</v>
      </c>
      <c r="AT35" s="196">
        <f t="shared" si="945"/>
        <v>1799.4679135762656</v>
      </c>
      <c r="AU35" s="87">
        <f>AU11/AU32</f>
        <v>1873.9333333333334</v>
      </c>
      <c r="AV35" s="124" t="s">
        <v>29</v>
      </c>
      <c r="AW35" s="143">
        <f>SUM(AJ35:AU35)/$AV$4</f>
        <v>1935.0244435506245</v>
      </c>
      <c r="AX35" s="350">
        <f t="shared" ref="AX35:BC35" si="946">AX11/AX32</f>
        <v>1846.5550000000001</v>
      </c>
      <c r="AY35" s="87">
        <f t="shared" si="946"/>
        <v>2213.7446245451538</v>
      </c>
      <c r="AZ35" s="86">
        <f t="shared" si="946"/>
        <v>1845.2666666666667</v>
      </c>
      <c r="BA35" s="87">
        <f t="shared" si="946"/>
        <v>1875.613450023031</v>
      </c>
      <c r="BB35" s="86">
        <f t="shared" si="946"/>
        <v>1866.107439417048</v>
      </c>
      <c r="BC35" s="87">
        <f t="shared" si="946"/>
        <v>1828.3763530391341</v>
      </c>
      <c r="BD35" s="196">
        <f t="shared" ref="BD35:BI35" si="947">BD11/BD32</f>
        <v>2053.7225642883013</v>
      </c>
      <c r="BE35" s="87">
        <f t="shared" si="947"/>
        <v>1821.1138819617622</v>
      </c>
      <c r="BF35" s="196">
        <f t="shared" si="947"/>
        <v>1722.443261417764</v>
      </c>
      <c r="BG35" s="87">
        <f t="shared" si="947"/>
        <v>1810.7377049180327</v>
      </c>
      <c r="BH35" s="196">
        <f t="shared" si="947"/>
        <v>1854.6987313008901</v>
      </c>
      <c r="BI35" s="87">
        <f t="shared" si="947"/>
        <v>2270.0500000000002</v>
      </c>
      <c r="BJ35" s="124" t="s">
        <v>29</v>
      </c>
      <c r="BK35" s="143">
        <f>SUM(AX35:BI35)/$BJ$4</f>
        <v>1917.3691397981486</v>
      </c>
      <c r="BL35" s="717">
        <f t="shared" ref="BL35:BM35" si="948">BL11/BL32</f>
        <v>1866.1311475409836</v>
      </c>
      <c r="BM35" s="87">
        <f t="shared" si="948"/>
        <v>1861.516129032258</v>
      </c>
      <c r="BN35" s="723">
        <f t="shared" ref="BN35:BO35" si="949">BN11/BN32</f>
        <v>1839.2857142857142</v>
      </c>
      <c r="BO35" s="87">
        <f t="shared" si="949"/>
        <v>1850.7936507936508</v>
      </c>
      <c r="BP35" s="86">
        <f t="shared" ref="BP35:BQ35" si="950">BP11/BP32</f>
        <v>1864.5079365079366</v>
      </c>
      <c r="BQ35" s="87">
        <f t="shared" si="950"/>
        <v>1891.8225806451612</v>
      </c>
      <c r="BR35" s="196">
        <f t="shared" ref="BR35" si="951">BR11/BR32</f>
        <v>2299.4677419354839</v>
      </c>
      <c r="BS35" s="87">
        <f t="shared" ref="BS35:BT35" si="952">BS11/BS32</f>
        <v>1828.9375</v>
      </c>
      <c r="BT35" s="196">
        <f t="shared" si="952"/>
        <v>1864.6190476190477</v>
      </c>
      <c r="BU35" s="196">
        <f t="shared" ref="BU35:BV35" si="953">BU11/BU32</f>
        <v>1859.203125</v>
      </c>
      <c r="BV35" s="196">
        <f t="shared" si="953"/>
        <v>1872.4375</v>
      </c>
      <c r="BW35" s="196">
        <f t="shared" ref="BW35" si="954">BW11/BW32</f>
        <v>1892.71875</v>
      </c>
      <c r="BX35" s="124" t="s">
        <v>29</v>
      </c>
      <c r="BY35" s="143">
        <f>SUM(BL35:BW35)/$BX$4</f>
        <v>1899.2867352800197</v>
      </c>
      <c r="BZ35" s="196">
        <f t="shared" ref="BZ35:CA35" si="955">BZ11/BZ32</f>
        <v>2359</v>
      </c>
      <c r="CA35" s="87">
        <f t="shared" si="955"/>
        <v>1923.5079365079366</v>
      </c>
      <c r="CB35" s="723">
        <f t="shared" ref="CB35:CC35" si="956">CB11/CB32</f>
        <v>1699.3661971830986</v>
      </c>
      <c r="CC35" s="87">
        <f t="shared" si="956"/>
        <v>1724.6428571428571</v>
      </c>
      <c r="CD35" s="86">
        <f t="shared" ref="CD35:CE35" si="957">CD11/CD32</f>
        <v>1721.2</v>
      </c>
      <c r="CE35" s="87">
        <f t="shared" si="957"/>
        <v>2040.6944444444443</v>
      </c>
      <c r="CF35" s="196">
        <f t="shared" ref="CF35:CG35" si="958">CF11/CF32</f>
        <v>1657.7972972972973</v>
      </c>
      <c r="CG35" s="87">
        <f t="shared" si="958"/>
        <v>1602.8783783783783</v>
      </c>
      <c r="CH35" s="196">
        <f t="shared" ref="CH35:CI35" si="959">CH11/CH32</f>
        <v>1594.5</v>
      </c>
      <c r="CI35" s="196">
        <f t="shared" si="959"/>
        <v>1743.9852941176471</v>
      </c>
      <c r="CJ35" s="196">
        <f t="shared" ref="CJ35:CK35" si="960">CJ11/CJ32</f>
        <v>1722.2028985507247</v>
      </c>
      <c r="CK35" s="196">
        <f t="shared" si="960"/>
        <v>1754.3823529411766</v>
      </c>
      <c r="CL35" s="124" t="s">
        <v>29</v>
      </c>
      <c r="CM35" s="143">
        <f>SUM(BZ35:CK35)/$CL$4</f>
        <v>1795.3464713802969</v>
      </c>
      <c r="CN35" s="196">
        <f t="shared" ref="CN35:CO35" si="961">CN11/CN32</f>
        <v>2351.4516129032259</v>
      </c>
      <c r="CO35" s="87">
        <f t="shared" si="961"/>
        <v>1874.2903225806451</v>
      </c>
      <c r="CP35" s="723">
        <f t="shared" ref="CP35:CQ35" si="962">CP11/CP32</f>
        <v>1885.7213114754099</v>
      </c>
      <c r="CQ35" s="87">
        <f t="shared" si="962"/>
        <v>1891.3174603174602</v>
      </c>
      <c r="CR35" s="86">
        <f t="shared" ref="CR35:CS35" si="963">CR11/CR32</f>
        <v>1882.6666666666667</v>
      </c>
      <c r="CS35" s="87">
        <f t="shared" si="963"/>
        <v>2233.2741935483873</v>
      </c>
      <c r="CT35" s="196">
        <f t="shared" ref="CT35:CU35" si="964">CT11/CT32</f>
        <v>2044.6166666666666</v>
      </c>
      <c r="CU35" s="87">
        <f t="shared" si="964"/>
        <v>1972.5166666666667</v>
      </c>
      <c r="CV35" s="196">
        <f t="shared" ref="CV35:CW35" si="965">CV11/CV32</f>
        <v>2082.3508771929824</v>
      </c>
      <c r="CW35" s="888">
        <f t="shared" si="965"/>
        <v>2124.0714285714284</v>
      </c>
      <c r="CX35" s="196">
        <f t="shared" ref="CX35:CY35" si="966">CX11/CX32</f>
        <v>2127.3928571428573</v>
      </c>
      <c r="CY35" s="87">
        <f t="shared" si="966"/>
        <v>2472.9152542372881</v>
      </c>
      <c r="CZ35" s="124" t="s">
        <v>29</v>
      </c>
      <c r="DA35" s="143">
        <f>SUM(CN35:CY35)/$CZ$4</f>
        <v>2078.5487764974737</v>
      </c>
      <c r="DB35" s="196">
        <f t="shared" ref="DB35:DC35" si="967">DB11/DB32</f>
        <v>2074.7068965517242</v>
      </c>
      <c r="DC35" s="87">
        <f t="shared" si="967"/>
        <v>2150.6964285714284</v>
      </c>
      <c r="DD35" s="723">
        <f t="shared" ref="DD35:DE35" si="968">DD11/DD32</f>
        <v>2151.0178571428573</v>
      </c>
      <c r="DE35" s="87">
        <f t="shared" si="968"/>
        <v>2249.0181818181818</v>
      </c>
      <c r="DF35" s="86">
        <f t="shared" ref="DF35:DG35" si="969">DF11/DF32</f>
        <v>2238.4</v>
      </c>
      <c r="DG35" s="87">
        <f t="shared" si="969"/>
        <v>2643.4035087719299</v>
      </c>
      <c r="DH35" s="196">
        <f t="shared" ref="DH35:DI35" si="970">DH11/DH32</f>
        <v>2153.4912280701756</v>
      </c>
      <c r="DI35" s="87">
        <f t="shared" si="970"/>
        <v>2225.9272727272728</v>
      </c>
      <c r="DJ35" s="196">
        <f t="shared" ref="DJ35:DK35" si="971">DJ11/DJ32</f>
        <v>2186.2857142857142</v>
      </c>
      <c r="DK35" s="87">
        <f t="shared" si="971"/>
        <v>2200.0714285714284</v>
      </c>
      <c r="DL35" s="196">
        <f t="shared" ref="DL35:DM35" si="972">DL11/DL32</f>
        <v>2060.5166666666669</v>
      </c>
      <c r="DM35" s="87">
        <f t="shared" si="972"/>
        <v>2500.311475409836</v>
      </c>
      <c r="DN35" s="124" t="s">
        <v>29</v>
      </c>
      <c r="DO35" s="143">
        <f>SUM(DB35:DM35)/$DN$4</f>
        <v>2236.153888215601</v>
      </c>
      <c r="DP35" s="196">
        <f t="shared" ref="DP35:DQ35" si="973">DP11/DP32</f>
        <v>2087.35</v>
      </c>
      <c r="DQ35" s="87">
        <f t="shared" si="973"/>
        <v>2080.15</v>
      </c>
      <c r="DR35" s="723">
        <f t="shared" ref="DR35:DS35" si="974">DR11/DR32</f>
        <v>2105.2372881355932</v>
      </c>
      <c r="DS35" s="87">
        <f t="shared" si="974"/>
        <v>2219.8214285714284</v>
      </c>
      <c r="DT35" s="86">
        <f t="shared" ref="DT35" si="975">DT11/DT32</f>
        <v>2704.5818181818181</v>
      </c>
      <c r="DU35" s="87">
        <f t="shared" ref="DU35:DZ35" si="976">DU11/DU32</f>
        <v>2134.4827586206898</v>
      </c>
      <c r="DV35" s="196">
        <f t="shared" si="976"/>
        <v>2075.6271186440677</v>
      </c>
      <c r="DW35" s="87">
        <f t="shared" si="976"/>
        <v>2106.8793103448274</v>
      </c>
      <c r="DX35" s="196">
        <f t="shared" si="976"/>
        <v>2040.9166666666667</v>
      </c>
      <c r="DY35" s="87">
        <f t="shared" si="976"/>
        <v>2476.8360655737706</v>
      </c>
      <c r="DZ35" s="196">
        <f t="shared" si="976"/>
        <v>2103.0508474576272</v>
      </c>
      <c r="EA35" s="87">
        <f t="shared" ref="EA35" si="977">EA11/EA32</f>
        <v>2111.6779661016949</v>
      </c>
      <c r="EB35" s="124" t="s">
        <v>29</v>
      </c>
      <c r="EC35" s="143">
        <f>SUM(DP35:EA35)/$EB$4</f>
        <v>2187.2176056915155</v>
      </c>
      <c r="ED35" s="196">
        <f t="shared" ref="ED35" si="978">ED11/ED32</f>
        <v>2196</v>
      </c>
      <c r="EE35" s="87">
        <f t="shared" ref="EE35:EF35" si="979">EE11/EE32</f>
        <v>2118.5593220338983</v>
      </c>
      <c r="EF35" s="723">
        <f t="shared" si="979"/>
        <v>2119.7796610169494</v>
      </c>
      <c r="EG35" s="87">
        <f t="shared" ref="EG35:EH35" si="980">EG11/EG32</f>
        <v>2545.8245614035086</v>
      </c>
      <c r="EH35" s="86">
        <f t="shared" si="980"/>
        <v>2220.0357142857142</v>
      </c>
      <c r="EI35" s="87">
        <f t="shared" ref="EI35:EJ35" si="981">EI11/EI32</f>
        <v>2137.7241379310344</v>
      </c>
      <c r="EJ35" s="196">
        <f t="shared" si="981"/>
        <v>2139.5517241379312</v>
      </c>
      <c r="EK35" s="87">
        <f t="shared" ref="EK35:EL35" si="982">EK11/EK32</f>
        <v>2146.2241379310344</v>
      </c>
      <c r="EL35" s="196">
        <f t="shared" si="982"/>
        <v>2149.4310344827586</v>
      </c>
      <c r="EM35" s="87">
        <f t="shared" ref="EM35:EN35" si="983">EM11/EM32</f>
        <v>2161.0689655172414</v>
      </c>
      <c r="EN35" s="196">
        <f t="shared" si="983"/>
        <v>2649.4482758620688</v>
      </c>
      <c r="EO35" s="87">
        <f t="shared" ref="EO35" si="984">EO11/EO32</f>
        <v>2223.0701754385964</v>
      </c>
      <c r="EP35" s="124" t="s">
        <v>29</v>
      </c>
      <c r="EQ35" s="143">
        <f>SUM(ED35:EO35)/$EP$4</f>
        <v>2233.8931425033948</v>
      </c>
      <c r="ER35" s="196">
        <f t="shared" ref="ER35:ES35" si="985">ER11/ER32</f>
        <v>2153.7719298245615</v>
      </c>
      <c r="ES35" s="87">
        <f t="shared" si="985"/>
        <v>2164.7719298245615</v>
      </c>
      <c r="ET35" s="723">
        <f t="shared" ref="ET35:EU35" si="986">ET11/ET32</f>
        <v>2131.8620689655172</v>
      </c>
      <c r="EU35" s="87">
        <f t="shared" si="986"/>
        <v>2712.875</v>
      </c>
      <c r="EV35" s="86">
        <f t="shared" ref="EV35" si="987">EV11/EV32</f>
        <v>2150.9482758620688</v>
      </c>
      <c r="EW35" s="87">
        <f t="shared" ref="EW35:EX35" si="988">EW11/EW32</f>
        <v>2119.6610169491523</v>
      </c>
      <c r="EX35" s="196">
        <f t="shared" si="988"/>
        <v>2159.1034482758619</v>
      </c>
      <c r="EY35" s="87">
        <f t="shared" ref="EY35" si="989">EY11/EY32</f>
        <v>2189.719298245614</v>
      </c>
      <c r="EZ35" s="196">
        <f t="shared" ref="EZ35:FA35" si="990">EZ11/EZ32</f>
        <v>2043.1639344262296</v>
      </c>
      <c r="FA35" s="87">
        <f t="shared" si="990"/>
        <v>2417.8571428571427</v>
      </c>
      <c r="FB35" s="196">
        <f t="shared" ref="FB35:FC35" si="991">FB11/FB32</f>
        <v>2023.5483870967741</v>
      </c>
      <c r="FC35" s="87">
        <f t="shared" si="991"/>
        <v>2027.2258064516129</v>
      </c>
      <c r="FD35" s="124" t="s">
        <v>29</v>
      </c>
      <c r="FE35" s="143">
        <f>SUM(ER35:FC35)/$FD$4</f>
        <v>2191.2090198982578</v>
      </c>
      <c r="FF35" s="196">
        <f t="shared" ref="FF35:FG35" si="992">FF11/FF32</f>
        <v>2026.5967741935483</v>
      </c>
      <c r="FG35" s="87">
        <f t="shared" si="992"/>
        <v>2039.9354838709678</v>
      </c>
      <c r="FH35" s="723">
        <f t="shared" ref="FH35:FI35" si="993">FH11/FH32</f>
        <v>1987.3809523809523</v>
      </c>
      <c r="FI35" s="87">
        <f t="shared" si="993"/>
        <v>2536.0833333333335</v>
      </c>
      <c r="FJ35" s="86">
        <f t="shared" ref="FJ35:FK35" si="994">FJ11/FJ32</f>
        <v>2083.8474576271187</v>
      </c>
      <c r="FK35" s="87">
        <f t="shared" si="994"/>
        <v>2030.55</v>
      </c>
      <c r="FL35" s="196">
        <f t="shared" ref="FL35:FM35" si="995">FL11/FL32</f>
        <v>1938.542372881356</v>
      </c>
      <c r="FM35" s="87">
        <f t="shared" si="995"/>
        <v>1901.7288135593221</v>
      </c>
      <c r="FN35" s="196">
        <f t="shared" ref="FN35:FO35" si="996">FN11/FN32</f>
        <v>1805.5166666666667</v>
      </c>
      <c r="FO35" s="87">
        <f t="shared" si="996"/>
        <v>2249.516129032258</v>
      </c>
      <c r="FP35" s="196">
        <f t="shared" ref="FP35:FQ35" si="997">FP11/FP32</f>
        <v>1806.4032258064517</v>
      </c>
      <c r="FQ35" s="87">
        <f t="shared" si="997"/>
        <v>1813.1290322580646</v>
      </c>
      <c r="FR35" s="124" t="s">
        <v>29</v>
      </c>
      <c r="FS35" s="143">
        <f>SUM(FF35:FQ35)/$FR$4</f>
        <v>2018.2691868008362</v>
      </c>
      <c r="FT35" s="196">
        <f t="shared" ref="FT35:FU35" si="998">FT11/FT32</f>
        <v>1910.8474576271187</v>
      </c>
      <c r="FU35" s="87">
        <f t="shared" si="998"/>
        <v>1995.3684210526317</v>
      </c>
      <c r="FV35" s="723">
        <f t="shared" ref="FV35:FW35" si="999">FV11/FV32</f>
        <v>2439.5344827586205</v>
      </c>
      <c r="FW35" s="87">
        <f t="shared" si="999"/>
        <v>1910.8305084745762</v>
      </c>
      <c r="FX35" s="86">
        <f t="shared" ref="FX35:FY35" si="1000">FX11/FX32</f>
        <v>1880.6</v>
      </c>
      <c r="FY35" s="87">
        <f t="shared" si="1000"/>
        <v>1840.311475409836</v>
      </c>
      <c r="FZ35" s="196"/>
      <c r="GA35" s="87"/>
      <c r="GB35" s="196"/>
      <c r="GC35" s="87"/>
      <c r="GD35" s="196"/>
      <c r="GE35" s="87"/>
      <c r="GF35" s="124" t="s">
        <v>29</v>
      </c>
      <c r="GG35" s="143">
        <f>SUM(FT35:GE35)/$GF$4</f>
        <v>1996.2487242204643</v>
      </c>
      <c r="GH35" s="295">
        <f t="shared" si="307"/>
        <v>-69.29824561403484</v>
      </c>
      <c r="GI35" s="1109">
        <f>GH35/EO35</f>
        <v>-3.1172315826855434E-2</v>
      </c>
      <c r="GJ35" s="295">
        <f>ES35-ER35</f>
        <v>11</v>
      </c>
      <c r="GK35" s="1098">
        <f>GJ35/ER35</f>
        <v>5.1073188612389521E-3</v>
      </c>
      <c r="GL35" s="295">
        <f>ET35-ES35</f>
        <v>-32.909860859044329</v>
      </c>
      <c r="GM35" s="1098">
        <f>GL35/ES35</f>
        <v>-1.5202461010158897E-2</v>
      </c>
      <c r="GN35" s="295">
        <f>EU35-ET35</f>
        <v>581.01293103448279</v>
      </c>
      <c r="GO35" s="1098">
        <f>GN35/ET35</f>
        <v>0.2725377685041408</v>
      </c>
      <c r="GP35" s="295">
        <f>EV35-EU35</f>
        <v>-561.92672413793116</v>
      </c>
      <c r="GQ35" s="1098">
        <f>GP35/EU35</f>
        <v>-0.20713329001075653</v>
      </c>
      <c r="GR35" s="295">
        <f>EW35-EV35</f>
        <v>-31.287258912916514</v>
      </c>
      <c r="GS35" s="1098">
        <f>GR35/EV35</f>
        <v>-1.4545797899476236E-2</v>
      </c>
      <c r="GT35" s="295">
        <f>EX35-EW35</f>
        <v>39.442431326709539</v>
      </c>
      <c r="GU35" s="1155">
        <f>GT35/EW35</f>
        <v>1.8607895796224717E-2</v>
      </c>
      <c r="GV35" s="295">
        <f>EY35-EX35</f>
        <v>30.615849969752162</v>
      </c>
      <c r="GW35" s="1098">
        <f>GV35/EX35</f>
        <v>1.4179890266119603E-2</v>
      </c>
      <c r="GX35" s="295">
        <f>EZ35-EY35</f>
        <v>-146.55536381938441</v>
      </c>
      <c r="GY35" s="1098">
        <f>GX35/EY35</f>
        <v>-6.6928836009621615E-2</v>
      </c>
      <c r="GZ35" s="295">
        <f>FA35-EZ35</f>
        <v>374.69320843091305</v>
      </c>
      <c r="HA35" s="1098">
        <f>GZ35/EZ35</f>
        <v>0.18338871498147116</v>
      </c>
      <c r="HB35" s="295">
        <f>FB35-FA35</f>
        <v>-394.30875576036851</v>
      </c>
      <c r="HC35" s="1098">
        <f>HB35/FA35</f>
        <v>-0.1630819078477152</v>
      </c>
      <c r="HD35" s="295">
        <f>FC35-FB35</f>
        <v>3.6774193548387757</v>
      </c>
      <c r="HE35" s="1098">
        <f>HD35/FB35</f>
        <v>1.8173122907699992E-3</v>
      </c>
      <c r="HF35" s="189">
        <f>FF35-FC35</f>
        <v>-0.62903225806462615</v>
      </c>
      <c r="HG35" s="1251">
        <f>HF35/FC35</f>
        <v>-3.1029215199547148E-4</v>
      </c>
      <c r="HH35" s="189">
        <f>FG35-FF35</f>
        <v>13.338709677419502</v>
      </c>
      <c r="HI35" s="1251">
        <f>HH35/FF35</f>
        <v>6.5818271534195186E-3</v>
      </c>
      <c r="HJ35" s="189">
        <f>FH35-FG35</f>
        <v>-52.554531490015506</v>
      </c>
      <c r="HK35" s="1251">
        <f>HJ35/FG35</f>
        <v>-2.5762840004277185E-2</v>
      </c>
      <c r="HL35" s="189">
        <f>FI35-FH35</f>
        <v>548.70238095238119</v>
      </c>
      <c r="HM35" s="1251">
        <f>HL35/FH35</f>
        <v>0.27609320714029006</v>
      </c>
      <c r="HN35" s="189">
        <f>FJ35-FI35</f>
        <v>-452.23587570621476</v>
      </c>
      <c r="HO35" s="1251">
        <f>HN35/FI35</f>
        <v>-0.17832058977013693</v>
      </c>
      <c r="HP35" s="189">
        <f>FK35-FJ35</f>
        <v>-53.297457627118774</v>
      </c>
      <c r="HQ35" s="1251">
        <f>HP35/FJ35</f>
        <v>-2.5576467908936432E-2</v>
      </c>
      <c r="HR35" s="189">
        <f>FL35-FK35</f>
        <v>-92.007627118643995</v>
      </c>
      <c r="HS35" s="1251">
        <f>HR35/FK35</f>
        <v>-4.5311677682718474E-2</v>
      </c>
      <c r="HT35" s="189">
        <f>FM35-FL35</f>
        <v>-36.813559322033825</v>
      </c>
      <c r="HU35" s="1251">
        <f>HT35/FL35</f>
        <v>-1.8990329970098061E-2</v>
      </c>
      <c r="HV35" s="189">
        <f>FN35-FM35</f>
        <v>-96.212146892655483</v>
      </c>
      <c r="HW35" s="1251">
        <f>HV35/FM35</f>
        <v>-5.0591938349286762E-2</v>
      </c>
      <c r="HX35" s="189">
        <f>FO35-FN35</f>
        <v>443.9994623655914</v>
      </c>
      <c r="HY35" s="1251">
        <f>HX35/FN35</f>
        <v>0.24591269112198247</v>
      </c>
      <c r="HZ35" s="189">
        <f>FP35-FO35</f>
        <v>-443.11290322580635</v>
      </c>
      <c r="IA35" s="1251">
        <f>HZ35/FO35</f>
        <v>-0.19698142969814292</v>
      </c>
      <c r="IB35" s="189">
        <f>FQ35-FP35</f>
        <v>6.7258064516129252</v>
      </c>
      <c r="IC35" s="1251">
        <f>IB35/FP35</f>
        <v>3.7233140173397621E-3</v>
      </c>
      <c r="ID35" s="189">
        <f>FT35-FQ35</f>
        <v>97.718425369054103</v>
      </c>
      <c r="IE35" s="1251">
        <f>ID35/FQ35</f>
        <v>5.3894909645429874E-2</v>
      </c>
      <c r="IF35" s="189">
        <f>FU35-FT35</f>
        <v>84.520963425512946</v>
      </c>
      <c r="IG35" s="1251">
        <f>IF35/FT35</f>
        <v>4.4232187707160399E-2</v>
      </c>
      <c r="IH35" s="189">
        <f>FX35-FV35</f>
        <v>-558.93448275862056</v>
      </c>
      <c r="II35" s="1251">
        <f>IH35/FU35</f>
        <v>-0.28011593090350784</v>
      </c>
      <c r="IJ35" s="189">
        <f>FZ35-FW35</f>
        <v>-1910.8305084745762</v>
      </c>
      <c r="IK35" s="1251">
        <f>IJ35/FV35</f>
        <v>-0.78327669560702951</v>
      </c>
      <c r="IL35" s="189">
        <f>FX35-FW35</f>
        <v>-30.230508474576254</v>
      </c>
      <c r="IM35" s="1251">
        <f>IL35/FW35</f>
        <v>-1.58206122105039E-2</v>
      </c>
      <c r="IN35" s="189">
        <f>FY35-FX35</f>
        <v>-40.288524590163888</v>
      </c>
      <c r="IO35" s="1251">
        <f>IN35/FX35</f>
        <v>-2.1423229070596558E-2</v>
      </c>
      <c r="IP35" s="189">
        <f>FZ35-FY35</f>
        <v>-1840.311475409836</v>
      </c>
      <c r="IQ35" s="1251">
        <f>IP35/FY35</f>
        <v>-1</v>
      </c>
      <c r="IR35" s="189">
        <f>GA35-FZ35</f>
        <v>0</v>
      </c>
      <c r="IS35" s="1296" t="e">
        <f>IR35/FZ35</f>
        <v>#DIV/0!</v>
      </c>
      <c r="IT35" s="189">
        <f>GB35-GA35</f>
        <v>0</v>
      </c>
      <c r="IU35" s="1251" t="e">
        <f>IT35/GA35</f>
        <v>#DIV/0!</v>
      </c>
      <c r="IV35" s="189">
        <f>GC35-GB35</f>
        <v>0</v>
      </c>
      <c r="IW35" s="1251" t="e">
        <f>IV35/GB35</f>
        <v>#DIV/0!</v>
      </c>
      <c r="IX35" s="189">
        <f>GD35-GC35</f>
        <v>0</v>
      </c>
      <c r="IY35" s="1251" t="e">
        <f>IX35/GC35</f>
        <v>#DIV/0!</v>
      </c>
      <c r="IZ35" s="189">
        <f>GE35-GD35</f>
        <v>0</v>
      </c>
      <c r="JA35" s="1304" t="e">
        <f>IZ35/GD35</f>
        <v>#DIV/0!</v>
      </c>
      <c r="JB35" s="189">
        <f>FK35</f>
        <v>2030.55</v>
      </c>
      <c r="JC35" s="888">
        <f>FY35</f>
        <v>1840.311475409836</v>
      </c>
      <c r="JD35" s="570">
        <f>JC35-JB35</f>
        <v>-190.23852459016393</v>
      </c>
      <c r="JE35" s="101">
        <f>IF(ISERROR(JD35/JB35),0,JD35/JB35)</f>
        <v>-9.3688175415608546E-2</v>
      </c>
      <c r="JF35" s="1177"/>
      <c r="JG35" s="85" t="str">
        <f>E35</f>
        <v>Employees Supported/Agent</v>
      </c>
      <c r="JH35" s="258" t="e">
        <f>#REF!</f>
        <v>#REF!</v>
      </c>
      <c r="JI35" s="258" t="e">
        <f>#REF!</f>
        <v>#REF!</v>
      </c>
      <c r="JJ35" s="258" t="e">
        <f>#REF!</f>
        <v>#REF!</v>
      </c>
      <c r="JK35" s="258" t="e">
        <f>#REF!</f>
        <v>#REF!</v>
      </c>
      <c r="JL35" s="258" t="e">
        <f>#REF!</f>
        <v>#REF!</v>
      </c>
      <c r="JM35" s="258" t="e">
        <f>#REF!</f>
        <v>#REF!</v>
      </c>
      <c r="JN35" s="258" t="e">
        <f>#REF!</f>
        <v>#REF!</v>
      </c>
      <c r="JO35" s="258" t="e">
        <f>#REF!</f>
        <v>#REF!</v>
      </c>
      <c r="JP35" s="258" t="e">
        <f>#REF!</f>
        <v>#REF!</v>
      </c>
      <c r="JQ35" s="258" t="e">
        <f>#REF!</f>
        <v>#REF!</v>
      </c>
      <c r="JR35" s="258" t="e">
        <f>#REF!</f>
        <v>#REF!</v>
      </c>
      <c r="JS35" s="259">
        <f t="shared" si="942"/>
        <v>1951.8635170603675</v>
      </c>
      <c r="JT35" s="259">
        <f t="shared" si="942"/>
        <v>2407.4424415491699</v>
      </c>
      <c r="JU35" s="259">
        <f t="shared" si="942"/>
        <v>1986.6238630283574</v>
      </c>
      <c r="JV35" s="259">
        <f t="shared" si="942"/>
        <v>1857.1642785738086</v>
      </c>
      <c r="JW35" s="259">
        <f t="shared" si="942"/>
        <v>1823.3453473132372</v>
      </c>
      <c r="JX35" s="259">
        <f t="shared" si="942"/>
        <v>1850.8412460436448</v>
      </c>
      <c r="JY35" s="259">
        <f t="shared" si="942"/>
        <v>1850.3333333333333</v>
      </c>
      <c r="JZ35" s="259">
        <f t="shared" si="942"/>
        <v>2171.5503113733203</v>
      </c>
      <c r="KA35" s="259">
        <f t="shared" si="942"/>
        <v>1761.015873015873</v>
      </c>
      <c r="KB35" s="259">
        <f t="shared" si="942"/>
        <v>1886.7118644067796</v>
      </c>
      <c r="KC35" s="259">
        <f t="shared" si="942"/>
        <v>1799.4679135762656</v>
      </c>
      <c r="KD35" s="259">
        <f>AU35</f>
        <v>1873.9333333333334</v>
      </c>
      <c r="KE35" s="259">
        <f t="shared" si="875"/>
        <v>1846.5550000000001</v>
      </c>
      <c r="KF35" s="259">
        <f t="shared" si="875"/>
        <v>2213.7446245451538</v>
      </c>
      <c r="KG35" s="259">
        <f t="shared" si="875"/>
        <v>1845.2666666666667</v>
      </c>
      <c r="KH35" s="259">
        <f t="shared" si="875"/>
        <v>1875.613450023031</v>
      </c>
      <c r="KI35" s="259">
        <f t="shared" si="875"/>
        <v>1866.107439417048</v>
      </c>
      <c r="KJ35" s="259">
        <f>BC35</f>
        <v>1828.3763530391341</v>
      </c>
      <c r="KK35" s="259">
        <f t="shared" si="876"/>
        <v>2053.7225642883013</v>
      </c>
      <c r="KL35" s="259">
        <f t="shared" si="876"/>
        <v>1821.1138819617622</v>
      </c>
      <c r="KM35" s="259">
        <f t="shared" si="876"/>
        <v>1722.443261417764</v>
      </c>
      <c r="KN35" s="259">
        <f t="shared" si="876"/>
        <v>1810.7377049180327</v>
      </c>
      <c r="KO35" s="259">
        <f t="shared" si="876"/>
        <v>1854.6987313008901</v>
      </c>
      <c r="KP35" s="259">
        <f t="shared" si="876"/>
        <v>2270.0500000000002</v>
      </c>
      <c r="KQ35" s="659">
        <f t="shared" si="877"/>
        <v>1866.1311475409836</v>
      </c>
      <c r="KR35" s="659">
        <f t="shared" si="877"/>
        <v>1861.516129032258</v>
      </c>
      <c r="KS35" s="659">
        <f t="shared" si="877"/>
        <v>1839.2857142857142</v>
      </c>
      <c r="KT35" s="659">
        <f t="shared" si="877"/>
        <v>1850.7936507936508</v>
      </c>
      <c r="KU35" s="659">
        <f t="shared" si="877"/>
        <v>1864.5079365079366</v>
      </c>
      <c r="KV35" s="659">
        <f t="shared" si="877"/>
        <v>1891.8225806451612</v>
      </c>
      <c r="KW35" s="659">
        <f t="shared" si="877"/>
        <v>2299.4677419354839</v>
      </c>
      <c r="KX35" s="659">
        <f t="shared" si="877"/>
        <v>1828.9375</v>
      </c>
      <c r="KY35" s="659">
        <f t="shared" si="877"/>
        <v>1864.6190476190477</v>
      </c>
      <c r="KZ35" s="659">
        <f t="shared" si="877"/>
        <v>1859.203125</v>
      </c>
      <c r="LA35" s="659">
        <f t="shared" si="877"/>
        <v>1872.4375</v>
      </c>
      <c r="LB35" s="659">
        <f t="shared" si="877"/>
        <v>1892.71875</v>
      </c>
      <c r="LC35" s="751">
        <f t="shared" si="878"/>
        <v>2359</v>
      </c>
      <c r="LD35" s="751">
        <f t="shared" si="878"/>
        <v>1923.5079365079366</v>
      </c>
      <c r="LE35" s="751">
        <f t="shared" si="878"/>
        <v>1699.3661971830986</v>
      </c>
      <c r="LF35" s="751">
        <f t="shared" si="878"/>
        <v>1724.6428571428571</v>
      </c>
      <c r="LG35" s="751">
        <f t="shared" si="878"/>
        <v>1721.2</v>
      </c>
      <c r="LH35" s="751">
        <f t="shared" si="878"/>
        <v>2040.6944444444443</v>
      </c>
      <c r="LI35" s="751">
        <f t="shared" si="878"/>
        <v>1657.7972972972973</v>
      </c>
      <c r="LJ35" s="751">
        <f t="shared" si="878"/>
        <v>1602.8783783783783</v>
      </c>
      <c r="LK35" s="751">
        <f t="shared" si="878"/>
        <v>1594.5</v>
      </c>
      <c r="LL35" s="751">
        <f t="shared" si="878"/>
        <v>1743.9852941176471</v>
      </c>
      <c r="LM35" s="751">
        <f t="shared" si="878"/>
        <v>1722.2028985507247</v>
      </c>
      <c r="LN35" s="751">
        <f t="shared" si="878"/>
        <v>1754.3823529411766</v>
      </c>
      <c r="LO35" s="801">
        <f t="shared" si="879"/>
        <v>2351.4516129032259</v>
      </c>
      <c r="LP35" s="801">
        <f t="shared" si="879"/>
        <v>1874.2903225806451</v>
      </c>
      <c r="LQ35" s="801">
        <f t="shared" si="879"/>
        <v>1885.7213114754099</v>
      </c>
      <c r="LR35" s="801">
        <f t="shared" si="879"/>
        <v>1891.3174603174602</v>
      </c>
      <c r="LS35" s="801">
        <f t="shared" si="879"/>
        <v>1882.6666666666667</v>
      </c>
      <c r="LT35" s="801">
        <f t="shared" si="879"/>
        <v>2233.2741935483873</v>
      </c>
      <c r="LU35" s="801">
        <f t="shared" si="879"/>
        <v>2044.6166666666666</v>
      </c>
      <c r="LV35" s="801">
        <f t="shared" si="879"/>
        <v>1972.5166666666667</v>
      </c>
      <c r="LW35" s="801">
        <f t="shared" si="879"/>
        <v>2082.3508771929824</v>
      </c>
      <c r="LX35" s="801">
        <f t="shared" si="879"/>
        <v>2124.0714285714284</v>
      </c>
      <c r="LY35" s="801">
        <f t="shared" si="879"/>
        <v>2127.3928571428573</v>
      </c>
      <c r="LZ35" s="801">
        <f t="shared" si="879"/>
        <v>2472.9152542372881</v>
      </c>
      <c r="MA35" s="976">
        <f t="shared" si="880"/>
        <v>2074.7068965517242</v>
      </c>
      <c r="MB35" s="976">
        <f t="shared" si="880"/>
        <v>2150.6964285714284</v>
      </c>
      <c r="MC35" s="976">
        <f t="shared" si="880"/>
        <v>2151.0178571428573</v>
      </c>
      <c r="MD35" s="976">
        <f t="shared" si="880"/>
        <v>2249.0181818181818</v>
      </c>
      <c r="ME35" s="976">
        <f t="shared" si="880"/>
        <v>2238.4</v>
      </c>
      <c r="MF35" s="976">
        <f t="shared" si="880"/>
        <v>2643.4035087719299</v>
      </c>
      <c r="MG35" s="976">
        <f t="shared" si="880"/>
        <v>2153.4912280701756</v>
      </c>
      <c r="MH35" s="976">
        <f t="shared" si="880"/>
        <v>2225.9272727272728</v>
      </c>
      <c r="MI35" s="976">
        <f t="shared" si="880"/>
        <v>2186.2857142857142</v>
      </c>
      <c r="MJ35" s="976">
        <f t="shared" si="880"/>
        <v>2200.0714285714284</v>
      </c>
      <c r="MK35" s="976">
        <f t="shared" si="880"/>
        <v>2060.5166666666669</v>
      </c>
      <c r="ML35" s="976">
        <f t="shared" si="880"/>
        <v>2500.311475409836</v>
      </c>
      <c r="MM35" s="998">
        <f t="shared" si="881"/>
        <v>2087.35</v>
      </c>
      <c r="MN35" s="998">
        <f t="shared" si="881"/>
        <v>2080.15</v>
      </c>
      <c r="MO35" s="998">
        <f t="shared" si="881"/>
        <v>2105.2372881355932</v>
      </c>
      <c r="MP35" s="998">
        <f t="shared" si="881"/>
        <v>2219.8214285714284</v>
      </c>
      <c r="MQ35" s="998">
        <f t="shared" si="881"/>
        <v>2704.5818181818181</v>
      </c>
      <c r="MR35" s="998">
        <f t="shared" si="881"/>
        <v>2134.4827586206898</v>
      </c>
      <c r="MS35" s="998">
        <f t="shared" si="881"/>
        <v>2075.6271186440677</v>
      </c>
      <c r="MT35" s="998">
        <f t="shared" si="881"/>
        <v>2106.8793103448274</v>
      </c>
      <c r="MU35" s="998">
        <f t="shared" si="881"/>
        <v>2040.9166666666667</v>
      </c>
      <c r="MV35" s="998">
        <f t="shared" si="881"/>
        <v>2476.8360655737706</v>
      </c>
      <c r="MW35" s="998">
        <f t="shared" si="881"/>
        <v>2103.0508474576272</v>
      </c>
      <c r="MX35" s="998">
        <f t="shared" si="881"/>
        <v>2111.6779661016949</v>
      </c>
      <c r="MY35" s="1038">
        <f t="shared" si="882"/>
        <v>2196</v>
      </c>
      <c r="MZ35" s="1038">
        <f t="shared" si="882"/>
        <v>2118.5593220338983</v>
      </c>
      <c r="NA35" s="1038">
        <f t="shared" si="882"/>
        <v>2119.7796610169494</v>
      </c>
      <c r="NB35" s="1038">
        <f t="shared" si="882"/>
        <v>2545.8245614035086</v>
      </c>
      <c r="NC35" s="1038">
        <f t="shared" si="882"/>
        <v>2220.0357142857142</v>
      </c>
      <c r="ND35" s="1038">
        <f t="shared" si="882"/>
        <v>2137.7241379310344</v>
      </c>
      <c r="NE35" s="1038">
        <f t="shared" si="882"/>
        <v>2139.5517241379312</v>
      </c>
      <c r="NF35" s="1038">
        <f t="shared" si="882"/>
        <v>2146.2241379310344</v>
      </c>
      <c r="NG35" s="1038">
        <f t="shared" si="882"/>
        <v>2149.4310344827586</v>
      </c>
      <c r="NH35" s="1038">
        <f t="shared" si="882"/>
        <v>2161.0689655172414</v>
      </c>
      <c r="NI35" s="1038">
        <f t="shared" si="882"/>
        <v>2649.4482758620688</v>
      </c>
      <c r="NJ35" s="1038">
        <f t="shared" si="882"/>
        <v>2223.0701754385964</v>
      </c>
      <c r="NK35" s="1125">
        <f t="shared" si="883"/>
        <v>2153.7719298245615</v>
      </c>
      <c r="NL35" s="1125">
        <f t="shared" si="883"/>
        <v>2164.7719298245615</v>
      </c>
      <c r="NM35" s="1125">
        <f t="shared" si="883"/>
        <v>2131.8620689655172</v>
      </c>
      <c r="NN35" s="1125">
        <f t="shared" si="883"/>
        <v>2712.875</v>
      </c>
      <c r="NO35" s="1125">
        <f t="shared" si="883"/>
        <v>2150.9482758620688</v>
      </c>
      <c r="NP35" s="1125">
        <f t="shared" si="883"/>
        <v>2119.6610169491523</v>
      </c>
      <c r="NQ35" s="1125">
        <f t="shared" si="883"/>
        <v>2159.1034482758619</v>
      </c>
      <c r="NR35" s="1125">
        <f t="shared" si="883"/>
        <v>2189.719298245614</v>
      </c>
      <c r="NS35" s="1125">
        <f t="shared" si="883"/>
        <v>2043.1639344262296</v>
      </c>
      <c r="NT35" s="1125">
        <f t="shared" si="883"/>
        <v>2417.8571428571427</v>
      </c>
      <c r="NU35" s="1125">
        <f t="shared" si="883"/>
        <v>2023.5483870967741</v>
      </c>
      <c r="NV35" s="1125">
        <f t="shared" si="883"/>
        <v>2027.2258064516129</v>
      </c>
      <c r="NW35" s="1210">
        <f t="shared" si="884"/>
        <v>2026.5967741935483</v>
      </c>
      <c r="NX35" s="1210">
        <f t="shared" si="884"/>
        <v>2039.9354838709678</v>
      </c>
      <c r="NY35" s="1210">
        <f t="shared" si="884"/>
        <v>1987.3809523809523</v>
      </c>
      <c r="NZ35" s="1210">
        <f t="shared" si="884"/>
        <v>2536.0833333333335</v>
      </c>
      <c r="OA35" s="1210">
        <f t="shared" si="884"/>
        <v>2083.8474576271187</v>
      </c>
      <c r="OB35" s="1210">
        <f t="shared" si="884"/>
        <v>2030.55</v>
      </c>
      <c r="OC35" s="1210">
        <f t="shared" si="884"/>
        <v>1938.542372881356</v>
      </c>
      <c r="OD35" s="1210">
        <f t="shared" si="884"/>
        <v>1901.7288135593221</v>
      </c>
      <c r="OE35" s="1210">
        <f t="shared" si="884"/>
        <v>1805.5166666666667</v>
      </c>
      <c r="OF35" s="1210">
        <f t="shared" si="884"/>
        <v>2249.516129032258</v>
      </c>
      <c r="OG35" s="1210">
        <f t="shared" si="884"/>
        <v>1806.4032258064517</v>
      </c>
      <c r="OH35" s="1210">
        <f t="shared" si="884"/>
        <v>1813.1290322580646</v>
      </c>
      <c r="OI35" s="1280">
        <f>FT35</f>
        <v>1910.8474576271187</v>
      </c>
      <c r="OJ35" s="1280">
        <f t="shared" si="885"/>
        <v>1995.3684210526317</v>
      </c>
      <c r="OK35" s="1280">
        <f t="shared" si="885"/>
        <v>2439.5344827586205</v>
      </c>
      <c r="OL35" s="1280">
        <f t="shared" si="885"/>
        <v>1910.8305084745762</v>
      </c>
      <c r="OM35" s="1280">
        <f t="shared" si="885"/>
        <v>1880.6</v>
      </c>
      <c r="ON35" s="1280">
        <f t="shared" si="885"/>
        <v>1840.311475409836</v>
      </c>
      <c r="OO35" s="1280">
        <f t="shared" si="886"/>
        <v>0</v>
      </c>
      <c r="OP35" s="1280">
        <f t="shared" si="886"/>
        <v>0</v>
      </c>
      <c r="OQ35" s="1280">
        <f t="shared" si="886"/>
        <v>0</v>
      </c>
      <c r="OR35" s="1280">
        <f t="shared" si="886"/>
        <v>0</v>
      </c>
      <c r="OS35" s="1280">
        <f t="shared" si="886"/>
        <v>0</v>
      </c>
      <c r="OT35" s="1280">
        <f t="shared" si="886"/>
        <v>0</v>
      </c>
    </row>
    <row r="36" spans="1:410" ht="14.25" customHeight="1" x14ac:dyDescent="0.3">
      <c r="A36" s="628">
        <v>5</v>
      </c>
      <c r="B36" s="5" t="s">
        <v>155</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96"/>
      <c r="GI36" s="1097"/>
      <c r="GJ36" s="296"/>
      <c r="GK36" s="1097"/>
      <c r="GL36" s="296"/>
      <c r="GM36" s="1097"/>
      <c r="GN36" s="296"/>
      <c r="GO36" s="1097"/>
      <c r="GP36" s="296"/>
      <c r="GQ36" s="1097"/>
      <c r="GR36" s="296"/>
      <c r="GS36" s="1097"/>
      <c r="GT36" s="296"/>
      <c r="GU36" s="1154"/>
      <c r="GV36" s="296"/>
      <c r="GW36" s="1097"/>
      <c r="GX36" s="296"/>
      <c r="GY36" s="1097"/>
      <c r="GZ36" s="296"/>
      <c r="HA36" s="1097"/>
      <c r="HB36" s="296"/>
      <c r="HC36" s="1097"/>
      <c r="HD36" s="296"/>
      <c r="HE36" s="1097"/>
      <c r="HF36" s="1232"/>
      <c r="HG36" s="342"/>
      <c r="HH36" s="1232"/>
      <c r="HI36" s="342"/>
      <c r="HJ36" s="1232"/>
      <c r="HK36" s="342"/>
      <c r="HL36" s="1232"/>
      <c r="HM36" s="342"/>
      <c r="HN36" s="1232"/>
      <c r="HO36" s="342"/>
      <c r="HP36" s="1232"/>
      <c r="HQ36" s="342"/>
      <c r="HR36" s="1232"/>
      <c r="HS36" s="342"/>
      <c r="HT36" s="1232"/>
      <c r="HU36" s="342"/>
      <c r="HV36" s="1232"/>
      <c r="HW36" s="342"/>
      <c r="HX36" s="1232"/>
      <c r="HY36" s="342"/>
      <c r="HZ36" s="1232"/>
      <c r="IA36" s="342"/>
      <c r="IB36" s="1232"/>
      <c r="IC36" s="342"/>
      <c r="ID36" s="1232"/>
      <c r="IE36" s="342"/>
      <c r="IF36" s="1232"/>
      <c r="IG36" s="342"/>
      <c r="IH36" s="1232"/>
      <c r="II36" s="342"/>
      <c r="IJ36" s="1232"/>
      <c r="IK36" s="342"/>
      <c r="IL36" s="1232"/>
      <c r="IM36" s="342"/>
      <c r="IN36" s="1232"/>
      <c r="IO36" s="342"/>
      <c r="IP36" s="1232"/>
      <c r="IQ36" s="342"/>
      <c r="IR36" s="1232"/>
      <c r="IS36" s="342"/>
      <c r="IT36" s="1232"/>
      <c r="IU36" s="342"/>
      <c r="IV36" s="1232"/>
      <c r="IW36" s="342"/>
      <c r="IX36" s="1232"/>
      <c r="IY36" s="342"/>
      <c r="IZ36" s="1232"/>
      <c r="JA36" s="1306"/>
      <c r="JB36" s="1232"/>
      <c r="JC36" s="885"/>
      <c r="JD36" s="102"/>
      <c r="JE36" s="100"/>
      <c r="JF36" s="1174"/>
      <c r="JH36" s="260"/>
      <c r="JI36" s="260"/>
      <c r="JJ36" s="260"/>
      <c r="JK36" s="260"/>
      <c r="JL36" s="260"/>
      <c r="JM36" s="260"/>
      <c r="JN36" s="260"/>
      <c r="JO36" s="260"/>
      <c r="JP36" s="260"/>
      <c r="JQ36" s="260"/>
      <c r="JR36" s="260"/>
      <c r="JS36" s="261"/>
      <c r="JT36" s="261"/>
      <c r="JU36" s="261"/>
      <c r="JV36" s="261"/>
      <c r="JW36" s="261"/>
      <c r="JX36" s="261"/>
      <c r="JY36" s="261"/>
      <c r="JZ36" s="261"/>
      <c r="KA36" s="261"/>
      <c r="KB36" s="261"/>
      <c r="KC36" s="261"/>
      <c r="KD36" s="261"/>
      <c r="KE36" s="261"/>
      <c r="KF36" s="261"/>
      <c r="KG36" s="261"/>
      <c r="KH36" s="261"/>
      <c r="KI36" s="261"/>
      <c r="KJ36" s="261"/>
      <c r="KK36" s="261"/>
      <c r="KL36" s="261"/>
      <c r="KM36" s="261"/>
      <c r="KN36" s="261"/>
      <c r="KO36" s="261"/>
      <c r="KP36" s="261"/>
      <c r="KQ36" s="660"/>
      <c r="KR36" s="660"/>
      <c r="KS36" s="660"/>
      <c r="KT36" s="660"/>
      <c r="KU36" s="660"/>
      <c r="KV36" s="660"/>
      <c r="KW36" s="660"/>
      <c r="KX36" s="660"/>
      <c r="KY36" s="660"/>
      <c r="KZ36" s="660"/>
      <c r="LA36" s="660"/>
      <c r="LB36" s="660"/>
      <c r="LC36" s="752"/>
      <c r="LD36" s="752"/>
      <c r="LE36" s="752"/>
      <c r="LF36" s="752"/>
      <c r="LG36" s="752"/>
      <c r="LH36" s="752"/>
      <c r="LI36" s="752"/>
      <c r="LJ36" s="752"/>
      <c r="LK36" s="752"/>
      <c r="LL36" s="752"/>
      <c r="LM36" s="752"/>
      <c r="LN36" s="752"/>
      <c r="LO36" s="802"/>
      <c r="LP36" s="802"/>
      <c r="LQ36" s="802"/>
      <c r="LR36" s="802"/>
      <c r="LS36" s="802"/>
      <c r="LT36" s="802"/>
      <c r="LU36" s="802"/>
      <c r="LV36" s="802"/>
      <c r="LW36" s="802"/>
      <c r="LX36" s="802"/>
      <c r="LY36" s="802"/>
      <c r="LZ36" s="802"/>
      <c r="MA36" s="977"/>
      <c r="MB36" s="977"/>
      <c r="MC36" s="977"/>
      <c r="MD36" s="977"/>
      <c r="ME36" s="977"/>
      <c r="MF36" s="977"/>
      <c r="MG36" s="977"/>
      <c r="MH36" s="977"/>
      <c r="MI36" s="977"/>
      <c r="MJ36" s="977"/>
      <c r="MK36" s="977"/>
      <c r="ML36" s="977"/>
      <c r="MM36" s="999"/>
      <c r="MN36" s="999"/>
      <c r="MO36" s="999"/>
      <c r="MP36" s="999"/>
      <c r="MQ36" s="999"/>
      <c r="MR36" s="999"/>
      <c r="MS36" s="999"/>
      <c r="MT36" s="999"/>
      <c r="MU36" s="999"/>
      <c r="MV36" s="999"/>
      <c r="MW36" s="999"/>
      <c r="MX36" s="999"/>
      <c r="MY36" s="1039"/>
      <c r="MZ36" s="1039"/>
      <c r="NA36" s="1039"/>
      <c r="NB36" s="1039"/>
      <c r="NC36" s="1039"/>
      <c r="ND36" s="1039"/>
      <c r="NE36" s="1039"/>
      <c r="NF36" s="1039"/>
      <c r="NG36" s="1039"/>
      <c r="NH36" s="1039"/>
      <c r="NI36" s="1039"/>
      <c r="NJ36" s="1039"/>
      <c r="NK36" s="1126"/>
      <c r="NL36" s="1126"/>
      <c r="NM36" s="1126"/>
      <c r="NN36" s="1126"/>
      <c r="NO36" s="1126"/>
      <c r="NP36" s="1126"/>
      <c r="NQ36" s="1126"/>
      <c r="NR36" s="1126"/>
      <c r="NS36" s="1126"/>
      <c r="NT36" s="1126"/>
      <c r="NU36" s="1126"/>
      <c r="NV36" s="1126"/>
      <c r="NW36" s="1211"/>
      <c r="NX36" s="1211"/>
      <c r="NY36" s="1211"/>
      <c r="NZ36" s="1211"/>
      <c r="OA36" s="1211"/>
      <c r="OB36" s="1211"/>
      <c r="OC36" s="1211"/>
      <c r="OD36" s="1211"/>
      <c r="OE36" s="1211"/>
      <c r="OF36" s="1211"/>
      <c r="OG36" s="1211"/>
      <c r="OH36" s="1211"/>
      <c r="OI36" s="1281"/>
      <c r="OJ36" s="1281"/>
      <c r="OK36" s="1281"/>
      <c r="OL36" s="1281"/>
      <c r="OM36" s="1281"/>
      <c r="ON36" s="1281"/>
      <c r="OO36" s="1281"/>
      <c r="OP36" s="1281"/>
      <c r="OQ36" s="1281"/>
      <c r="OR36" s="1281"/>
      <c r="OS36" s="1281"/>
      <c r="OT36" s="1281"/>
    </row>
    <row r="37" spans="1:410" x14ac:dyDescent="0.3">
      <c r="A37" s="628"/>
      <c r="B37" s="50">
        <v>5.0999999999999996</v>
      </c>
      <c r="E37" s="1335" t="s">
        <v>216</v>
      </c>
      <c r="F37" s="1335"/>
      <c r="G37" s="1336"/>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f>26786+26920+2+1</f>
        <v>53709</v>
      </c>
      <c r="FO37" s="64">
        <f>26869+27134+27279+3</f>
        <v>81285</v>
      </c>
      <c r="FP37" s="560">
        <f>27169+27199+20</f>
        <v>54388</v>
      </c>
      <c r="FQ37" s="64">
        <f>27461+27155+16+13</f>
        <v>54645</v>
      </c>
      <c r="FR37" s="125">
        <f>SUM(FF37:FQ37)</f>
        <v>711718</v>
      </c>
      <c r="FS37" s="150">
        <f>SUM(FF37:FQ37)/$FR$4</f>
        <v>59309.833333333336</v>
      </c>
      <c r="FT37" s="560">
        <f>27338+28167+12</f>
        <v>55517</v>
      </c>
      <c r="FU37" s="64">
        <f>28165+28329+15+8</f>
        <v>56517</v>
      </c>
      <c r="FV37" s="20">
        <f>28098+28123+28049+4+2</f>
        <v>84276</v>
      </c>
      <c r="FW37" s="64">
        <f>28082+27996+4</f>
        <v>56082</v>
      </c>
      <c r="FX37" s="20">
        <f>28040+28271+11+5</f>
        <v>56327</v>
      </c>
      <c r="FY37" s="64">
        <f>28015+27893+8</f>
        <v>55916</v>
      </c>
      <c r="FZ37" s="187"/>
      <c r="GA37" s="64"/>
      <c r="GB37" s="560"/>
      <c r="GC37" s="64"/>
      <c r="GD37" s="560"/>
      <c r="GE37" s="64"/>
      <c r="GF37" s="125">
        <f>SUM(FT37:GE37)</f>
        <v>364635</v>
      </c>
      <c r="GG37" s="150">
        <f>SUM(FT37:GE37)/$GF$4</f>
        <v>60772.5</v>
      </c>
      <c r="GH37" s="300">
        <f>ER37-EO37</f>
        <v>-3959</v>
      </c>
      <c r="GI37" s="1101">
        <f>GH37/EO37</f>
        <v>-7.0293496209229242E-2</v>
      </c>
      <c r="GJ37" s="300">
        <f>ES37-ER37</f>
        <v>458</v>
      </c>
      <c r="GK37" s="1097">
        <f>GJ37/ER37</f>
        <v>8.7468011153126312E-3</v>
      </c>
      <c r="GL37" s="300">
        <f>ET37-ES37</f>
        <v>221</v>
      </c>
      <c r="GM37" s="1097">
        <f>GL37/ES37</f>
        <v>4.1840212040893604E-3</v>
      </c>
      <c r="GN37" s="300">
        <f>EU37-ET37</f>
        <v>28192</v>
      </c>
      <c r="GO37" s="1097">
        <f>GN37/ET37</f>
        <v>0.53151335759129725</v>
      </c>
      <c r="GP37" s="300">
        <f>EV37-EU37</f>
        <v>-27099</v>
      </c>
      <c r="GQ37" s="1097">
        <f>GP37/EU37</f>
        <v>-0.3335959523838834</v>
      </c>
      <c r="GR37" s="300">
        <f>EW37-EV37</f>
        <v>299</v>
      </c>
      <c r="GS37" s="1097">
        <f>GR37/EV37</f>
        <v>5.5233309934606713E-3</v>
      </c>
      <c r="GT37" s="300">
        <f>EX37-EW37</f>
        <v>-69</v>
      </c>
      <c r="GU37" s="1154">
        <f>GT37/EW37</f>
        <v>-1.2676133962853417E-3</v>
      </c>
      <c r="GV37" s="300">
        <f>EY37-EX37</f>
        <v>-268</v>
      </c>
      <c r="GW37" s="1097">
        <f>GV37/EX37</f>
        <v>-4.9297329114855416E-3</v>
      </c>
      <c r="GX37" s="300">
        <f>EZ37-EY37</f>
        <v>-51</v>
      </c>
      <c r="GY37" s="1097">
        <f>GX37/EY37</f>
        <v>-9.4276841171251106E-4</v>
      </c>
      <c r="GZ37" s="300">
        <f>FA37-EZ37</f>
        <v>27871</v>
      </c>
      <c r="HA37" s="1097">
        <f>GZ37/EZ37</f>
        <v>0.51569987972985476</v>
      </c>
      <c r="HB37" s="300">
        <f>FB37-FA37</f>
        <v>-26733</v>
      </c>
      <c r="HC37" s="1097">
        <f>HB37/FA37</f>
        <v>-0.3263465012940085</v>
      </c>
      <c r="HD37" s="300">
        <f>FC37-FB37</f>
        <v>437</v>
      </c>
      <c r="HE37" s="1097">
        <f>HD37/FB37</f>
        <v>7.9191055216280368E-3</v>
      </c>
      <c r="HF37" s="1237">
        <f>FF37-FC37</f>
        <v>124</v>
      </c>
      <c r="HG37" s="342">
        <f>HF37/FC37</f>
        <v>2.229413879899317E-3</v>
      </c>
      <c r="HH37" s="1237">
        <f>FG37-FF37</f>
        <v>1057</v>
      </c>
      <c r="HI37" s="342">
        <f>HH37/FF37</f>
        <v>1.8961681974741677E-2</v>
      </c>
      <c r="HJ37" s="1237">
        <f>FH37-FG37</f>
        <v>-736</v>
      </c>
      <c r="HK37" s="342">
        <f>HJ37/FG37</f>
        <v>-1.2957518353550114E-2</v>
      </c>
      <c r="HL37" s="1237">
        <f>FI37-FH37</f>
        <v>27323</v>
      </c>
      <c r="HM37" s="342">
        <f>HL37/FH37</f>
        <v>0.4873450459288326</v>
      </c>
      <c r="HN37" s="1237">
        <f>FJ37-FI37</f>
        <v>-28623</v>
      </c>
      <c r="HO37" s="342">
        <f>HN37/FI37</f>
        <v>-0.3432508274571881</v>
      </c>
      <c r="HP37" s="1237">
        <f>FK37-FJ37</f>
        <v>-1450</v>
      </c>
      <c r="HQ37" s="342">
        <f>HP37/FJ37</f>
        <v>-2.6476764356797224E-2</v>
      </c>
      <c r="HR37" s="1237">
        <f>FL37-FK37</f>
        <v>913</v>
      </c>
      <c r="HS37" s="342">
        <f>HR37/FK37</f>
        <v>1.712463659382913E-2</v>
      </c>
      <c r="HT37" s="1237">
        <f>FM37-FL37</f>
        <v>-843</v>
      </c>
      <c r="HU37" s="342">
        <f>HT37/FL37</f>
        <v>-1.5545474662535958E-2</v>
      </c>
      <c r="HV37" s="1237">
        <f>FN37-FM37</f>
        <v>324</v>
      </c>
      <c r="HW37" s="342">
        <f>HV37/FM37</f>
        <v>6.0691205394773811E-3</v>
      </c>
      <c r="HX37" s="1237">
        <f>FO37-FN37</f>
        <v>27576</v>
      </c>
      <c r="HY37" s="342">
        <f>HX37/FN37</f>
        <v>0.51343350276489974</v>
      </c>
      <c r="HZ37" s="1237">
        <f>FP37-FO37</f>
        <v>-26897</v>
      </c>
      <c r="IA37" s="342">
        <f>HZ37/FO37</f>
        <v>-0.33089745955588362</v>
      </c>
      <c r="IB37" s="1237">
        <f>FQ37-FP37</f>
        <v>257</v>
      </c>
      <c r="IC37" s="342">
        <f>IB37/FP37</f>
        <v>4.7253070530264025E-3</v>
      </c>
      <c r="ID37" s="1237">
        <f>FT37-FQ37</f>
        <v>872</v>
      </c>
      <c r="IE37" s="342">
        <f>ID37/FQ37</f>
        <v>1.595754414859548E-2</v>
      </c>
      <c r="IF37" s="1237">
        <f>FU37-FT37</f>
        <v>1000</v>
      </c>
      <c r="IG37" s="342">
        <f>IF37/FT37</f>
        <v>1.8012500675468775E-2</v>
      </c>
      <c r="IH37" s="1237">
        <f>FX37-FV37</f>
        <v>-27949</v>
      </c>
      <c r="II37" s="342">
        <f>IH37/FU37</f>
        <v>-0.49452377160854255</v>
      </c>
      <c r="IJ37" s="1237">
        <f>FZ37-FW37</f>
        <v>-56082</v>
      </c>
      <c r="IK37" s="342">
        <f>IJ37/FV37</f>
        <v>-0.66545635768190237</v>
      </c>
      <c r="IL37" s="1237">
        <f>FX37-FW37</f>
        <v>245</v>
      </c>
      <c r="IM37" s="342">
        <f>IL37/FW37</f>
        <v>4.3686031168645913E-3</v>
      </c>
      <c r="IN37" s="1237">
        <f>FY37-FX37</f>
        <v>-411</v>
      </c>
      <c r="IO37" s="342">
        <f>IN37/FX37</f>
        <v>-7.2966783247820763E-3</v>
      </c>
      <c r="IP37" s="1237">
        <f>FZ37-FY37</f>
        <v>-55916</v>
      </c>
      <c r="IQ37" s="342">
        <f>IP37/FY37</f>
        <v>-1</v>
      </c>
      <c r="IR37" s="1237">
        <f>GA37-FZ37</f>
        <v>0</v>
      </c>
      <c r="IS37" s="1292" t="e">
        <f>IR37/FZ37</f>
        <v>#DIV/0!</v>
      </c>
      <c r="IT37" s="1237">
        <f>GB37-GA37</f>
        <v>0</v>
      </c>
      <c r="IU37" s="342" t="e">
        <f>IT37/GA37</f>
        <v>#DIV/0!</v>
      </c>
      <c r="IV37" s="1237">
        <f>GC37-GB37</f>
        <v>0</v>
      </c>
      <c r="IW37" s="342" t="e">
        <f>IV37/GB37</f>
        <v>#DIV/0!</v>
      </c>
      <c r="IX37" s="1237">
        <f>GD37-GC37</f>
        <v>0</v>
      </c>
      <c r="IY37" s="342" t="e">
        <f>IX37/GC37</f>
        <v>#DIV/0!</v>
      </c>
      <c r="IZ37" s="1237">
        <f>GE37-GD37</f>
        <v>0</v>
      </c>
      <c r="JA37" s="1306" t="e">
        <f>IZ37/GD37</f>
        <v>#DIV/0!</v>
      </c>
      <c r="JB37" s="1237">
        <f>FK37</f>
        <v>53315</v>
      </c>
      <c r="JC37" s="889">
        <f>FY37</f>
        <v>55916</v>
      </c>
      <c r="JD37" s="110">
        <f>JC37-JB37</f>
        <v>2601</v>
      </c>
      <c r="JE37" s="100">
        <f>IF(ISERROR(JD37/JB37),0,JD37/JB37)</f>
        <v>4.8785520022507738E-2</v>
      </c>
      <c r="JF37" s="1174"/>
      <c r="JG37" t="str">
        <f>E37</f>
        <v>Bi Weekly Payrolls</v>
      </c>
      <c r="JH37" s="240" t="e">
        <f>#REF!</f>
        <v>#REF!</v>
      </c>
      <c r="JI37" s="240" t="e">
        <f>#REF!</f>
        <v>#REF!</v>
      </c>
      <c r="JJ37" s="240" t="e">
        <f>#REF!</f>
        <v>#REF!</v>
      </c>
      <c r="JK37" s="240" t="e">
        <f>#REF!</f>
        <v>#REF!</v>
      </c>
      <c r="JL37" s="240" t="e">
        <f>#REF!</f>
        <v>#REF!</v>
      </c>
      <c r="JM37" s="240" t="e">
        <f>#REF!</f>
        <v>#REF!</v>
      </c>
      <c r="JN37" s="240" t="e">
        <f>#REF!</f>
        <v>#REF!</v>
      </c>
      <c r="JO37" s="240" t="e">
        <f>#REF!</f>
        <v>#REF!</v>
      </c>
      <c r="JP37" s="240" t="e">
        <f>#REF!</f>
        <v>#REF!</v>
      </c>
      <c r="JQ37" s="240" t="e">
        <f>#REF!</f>
        <v>#REF!</v>
      </c>
      <c r="JR37" s="240" t="e">
        <f>#REF!</f>
        <v>#REF!</v>
      </c>
      <c r="JS37" s="241">
        <f t="shared" ref="JS37:KD40" si="1001">AJ37</f>
        <v>44610</v>
      </c>
      <c r="JT37" s="241">
        <f t="shared" si="1001"/>
        <v>67802</v>
      </c>
      <c r="JU37" s="241">
        <f t="shared" si="1001"/>
        <v>44415</v>
      </c>
      <c r="JV37" s="241">
        <f t="shared" si="1001"/>
        <v>44340</v>
      </c>
      <c r="JW37" s="241">
        <f t="shared" si="1001"/>
        <v>44207</v>
      </c>
      <c r="JX37" s="241">
        <f t="shared" si="1001"/>
        <v>43919</v>
      </c>
      <c r="JY37" s="241">
        <f t="shared" si="1001"/>
        <v>43539</v>
      </c>
      <c r="JZ37" s="241">
        <f t="shared" si="1001"/>
        <v>65110</v>
      </c>
      <c r="KA37" s="241">
        <f t="shared" si="1001"/>
        <v>43434</v>
      </c>
      <c r="KB37" s="241">
        <f t="shared" si="1001"/>
        <v>43744</v>
      </c>
      <c r="KC37" s="241">
        <f t="shared" si="1001"/>
        <v>44090</v>
      </c>
      <c r="KD37" s="241">
        <f t="shared" si="1001"/>
        <v>45048</v>
      </c>
      <c r="KE37" s="241">
        <f t="shared" ref="KE37:KP40" si="1002">AX37</f>
        <v>45094</v>
      </c>
      <c r="KF37" s="241">
        <f t="shared" si="1002"/>
        <v>66663</v>
      </c>
      <c r="KG37" s="241">
        <f t="shared" si="1002"/>
        <v>43660</v>
      </c>
      <c r="KH37" s="241">
        <f t="shared" si="1002"/>
        <v>43753</v>
      </c>
      <c r="KI37" s="241">
        <f t="shared" si="1002"/>
        <v>43349</v>
      </c>
      <c r="KJ37" s="241">
        <f t="shared" si="1002"/>
        <v>43105</v>
      </c>
      <c r="KK37" s="241">
        <f t="shared" si="1002"/>
        <v>56535</v>
      </c>
      <c r="KL37" s="241">
        <f t="shared" si="1002"/>
        <v>43010</v>
      </c>
      <c r="KM37" s="241">
        <f t="shared" si="1002"/>
        <v>43238</v>
      </c>
      <c r="KN37" s="241">
        <f t="shared" si="1002"/>
        <v>43850</v>
      </c>
      <c r="KO37" s="241">
        <f t="shared" si="1002"/>
        <v>44710</v>
      </c>
      <c r="KP37" s="241">
        <f t="shared" si="1002"/>
        <v>69500</v>
      </c>
      <c r="KQ37" s="650">
        <f t="shared" ref="KQ37:LB40" si="1003">BL37</f>
        <v>47251</v>
      </c>
      <c r="KR37" s="650">
        <f t="shared" si="1003"/>
        <v>48526</v>
      </c>
      <c r="KS37" s="650">
        <f t="shared" si="1003"/>
        <v>49289</v>
      </c>
      <c r="KT37" s="650">
        <f t="shared" si="1003"/>
        <v>49977</v>
      </c>
      <c r="KU37" s="650">
        <f t="shared" si="1003"/>
        <v>51034</v>
      </c>
      <c r="KV37" s="650">
        <f t="shared" si="1003"/>
        <v>50934</v>
      </c>
      <c r="KW37" s="650">
        <f t="shared" si="1003"/>
        <v>76037</v>
      </c>
      <c r="KX37" s="650">
        <f t="shared" si="1003"/>
        <v>50695</v>
      </c>
      <c r="KY37" s="650">
        <f t="shared" si="1003"/>
        <v>51105</v>
      </c>
      <c r="KZ37" s="650">
        <f t="shared" si="1003"/>
        <v>52499</v>
      </c>
      <c r="LA37" s="650">
        <f t="shared" si="1003"/>
        <v>53303</v>
      </c>
      <c r="LB37" s="650">
        <f t="shared" si="1003"/>
        <v>54184</v>
      </c>
      <c r="LC37" s="742">
        <f t="shared" ref="LC37:LN40" si="1004">BZ37</f>
        <v>81645</v>
      </c>
      <c r="LD37" s="742">
        <f t="shared" si="1004"/>
        <v>54094</v>
      </c>
      <c r="LE37" s="742">
        <f t="shared" si="1004"/>
        <v>53651</v>
      </c>
      <c r="LF37" s="742">
        <f t="shared" si="1004"/>
        <v>53742</v>
      </c>
      <c r="LG37" s="742">
        <f t="shared" si="1004"/>
        <v>53448</v>
      </c>
      <c r="LH37" s="742">
        <f t="shared" si="1004"/>
        <v>79347</v>
      </c>
      <c r="LI37" s="742">
        <f t="shared" si="1004"/>
        <v>55371</v>
      </c>
      <c r="LJ37" s="742">
        <f t="shared" si="1004"/>
        <v>51241</v>
      </c>
      <c r="LK37" s="742">
        <f t="shared" si="1004"/>
        <v>50664</v>
      </c>
      <c r="LL37" s="742">
        <f t="shared" si="1004"/>
        <v>51333</v>
      </c>
      <c r="LM37" s="742">
        <f t="shared" si="1004"/>
        <v>51619</v>
      </c>
      <c r="LN37" s="742">
        <f t="shared" si="1004"/>
        <v>51894</v>
      </c>
      <c r="LO37" s="792">
        <f t="shared" ref="LO37:LZ40" si="1005">CN37</f>
        <v>78613</v>
      </c>
      <c r="LP37" s="792">
        <f t="shared" si="1005"/>
        <v>49027</v>
      </c>
      <c r="LQ37" s="792">
        <f t="shared" si="1005"/>
        <v>47945</v>
      </c>
      <c r="LR37" s="792">
        <f t="shared" si="1005"/>
        <v>51525</v>
      </c>
      <c r="LS37" s="792">
        <f t="shared" si="1005"/>
        <v>51274</v>
      </c>
      <c r="LT37" s="792">
        <f t="shared" si="1005"/>
        <v>70940</v>
      </c>
      <c r="LU37" s="792">
        <f t="shared" si="1005"/>
        <v>55371</v>
      </c>
      <c r="LV37" s="792">
        <f t="shared" si="1005"/>
        <v>50515</v>
      </c>
      <c r="LW37" s="792">
        <f t="shared" si="1005"/>
        <v>50800</v>
      </c>
      <c r="LX37" s="792">
        <f t="shared" si="1005"/>
        <v>50995</v>
      </c>
      <c r="LY37" s="792">
        <f t="shared" si="1005"/>
        <v>51075</v>
      </c>
      <c r="LZ37" s="792">
        <f t="shared" si="1005"/>
        <v>77804</v>
      </c>
      <c r="MA37" s="967">
        <f t="shared" ref="MA37:ML40" si="1006">DB37</f>
        <v>52264</v>
      </c>
      <c r="MB37" s="967">
        <f t="shared" si="1006"/>
        <v>52250</v>
      </c>
      <c r="MC37" s="967">
        <f t="shared" si="1006"/>
        <v>52283</v>
      </c>
      <c r="MD37" s="967">
        <f t="shared" si="1006"/>
        <v>55484</v>
      </c>
      <c r="ME37" s="967">
        <f t="shared" si="1006"/>
        <v>54886</v>
      </c>
      <c r="MF37" s="967">
        <f t="shared" si="1006"/>
        <v>81839</v>
      </c>
      <c r="MG37" s="967">
        <f t="shared" si="1006"/>
        <v>54440</v>
      </c>
      <c r="MH37" s="967">
        <f t="shared" si="1006"/>
        <v>54066</v>
      </c>
      <c r="MI37" s="967">
        <f t="shared" si="1006"/>
        <v>54179</v>
      </c>
      <c r="MJ37" s="967">
        <f t="shared" si="1006"/>
        <v>54962</v>
      </c>
      <c r="MK37" s="967">
        <f t="shared" si="1006"/>
        <v>55319</v>
      </c>
      <c r="ML37" s="967">
        <f t="shared" si="1006"/>
        <v>84151</v>
      </c>
      <c r="MM37" s="989">
        <f t="shared" ref="MM37:MX40" si="1007">DP37</f>
        <v>56515</v>
      </c>
      <c r="MN37" s="989">
        <f t="shared" si="1007"/>
        <v>56055</v>
      </c>
      <c r="MO37" s="989">
        <f t="shared" si="1007"/>
        <v>55652</v>
      </c>
      <c r="MP37" s="989">
        <f t="shared" si="1007"/>
        <v>55665</v>
      </c>
      <c r="MQ37" s="989">
        <f t="shared" si="1007"/>
        <v>80205</v>
      </c>
      <c r="MR37" s="989">
        <f t="shared" si="1007"/>
        <v>55424</v>
      </c>
      <c r="MS37" s="989">
        <f t="shared" si="1007"/>
        <v>53888</v>
      </c>
      <c r="MT37" s="989">
        <f t="shared" si="1007"/>
        <v>53622</v>
      </c>
      <c r="MU37" s="989">
        <f t="shared" si="1007"/>
        <v>53895</v>
      </c>
      <c r="MV37" s="989">
        <f t="shared" si="1007"/>
        <v>82433</v>
      </c>
      <c r="MW37" s="989">
        <f t="shared" si="1007"/>
        <v>55460</v>
      </c>
      <c r="MX37" s="989">
        <f t="shared" si="1007"/>
        <v>55694</v>
      </c>
      <c r="MY37" s="1029">
        <f t="shared" ref="MY37:NJ40" si="1008">ED37</f>
        <v>56152</v>
      </c>
      <c r="MZ37" s="1029">
        <f t="shared" si="1008"/>
        <v>55939</v>
      </c>
      <c r="NA37" s="1029">
        <f t="shared" si="1008"/>
        <v>55142</v>
      </c>
      <c r="NB37" s="1029">
        <f t="shared" si="1008"/>
        <v>75503</v>
      </c>
      <c r="NC37" s="1029">
        <f t="shared" si="1008"/>
        <v>54770</v>
      </c>
      <c r="ND37" s="1029">
        <f t="shared" si="1008"/>
        <v>54452</v>
      </c>
      <c r="NE37" s="1029">
        <f t="shared" si="1008"/>
        <v>54212</v>
      </c>
      <c r="NF37" s="1029">
        <f t="shared" si="1008"/>
        <v>54519</v>
      </c>
      <c r="NG37" s="1029">
        <f t="shared" si="1008"/>
        <v>54591</v>
      </c>
      <c r="NH37" s="1029">
        <f t="shared" si="1008"/>
        <v>55261</v>
      </c>
      <c r="NI37" s="1029">
        <f t="shared" si="1008"/>
        <v>83527</v>
      </c>
      <c r="NJ37" s="1029">
        <f t="shared" si="1008"/>
        <v>56321</v>
      </c>
      <c r="NK37" s="1116">
        <f t="shared" ref="NK37:NV40" si="1009">ER37</f>
        <v>52362</v>
      </c>
      <c r="NL37" s="1116">
        <f t="shared" si="1009"/>
        <v>52820</v>
      </c>
      <c r="NM37" s="1116">
        <f t="shared" si="1009"/>
        <v>53041</v>
      </c>
      <c r="NN37" s="1116">
        <f t="shared" si="1009"/>
        <v>81233</v>
      </c>
      <c r="NO37" s="1116">
        <f t="shared" si="1009"/>
        <v>54134</v>
      </c>
      <c r="NP37" s="1116">
        <f t="shared" si="1009"/>
        <v>54433</v>
      </c>
      <c r="NQ37" s="1116">
        <f t="shared" si="1009"/>
        <v>54364</v>
      </c>
      <c r="NR37" s="1116">
        <f t="shared" si="1009"/>
        <v>54096</v>
      </c>
      <c r="NS37" s="1116">
        <f t="shared" si="1009"/>
        <v>54045</v>
      </c>
      <c r="NT37" s="1116">
        <f t="shared" si="1009"/>
        <v>81916</v>
      </c>
      <c r="NU37" s="1116">
        <f t="shared" si="1009"/>
        <v>55183</v>
      </c>
      <c r="NV37" s="1116">
        <f t="shared" si="1009"/>
        <v>55620</v>
      </c>
      <c r="NW37" s="1201">
        <f t="shared" ref="NW37:OH40" si="1010">FF37</f>
        <v>55744</v>
      </c>
      <c r="NX37" s="1201">
        <f t="shared" si="1010"/>
        <v>56801</v>
      </c>
      <c r="NY37" s="1201">
        <f t="shared" si="1010"/>
        <v>56065</v>
      </c>
      <c r="NZ37" s="1201">
        <f t="shared" si="1010"/>
        <v>83388</v>
      </c>
      <c r="OA37" s="1201">
        <f t="shared" si="1010"/>
        <v>54765</v>
      </c>
      <c r="OB37" s="1201">
        <f t="shared" si="1010"/>
        <v>53315</v>
      </c>
      <c r="OC37" s="1201">
        <f t="shared" si="1010"/>
        <v>54228</v>
      </c>
      <c r="OD37" s="1201">
        <f t="shared" si="1010"/>
        <v>53385</v>
      </c>
      <c r="OE37" s="1201">
        <f t="shared" si="1010"/>
        <v>53709</v>
      </c>
      <c r="OF37" s="1201">
        <f t="shared" si="1010"/>
        <v>81285</v>
      </c>
      <c r="OG37" s="1201">
        <f t="shared" si="1010"/>
        <v>54388</v>
      </c>
      <c r="OH37" s="1201">
        <f t="shared" si="1010"/>
        <v>54645</v>
      </c>
      <c r="OI37" s="1271">
        <f>FT37</f>
        <v>55517</v>
      </c>
      <c r="OJ37" s="1271">
        <f t="shared" ref="OJ37:ON40" si="1011">FU37</f>
        <v>56517</v>
      </c>
      <c r="OK37" s="1271">
        <f t="shared" si="1011"/>
        <v>84276</v>
      </c>
      <c r="OL37" s="1271">
        <f t="shared" si="1011"/>
        <v>56082</v>
      </c>
      <c r="OM37" s="1271">
        <f t="shared" si="1011"/>
        <v>56327</v>
      </c>
      <c r="ON37" s="1271">
        <f t="shared" si="1011"/>
        <v>55916</v>
      </c>
      <c r="OO37" s="1271">
        <f t="shared" ref="OO37:OT40" si="1012">FZ37</f>
        <v>0</v>
      </c>
      <c r="OP37" s="1271">
        <f t="shared" si="1012"/>
        <v>0</v>
      </c>
      <c r="OQ37" s="1271">
        <f t="shared" si="1012"/>
        <v>0</v>
      </c>
      <c r="OR37" s="1271">
        <f t="shared" si="1012"/>
        <v>0</v>
      </c>
      <c r="OS37" s="1271">
        <f t="shared" si="1012"/>
        <v>0</v>
      </c>
      <c r="OT37" s="1271">
        <f t="shared" si="1012"/>
        <v>0</v>
      </c>
    </row>
    <row r="38" spans="1:410" x14ac:dyDescent="0.3">
      <c r="A38" s="628"/>
      <c r="B38" s="50">
        <v>5.2</v>
      </c>
      <c r="E38" s="1335" t="s">
        <v>217</v>
      </c>
      <c r="F38" s="1335"/>
      <c r="G38" s="1336"/>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c r="GA38" s="64"/>
      <c r="GB38" s="187"/>
      <c r="GC38" s="64"/>
      <c r="GD38" s="187"/>
      <c r="GE38" s="64"/>
      <c r="GF38" s="125">
        <f>SUM(FT38:GE38)</f>
        <v>341168</v>
      </c>
      <c r="GG38" s="150">
        <f>SUM(FT38:GE38)/$GF$4</f>
        <v>56861.333333333336</v>
      </c>
      <c r="GH38" s="300">
        <f>ER38-EO38</f>
        <v>9</v>
      </c>
      <c r="GI38" s="1101">
        <f>GH38/EO38</f>
        <v>1.278518055516095E-4</v>
      </c>
      <c r="GJ38" s="300">
        <f>ES38-ER38</f>
        <v>169</v>
      </c>
      <c r="GK38" s="1097">
        <f>GJ38/ER38</f>
        <v>2.4004658892376744E-3</v>
      </c>
      <c r="GL38" s="300">
        <f>ET38-ES38</f>
        <v>35</v>
      </c>
      <c r="GM38" s="1097">
        <f>GL38/ES38</f>
        <v>4.9594740123561749E-4</v>
      </c>
      <c r="GN38" s="300">
        <f>EU38-ET38</f>
        <v>81</v>
      </c>
      <c r="GO38" s="1097">
        <f>GN38/ET38</f>
        <v>1.1471950373192459E-3</v>
      </c>
      <c r="GP38" s="300">
        <f>EV38-EU38</f>
        <v>-67</v>
      </c>
      <c r="GQ38" s="1097">
        <f>GP38/EU38</f>
        <v>-9.4782707107288363E-4</v>
      </c>
      <c r="GR38" s="300">
        <f>EW38-EV38</f>
        <v>6</v>
      </c>
      <c r="GS38" s="1097">
        <f>GR38/EV38</f>
        <v>8.4960564138145879E-5</v>
      </c>
      <c r="GT38" s="300">
        <f>EX38-EW38</f>
        <v>237</v>
      </c>
      <c r="GU38" s="1154">
        <f>GT38/EW38</f>
        <v>3.3556571849292765E-3</v>
      </c>
      <c r="GV38" s="300">
        <f>EY38-EX38</f>
        <v>-146</v>
      </c>
      <c r="GW38" s="1097">
        <f>GV38/EX38</f>
        <v>-2.0602844885978778E-3</v>
      </c>
      <c r="GX38" s="300">
        <f>EZ38-EY38</f>
        <v>-130</v>
      </c>
      <c r="GY38" s="1097">
        <f>GX38/EY38</f>
        <v>-1.8382872818801437E-3</v>
      </c>
      <c r="GZ38" s="300">
        <f>FA38-EZ38</f>
        <v>-179</v>
      </c>
      <c r="HA38" s="1097">
        <f>GZ38/EZ38</f>
        <v>-2.535841786139287E-3</v>
      </c>
      <c r="HB38" s="300">
        <f>FB38-FA38</f>
        <v>-132</v>
      </c>
      <c r="HC38" s="1097">
        <f>HB38/FA38</f>
        <v>-1.8747603289352213E-3</v>
      </c>
      <c r="HD38" s="300">
        <f>FC38-FB38</f>
        <v>-209</v>
      </c>
      <c r="HE38" s="1097">
        <f>HD38/FB38</f>
        <v>-2.9739459567141454E-3</v>
      </c>
      <c r="HF38" s="1237">
        <f>FF38-FC38</f>
        <v>-163</v>
      </c>
      <c r="HG38" s="342">
        <f>HF38/FC38</f>
        <v>-2.3263115830336246E-3</v>
      </c>
      <c r="HH38" s="1237">
        <f>FG38-FF38</f>
        <v>-230</v>
      </c>
      <c r="HI38" s="342">
        <f>HH38/FF38</f>
        <v>-3.290179529361276E-3</v>
      </c>
      <c r="HJ38" s="1237">
        <f>FH38-FG38</f>
        <v>-535</v>
      </c>
      <c r="HK38" s="342">
        <f>HJ38/FG38</f>
        <v>-7.6785073555794758E-3</v>
      </c>
      <c r="HL38" s="1237">
        <f>FI38-FH38</f>
        <v>-363</v>
      </c>
      <c r="HM38" s="342">
        <f>HL38/FH38</f>
        <v>-5.250216951113682E-3</v>
      </c>
      <c r="HN38" s="1237">
        <f>FJ38-FI38</f>
        <v>-595</v>
      </c>
      <c r="HO38" s="342">
        <f>HN38/FI38</f>
        <v>-8.6511479128196928E-3</v>
      </c>
      <c r="HP38" s="1237">
        <f>FK38-FJ38</f>
        <v>336</v>
      </c>
      <c r="HQ38" s="342">
        <f>HP38/FJ38</f>
        <v>4.9279868587017101E-3</v>
      </c>
      <c r="HR38" s="1237">
        <f>FL38-FK38</f>
        <v>-8372</v>
      </c>
      <c r="HS38" s="342">
        <f>HR38/FK38</f>
        <v>-0.12218687060334511</v>
      </c>
      <c r="HT38" s="1237">
        <f>FM38-FL38</f>
        <v>-1329</v>
      </c>
      <c r="HU38" s="342">
        <f>HT38/FL38</f>
        <v>-2.2096232500914442E-2</v>
      </c>
      <c r="HV38" s="1237">
        <f>FN38-FM38</f>
        <v>-4195</v>
      </c>
      <c r="HW38" s="342">
        <f>HV38/FM38</f>
        <v>-7.1322916843769665E-2</v>
      </c>
      <c r="HX38" s="1237">
        <f>FO38-FN38</f>
        <v>3563</v>
      </c>
      <c r="HY38" s="342">
        <f>HX38/FN38</f>
        <v>6.5230127055032769E-2</v>
      </c>
      <c r="HZ38" s="1237">
        <f>FP38-FO38</f>
        <v>-576</v>
      </c>
      <c r="IA38" s="342">
        <f>HZ38/FO38</f>
        <v>-9.8994586233565347E-3</v>
      </c>
      <c r="IB38" s="1237">
        <f>FQ38-FP38</f>
        <v>160</v>
      </c>
      <c r="IC38" s="342">
        <f>IB38/FP38</f>
        <v>2.7773438178062457E-3</v>
      </c>
      <c r="ID38" s="1237">
        <f>FT38-FQ38</f>
        <v>-546</v>
      </c>
      <c r="IE38" s="342">
        <f>ID38/FQ38</f>
        <v>-9.4514358912219359E-3</v>
      </c>
      <c r="IF38" s="1237">
        <f>FU38-FT38</f>
        <v>-4</v>
      </c>
      <c r="IG38" s="342">
        <f>IF38/FT38</f>
        <v>-6.990196249759712E-5</v>
      </c>
      <c r="IH38" s="1237">
        <f>FX38-FV38</f>
        <v>-708</v>
      </c>
      <c r="II38" s="342">
        <f>IH38/FU38</f>
        <v>-1.2373512294867089E-2</v>
      </c>
      <c r="IJ38" s="1237">
        <f>FZ38-FW38</f>
        <v>-56657</v>
      </c>
      <c r="IK38" s="342">
        <f>IJ38/FV38</f>
        <v>-0.99021269902301767</v>
      </c>
      <c r="IL38" s="1237">
        <f>FX38-FW38</f>
        <v>-148</v>
      </c>
      <c r="IM38" s="342">
        <f>IL38/FW38</f>
        <v>-2.6122103182307571E-3</v>
      </c>
      <c r="IN38" s="1237">
        <f>FY38-FX38</f>
        <v>-166</v>
      </c>
      <c r="IO38" s="342">
        <f>IN38/FX38</f>
        <v>-2.9375851634252949E-3</v>
      </c>
      <c r="IP38" s="1237">
        <f>FZ38-FY38</f>
        <v>-56343</v>
      </c>
      <c r="IQ38" s="342">
        <f>IP38/FY38</f>
        <v>-1</v>
      </c>
      <c r="IR38" s="1237">
        <f>GA38-FZ38</f>
        <v>0</v>
      </c>
      <c r="IS38" s="1292" t="e">
        <f>IR38/FZ38</f>
        <v>#DIV/0!</v>
      </c>
      <c r="IT38" s="1237">
        <f>GB38-GA38</f>
        <v>0</v>
      </c>
      <c r="IU38" s="342" t="e">
        <f>IT38/GA38</f>
        <v>#DIV/0!</v>
      </c>
      <c r="IV38" s="1237">
        <f>GC38-GB38</f>
        <v>0</v>
      </c>
      <c r="IW38" s="342" t="e">
        <f>IV38/GB38</f>
        <v>#DIV/0!</v>
      </c>
      <c r="IX38" s="1237">
        <f>GD38-GC38</f>
        <v>0</v>
      </c>
      <c r="IY38" s="342" t="e">
        <f>IX38/GC38</f>
        <v>#DIV/0!</v>
      </c>
      <c r="IZ38" s="1237">
        <f>GE38-GD38</f>
        <v>0</v>
      </c>
      <c r="JA38" s="1306" t="e">
        <f>IZ38/GD38</f>
        <v>#DIV/0!</v>
      </c>
      <c r="JB38" s="1237">
        <f>FK38</f>
        <v>68518</v>
      </c>
      <c r="JC38" s="881">
        <f>FY38</f>
        <v>56343</v>
      </c>
      <c r="JD38" s="110">
        <f>JC38-JB38</f>
        <v>-12175</v>
      </c>
      <c r="JE38" s="100">
        <f>IF(ISERROR(JD38/JB38),0,JD38/JB38)</f>
        <v>-0.17769053387431041</v>
      </c>
      <c r="JF38" s="1174"/>
      <c r="JG38" t="str">
        <f>E38</f>
        <v>Monthly Payrolls</v>
      </c>
      <c r="JH38" s="240" t="e">
        <f>#REF!</f>
        <v>#REF!</v>
      </c>
      <c r="JI38" s="240" t="e">
        <f>#REF!</f>
        <v>#REF!</v>
      </c>
      <c r="JJ38" s="240" t="e">
        <f>#REF!</f>
        <v>#REF!</v>
      </c>
      <c r="JK38" s="240" t="e">
        <f>#REF!</f>
        <v>#REF!</v>
      </c>
      <c r="JL38" s="240" t="e">
        <f>#REF!</f>
        <v>#REF!</v>
      </c>
      <c r="JM38" s="240" t="e">
        <f>#REF!</f>
        <v>#REF!</v>
      </c>
      <c r="JN38" s="240" t="e">
        <f>#REF!</f>
        <v>#REF!</v>
      </c>
      <c r="JO38" s="240" t="e">
        <f>#REF!</f>
        <v>#REF!</v>
      </c>
      <c r="JP38" s="240" t="e">
        <f>#REF!</f>
        <v>#REF!</v>
      </c>
      <c r="JQ38" s="240" t="e">
        <f>#REF!</f>
        <v>#REF!</v>
      </c>
      <c r="JR38" s="240" t="e">
        <f>#REF!</f>
        <v>#REF!</v>
      </c>
      <c r="JS38" s="241">
        <f t="shared" si="1001"/>
        <v>66939</v>
      </c>
      <c r="JT38" s="241">
        <f t="shared" si="1001"/>
        <v>67087</v>
      </c>
      <c r="JU38" s="241">
        <f t="shared" si="1001"/>
        <v>66975</v>
      </c>
      <c r="JV38" s="241">
        <f t="shared" si="1001"/>
        <v>67127</v>
      </c>
      <c r="JW38" s="241">
        <f t="shared" si="1001"/>
        <v>67090</v>
      </c>
      <c r="JX38" s="241">
        <f t="shared" si="1001"/>
        <v>67187</v>
      </c>
      <c r="JY38" s="241">
        <f t="shared" si="1001"/>
        <v>67481</v>
      </c>
      <c r="JZ38" s="241">
        <f t="shared" si="1001"/>
        <v>67398</v>
      </c>
      <c r="KA38" s="241">
        <f t="shared" si="1001"/>
        <v>67510</v>
      </c>
      <c r="KB38" s="241">
        <f t="shared" si="1001"/>
        <v>67572</v>
      </c>
      <c r="KC38" s="241">
        <f t="shared" si="1001"/>
        <v>67513</v>
      </c>
      <c r="KD38" s="241">
        <f t="shared" si="1001"/>
        <v>67388</v>
      </c>
      <c r="KE38" s="241">
        <f t="shared" si="1002"/>
        <v>67305</v>
      </c>
      <c r="KF38" s="241">
        <f t="shared" si="1002"/>
        <v>67180</v>
      </c>
      <c r="KG38" s="241">
        <f t="shared" si="1002"/>
        <v>67056</v>
      </c>
      <c r="KH38" s="241">
        <f t="shared" si="1002"/>
        <v>66898</v>
      </c>
      <c r="KI38" s="241">
        <f t="shared" si="1002"/>
        <v>66770</v>
      </c>
      <c r="KJ38" s="241">
        <f t="shared" si="1002"/>
        <v>66689</v>
      </c>
      <c r="KK38" s="241">
        <f t="shared" si="1002"/>
        <v>66733</v>
      </c>
      <c r="KL38" s="241">
        <f t="shared" si="1002"/>
        <v>66530</v>
      </c>
      <c r="KM38" s="241">
        <f t="shared" si="1002"/>
        <v>66537</v>
      </c>
      <c r="KN38" s="241">
        <f t="shared" si="1002"/>
        <v>66605</v>
      </c>
      <c r="KO38" s="241">
        <f t="shared" si="1002"/>
        <v>66593</v>
      </c>
      <c r="KP38" s="241">
        <f t="shared" si="1002"/>
        <v>66703</v>
      </c>
      <c r="KQ38" s="650">
        <f t="shared" si="1003"/>
        <v>66583</v>
      </c>
      <c r="KR38" s="650">
        <f t="shared" si="1003"/>
        <v>66888</v>
      </c>
      <c r="KS38" s="650">
        <f t="shared" si="1003"/>
        <v>66586</v>
      </c>
      <c r="KT38" s="650">
        <f t="shared" si="1003"/>
        <v>66623</v>
      </c>
      <c r="KU38" s="650">
        <f t="shared" si="1003"/>
        <v>66430</v>
      </c>
      <c r="KV38" s="650">
        <f t="shared" si="1003"/>
        <v>66359</v>
      </c>
      <c r="KW38" s="650">
        <f t="shared" si="1003"/>
        <v>66530</v>
      </c>
      <c r="KX38" s="650">
        <f t="shared" si="1003"/>
        <v>66357</v>
      </c>
      <c r="KY38" s="650">
        <f t="shared" si="1003"/>
        <v>66366</v>
      </c>
      <c r="KZ38" s="650">
        <f t="shared" si="1003"/>
        <v>66490</v>
      </c>
      <c r="LA38" s="650">
        <f t="shared" si="1003"/>
        <v>66533</v>
      </c>
      <c r="LB38" s="650">
        <f t="shared" si="1003"/>
        <v>66950</v>
      </c>
      <c r="LC38" s="742">
        <f t="shared" si="1004"/>
        <v>66972</v>
      </c>
      <c r="LD38" s="742">
        <f t="shared" si="1004"/>
        <v>67087</v>
      </c>
      <c r="LE38" s="742">
        <f t="shared" si="1004"/>
        <v>67004</v>
      </c>
      <c r="LF38" s="742">
        <f t="shared" si="1004"/>
        <v>66983</v>
      </c>
      <c r="LG38" s="742">
        <f t="shared" si="1004"/>
        <v>67036</v>
      </c>
      <c r="LH38" s="742">
        <f t="shared" si="1004"/>
        <v>67583</v>
      </c>
      <c r="LI38" s="742">
        <f t="shared" si="1004"/>
        <v>67306</v>
      </c>
      <c r="LJ38" s="742">
        <f t="shared" si="1004"/>
        <v>67372</v>
      </c>
      <c r="LK38" s="742">
        <f t="shared" si="1004"/>
        <v>67329</v>
      </c>
      <c r="LL38" s="742">
        <f t="shared" si="1004"/>
        <v>67258</v>
      </c>
      <c r="LM38" s="742">
        <f t="shared" si="1004"/>
        <v>67213</v>
      </c>
      <c r="LN38" s="742">
        <f t="shared" si="1004"/>
        <v>67404</v>
      </c>
      <c r="LO38" s="792">
        <f t="shared" si="1005"/>
        <v>67177</v>
      </c>
      <c r="LP38" s="792">
        <f t="shared" si="1005"/>
        <v>67179</v>
      </c>
      <c r="LQ38" s="792">
        <f t="shared" si="1005"/>
        <v>67084</v>
      </c>
      <c r="LR38" s="792">
        <f t="shared" si="1005"/>
        <v>67628</v>
      </c>
      <c r="LS38" s="792">
        <f t="shared" si="1005"/>
        <v>67334</v>
      </c>
      <c r="LT38" s="792">
        <f t="shared" si="1005"/>
        <v>67523</v>
      </c>
      <c r="LU38" s="792">
        <f t="shared" si="1005"/>
        <v>67306</v>
      </c>
      <c r="LV38" s="792">
        <f t="shared" si="1005"/>
        <v>67836</v>
      </c>
      <c r="LW38" s="792">
        <f t="shared" si="1005"/>
        <v>67894</v>
      </c>
      <c r="LX38" s="792">
        <f t="shared" si="1005"/>
        <v>67953</v>
      </c>
      <c r="LY38" s="792">
        <f t="shared" si="1005"/>
        <v>68059</v>
      </c>
      <c r="LZ38" s="792">
        <f t="shared" si="1005"/>
        <v>68098</v>
      </c>
      <c r="MA38" s="967">
        <f t="shared" si="1006"/>
        <v>68069</v>
      </c>
      <c r="MB38" s="967">
        <f t="shared" si="1006"/>
        <v>68189</v>
      </c>
      <c r="MC38" s="967">
        <f t="shared" si="1006"/>
        <v>68174</v>
      </c>
      <c r="MD38" s="967">
        <f t="shared" si="1006"/>
        <v>68212</v>
      </c>
      <c r="ME38" s="967">
        <f t="shared" si="1006"/>
        <v>68226</v>
      </c>
      <c r="MF38" s="967">
        <f t="shared" si="1006"/>
        <v>68835</v>
      </c>
      <c r="MG38" s="967">
        <f t="shared" si="1006"/>
        <v>68309</v>
      </c>
      <c r="MH38" s="967">
        <f t="shared" si="1006"/>
        <v>68360</v>
      </c>
      <c r="MI38" s="967">
        <f t="shared" si="1006"/>
        <v>68253</v>
      </c>
      <c r="MJ38" s="967">
        <f t="shared" si="1006"/>
        <v>68242</v>
      </c>
      <c r="MK38" s="967">
        <f t="shared" si="1006"/>
        <v>68312</v>
      </c>
      <c r="ML38" s="967">
        <f t="shared" si="1006"/>
        <v>68368</v>
      </c>
      <c r="MM38" s="989">
        <f t="shared" si="1007"/>
        <v>68726</v>
      </c>
      <c r="MN38" s="989">
        <f t="shared" si="1007"/>
        <v>68754</v>
      </c>
      <c r="MO38" s="989">
        <f t="shared" si="1007"/>
        <v>68557</v>
      </c>
      <c r="MP38" s="989">
        <f t="shared" si="1007"/>
        <v>68645</v>
      </c>
      <c r="MQ38" s="989">
        <f t="shared" si="1007"/>
        <v>68547</v>
      </c>
      <c r="MR38" s="989">
        <f t="shared" si="1007"/>
        <v>68376</v>
      </c>
      <c r="MS38" s="989">
        <f t="shared" si="1007"/>
        <v>68574</v>
      </c>
      <c r="MT38" s="989">
        <f t="shared" si="1007"/>
        <v>68577</v>
      </c>
      <c r="MU38" s="989">
        <f t="shared" si="1007"/>
        <v>68560</v>
      </c>
      <c r="MV38" s="989">
        <f t="shared" si="1007"/>
        <v>68654</v>
      </c>
      <c r="MW38" s="989">
        <f t="shared" si="1007"/>
        <v>68620</v>
      </c>
      <c r="MX38" s="989">
        <f t="shared" si="1007"/>
        <v>68895</v>
      </c>
      <c r="MY38" s="1029">
        <f t="shared" si="1008"/>
        <v>69020</v>
      </c>
      <c r="MZ38" s="1029">
        <f t="shared" si="1008"/>
        <v>69056</v>
      </c>
      <c r="NA38" s="1029">
        <f t="shared" si="1008"/>
        <v>69925</v>
      </c>
      <c r="NB38" s="1029">
        <f t="shared" si="1008"/>
        <v>69609</v>
      </c>
      <c r="NC38" s="1029">
        <f t="shared" si="1008"/>
        <v>69552</v>
      </c>
      <c r="ND38" s="1029">
        <f t="shared" si="1008"/>
        <v>69536</v>
      </c>
      <c r="NE38" s="1029">
        <f t="shared" si="1008"/>
        <v>69882</v>
      </c>
      <c r="NF38" s="1029">
        <f t="shared" si="1008"/>
        <v>69962</v>
      </c>
      <c r="NG38" s="1029">
        <f t="shared" si="1008"/>
        <v>70076</v>
      </c>
      <c r="NH38" s="1029">
        <f t="shared" si="1008"/>
        <v>70081</v>
      </c>
      <c r="NI38" s="1029">
        <f t="shared" si="1008"/>
        <v>70141</v>
      </c>
      <c r="NJ38" s="1029">
        <f t="shared" si="1008"/>
        <v>70394</v>
      </c>
      <c r="NK38" s="1116">
        <f t="shared" si="1009"/>
        <v>70403</v>
      </c>
      <c r="NL38" s="1116">
        <f t="shared" si="1009"/>
        <v>70572</v>
      </c>
      <c r="NM38" s="1116">
        <f t="shared" si="1009"/>
        <v>70607</v>
      </c>
      <c r="NN38" s="1116">
        <f t="shared" si="1009"/>
        <v>70688</v>
      </c>
      <c r="NO38" s="1116">
        <f t="shared" si="1009"/>
        <v>70621</v>
      </c>
      <c r="NP38" s="1116">
        <f t="shared" si="1009"/>
        <v>70627</v>
      </c>
      <c r="NQ38" s="1116">
        <f t="shared" si="1009"/>
        <v>70864</v>
      </c>
      <c r="NR38" s="1116">
        <f t="shared" si="1009"/>
        <v>70718</v>
      </c>
      <c r="NS38" s="1116">
        <f t="shared" si="1009"/>
        <v>70588</v>
      </c>
      <c r="NT38" s="1116">
        <f t="shared" si="1009"/>
        <v>70409</v>
      </c>
      <c r="NU38" s="1116">
        <f t="shared" si="1009"/>
        <v>70277</v>
      </c>
      <c r="NV38" s="1116">
        <f t="shared" si="1009"/>
        <v>70068</v>
      </c>
      <c r="NW38" s="1201">
        <f t="shared" si="1010"/>
        <v>69905</v>
      </c>
      <c r="NX38" s="1201">
        <f t="shared" si="1010"/>
        <v>69675</v>
      </c>
      <c r="NY38" s="1201">
        <f t="shared" si="1010"/>
        <v>69140</v>
      </c>
      <c r="NZ38" s="1201">
        <f t="shared" si="1010"/>
        <v>68777</v>
      </c>
      <c r="OA38" s="1201">
        <f t="shared" si="1010"/>
        <v>68182</v>
      </c>
      <c r="OB38" s="1201">
        <f t="shared" si="1010"/>
        <v>68518</v>
      </c>
      <c r="OC38" s="1201">
        <f t="shared" si="1010"/>
        <v>60146</v>
      </c>
      <c r="OD38" s="1201">
        <f t="shared" si="1010"/>
        <v>58817</v>
      </c>
      <c r="OE38" s="1201">
        <f t="shared" si="1010"/>
        <v>54622</v>
      </c>
      <c r="OF38" s="1201">
        <f t="shared" si="1010"/>
        <v>58185</v>
      </c>
      <c r="OG38" s="1201">
        <f t="shared" si="1010"/>
        <v>57609</v>
      </c>
      <c r="OH38" s="1201">
        <f t="shared" si="1010"/>
        <v>57769</v>
      </c>
      <c r="OI38" s="1271">
        <f>FT38</f>
        <v>57223</v>
      </c>
      <c r="OJ38" s="1271">
        <f t="shared" si="1011"/>
        <v>57219</v>
      </c>
      <c r="OK38" s="1271">
        <f t="shared" si="1011"/>
        <v>57217</v>
      </c>
      <c r="OL38" s="1271">
        <f t="shared" si="1011"/>
        <v>56657</v>
      </c>
      <c r="OM38" s="1271">
        <f t="shared" si="1011"/>
        <v>56509</v>
      </c>
      <c r="ON38" s="1271">
        <f t="shared" si="1011"/>
        <v>56343</v>
      </c>
      <c r="OO38" s="1271">
        <f t="shared" si="1012"/>
        <v>0</v>
      </c>
      <c r="OP38" s="1271">
        <f t="shared" si="1012"/>
        <v>0</v>
      </c>
      <c r="OQ38" s="1271">
        <f t="shared" si="1012"/>
        <v>0</v>
      </c>
      <c r="OR38" s="1271">
        <f t="shared" si="1012"/>
        <v>0</v>
      </c>
      <c r="OS38" s="1271">
        <f t="shared" si="1012"/>
        <v>0</v>
      </c>
      <c r="OT38" s="1271">
        <f t="shared" si="1012"/>
        <v>0</v>
      </c>
    </row>
    <row r="39" spans="1:410" s="25" customFormat="1" x14ac:dyDescent="0.3">
      <c r="A39" s="628"/>
      <c r="B39" s="52">
        <v>5.3</v>
      </c>
      <c r="C39" s="24"/>
      <c r="D39" s="24"/>
      <c r="E39" s="1343" t="s">
        <v>156</v>
      </c>
      <c r="F39" s="1343"/>
      <c r="G39" s="1344"/>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13">SUM(V37:V38)</f>
        <v>125806</v>
      </c>
      <c r="W39" s="65">
        <f t="shared" si="1013"/>
        <v>158093</v>
      </c>
      <c r="X39" s="30">
        <f t="shared" si="1013"/>
        <v>127601</v>
      </c>
      <c r="Y39" s="65">
        <f t="shared" si="1013"/>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14">SUM(AK37:AK38)</f>
        <v>134889</v>
      </c>
      <c r="AL39" s="30">
        <f t="shared" si="1014"/>
        <v>111390</v>
      </c>
      <c r="AM39" s="65">
        <f t="shared" si="1014"/>
        <v>111467</v>
      </c>
      <c r="AN39" s="30">
        <f t="shared" si="1014"/>
        <v>111297</v>
      </c>
      <c r="AO39" s="65">
        <f t="shared" si="1014"/>
        <v>111106</v>
      </c>
      <c r="AP39" s="197">
        <f t="shared" si="1014"/>
        <v>111020</v>
      </c>
      <c r="AQ39" s="65">
        <f t="shared" si="1014"/>
        <v>132508</v>
      </c>
      <c r="AR39" s="197">
        <f t="shared" si="1014"/>
        <v>110944</v>
      </c>
      <c r="AS39" s="65">
        <f t="shared" si="1014"/>
        <v>111316</v>
      </c>
      <c r="AT39" s="197">
        <f t="shared" si="1014"/>
        <v>111603</v>
      </c>
      <c r="AU39" s="65">
        <f t="shared" si="1014"/>
        <v>112436</v>
      </c>
      <c r="AV39" s="126">
        <f>SUM(AJ39:AU39)</f>
        <v>1381525</v>
      </c>
      <c r="AW39" s="145">
        <f>SUM(AJ39:AU39)/$AV$4</f>
        <v>115127.08333333333</v>
      </c>
      <c r="AX39" s="351">
        <f t="shared" ref="AX39:BC39" si="1015">SUM(AX37:AX38)</f>
        <v>112399</v>
      </c>
      <c r="AY39" s="65">
        <f t="shared" si="1015"/>
        <v>133843</v>
      </c>
      <c r="AZ39" s="30">
        <f t="shared" si="1015"/>
        <v>110716</v>
      </c>
      <c r="BA39" s="65">
        <f t="shared" si="1015"/>
        <v>110651</v>
      </c>
      <c r="BB39" s="30">
        <f t="shared" si="1015"/>
        <v>110119</v>
      </c>
      <c r="BC39" s="65">
        <f t="shared" si="1015"/>
        <v>109794</v>
      </c>
      <c r="BD39" s="197">
        <f t="shared" ref="BD39:BI39" si="1016">SUM(BD37:BD38)</f>
        <v>123268</v>
      </c>
      <c r="BE39" s="65">
        <f t="shared" si="1016"/>
        <v>109540</v>
      </c>
      <c r="BF39" s="197">
        <f t="shared" si="1016"/>
        <v>109775</v>
      </c>
      <c r="BG39" s="65">
        <f t="shared" si="1016"/>
        <v>110455</v>
      </c>
      <c r="BH39" s="197">
        <f t="shared" si="1016"/>
        <v>111303</v>
      </c>
      <c r="BI39" s="65">
        <f t="shared" si="1016"/>
        <v>136203</v>
      </c>
      <c r="BJ39" s="126">
        <f>SUM(AX39:BI39)</f>
        <v>1388066</v>
      </c>
      <c r="BK39" s="145">
        <f>SUM(AX39:BI39)/$BJ$4</f>
        <v>115672.16666666667</v>
      </c>
      <c r="BL39" s="351">
        <f t="shared" ref="BL39" si="1017">SUM(BL37:BL38)</f>
        <v>113834</v>
      </c>
      <c r="BM39" s="65">
        <f t="shared" ref="BM39:BN39" si="1018">SUM(BM37:BM38)</f>
        <v>115414</v>
      </c>
      <c r="BN39" s="30">
        <f t="shared" si="1018"/>
        <v>115875</v>
      </c>
      <c r="BO39" s="65">
        <f t="shared" ref="BO39" si="1019">SUM(BO37:BO38)</f>
        <v>116600</v>
      </c>
      <c r="BP39" s="30">
        <f t="shared" ref="BP39:BQ39" si="1020">SUM(BP37:BP38)</f>
        <v>117464</v>
      </c>
      <c r="BQ39" s="65">
        <f t="shared" si="1020"/>
        <v>117293</v>
      </c>
      <c r="BR39" s="197">
        <f t="shared" ref="BR39" si="1021">SUM(BR37:BR38)</f>
        <v>142567</v>
      </c>
      <c r="BS39" s="65">
        <f t="shared" ref="BS39:BT39" si="1022">SUM(BS37:BS38)</f>
        <v>117052</v>
      </c>
      <c r="BT39" s="197">
        <f t="shared" si="1022"/>
        <v>117471</v>
      </c>
      <c r="BU39" s="197">
        <f t="shared" ref="BU39" si="1023">SUM(BU37:BU38)</f>
        <v>118989</v>
      </c>
      <c r="BV39" s="197">
        <f t="shared" ref="BV39:BW39" si="1024">SUM(BV37:BV38)</f>
        <v>119836</v>
      </c>
      <c r="BW39" s="197">
        <f t="shared" si="1024"/>
        <v>121134</v>
      </c>
      <c r="BX39" s="126">
        <f>SUM(BL39:BW39)</f>
        <v>1433529</v>
      </c>
      <c r="BY39" s="145">
        <f>SUM(BL39:BW39)/$BX$4</f>
        <v>119460.75</v>
      </c>
      <c r="BZ39" s="197">
        <f t="shared" ref="BZ39:CA39" si="1025">SUM(BZ37:BZ38)</f>
        <v>148617</v>
      </c>
      <c r="CA39" s="65">
        <f t="shared" si="1025"/>
        <v>121181</v>
      </c>
      <c r="CB39" s="30">
        <f t="shared" ref="CB39:CC39" si="1026">SUM(CB37:CB38)</f>
        <v>120655</v>
      </c>
      <c r="CC39" s="65">
        <f t="shared" si="1026"/>
        <v>120725</v>
      </c>
      <c r="CD39" s="30">
        <f t="shared" ref="CD39:CE39" si="1027">SUM(CD37:CD38)</f>
        <v>120484</v>
      </c>
      <c r="CE39" s="65">
        <f t="shared" si="1027"/>
        <v>146930</v>
      </c>
      <c r="CF39" s="197">
        <f t="shared" ref="CF39:CG39" si="1028">SUM(CF37:CF38)</f>
        <v>122677</v>
      </c>
      <c r="CG39" s="65">
        <f t="shared" si="1028"/>
        <v>118613</v>
      </c>
      <c r="CH39" s="197">
        <f t="shared" ref="CH39:CI39" si="1029">SUM(CH37:CH38)</f>
        <v>117993</v>
      </c>
      <c r="CI39" s="197">
        <f t="shared" si="1029"/>
        <v>118591</v>
      </c>
      <c r="CJ39" s="197">
        <f t="shared" ref="CJ39:CK39" si="1030">SUM(CJ37:CJ38)</f>
        <v>118832</v>
      </c>
      <c r="CK39" s="197">
        <f t="shared" si="1030"/>
        <v>119298</v>
      </c>
      <c r="CL39" s="126">
        <f>SUM(BZ39:CK39)</f>
        <v>1494596</v>
      </c>
      <c r="CM39" s="145">
        <f>SUM(BZ39:CK39)/$CL$4</f>
        <v>124549.66666666667</v>
      </c>
      <c r="CN39" s="197">
        <f t="shared" ref="CN39:CO39" si="1031">SUM(CN37:CN38)</f>
        <v>145790</v>
      </c>
      <c r="CO39" s="65">
        <f t="shared" si="1031"/>
        <v>116206</v>
      </c>
      <c r="CP39" s="30">
        <f t="shared" ref="CP39:CQ39" si="1032">SUM(CP37:CP38)</f>
        <v>115029</v>
      </c>
      <c r="CQ39" s="65">
        <f t="shared" si="1032"/>
        <v>119153</v>
      </c>
      <c r="CR39" s="30">
        <f t="shared" ref="CR39:CS39" si="1033">SUM(CR37:CR38)</f>
        <v>118608</v>
      </c>
      <c r="CS39" s="65">
        <f t="shared" si="1033"/>
        <v>138463</v>
      </c>
      <c r="CT39" s="197">
        <f t="shared" ref="CT39:CU39" si="1034">SUM(CT37:CT38)</f>
        <v>122677</v>
      </c>
      <c r="CU39" s="65">
        <f t="shared" si="1034"/>
        <v>118351</v>
      </c>
      <c r="CV39" s="197">
        <f t="shared" ref="CV39:CW39" si="1035">SUM(CV37:CV38)</f>
        <v>118694</v>
      </c>
      <c r="CW39" s="890">
        <f t="shared" si="1035"/>
        <v>118948</v>
      </c>
      <c r="CX39" s="197">
        <f t="shared" ref="CX39:CY39" si="1036">SUM(CX37:CX38)</f>
        <v>119134</v>
      </c>
      <c r="CY39" s="65">
        <f t="shared" si="1036"/>
        <v>145902</v>
      </c>
      <c r="CZ39" s="126">
        <f>SUM(CN39:CY39)</f>
        <v>1496955</v>
      </c>
      <c r="DA39" s="145">
        <f>SUM(CN39:CY39)/$CZ$4</f>
        <v>124746.25</v>
      </c>
      <c r="DB39" s="197">
        <f t="shared" ref="DB39:DC39" si="1037">SUM(DB37:DB38)</f>
        <v>120333</v>
      </c>
      <c r="DC39" s="65">
        <f t="shared" si="1037"/>
        <v>120439</v>
      </c>
      <c r="DD39" s="30">
        <f t="shared" ref="DD39:DE39" si="1038">SUM(DD37:DD38)</f>
        <v>120457</v>
      </c>
      <c r="DE39" s="65">
        <f t="shared" si="1038"/>
        <v>123696</v>
      </c>
      <c r="DF39" s="30">
        <f t="shared" ref="DF39:DG39" si="1039">SUM(DF37:DF38)</f>
        <v>123112</v>
      </c>
      <c r="DG39" s="65">
        <f t="shared" si="1039"/>
        <v>150674</v>
      </c>
      <c r="DH39" s="197">
        <f t="shared" ref="DH39:DI39" si="1040">SUM(DH37:DH38)</f>
        <v>122749</v>
      </c>
      <c r="DI39" s="65">
        <f t="shared" si="1040"/>
        <v>122426</v>
      </c>
      <c r="DJ39" s="197">
        <f t="shared" ref="DJ39:DK39" si="1041">SUM(DJ37:DJ38)</f>
        <v>122432</v>
      </c>
      <c r="DK39" s="65">
        <f t="shared" si="1041"/>
        <v>123204</v>
      </c>
      <c r="DL39" s="197">
        <f t="shared" ref="DL39:DM39" si="1042">SUM(DL37:DL38)</f>
        <v>123631</v>
      </c>
      <c r="DM39" s="65">
        <f t="shared" si="1042"/>
        <v>152519</v>
      </c>
      <c r="DN39" s="126">
        <f>SUM(DB39:DM39)</f>
        <v>1525672</v>
      </c>
      <c r="DO39" s="145">
        <f>SUM(DB39:DM39)/$DN$4</f>
        <v>127139.33333333333</v>
      </c>
      <c r="DP39" s="197">
        <f t="shared" ref="DP39:DQ39" si="1043">SUM(DP37:DP38)</f>
        <v>125241</v>
      </c>
      <c r="DQ39" s="65">
        <f t="shared" si="1043"/>
        <v>124809</v>
      </c>
      <c r="DR39" s="30">
        <f t="shared" ref="DR39:DS39" si="1044">SUM(DR37:DR38)</f>
        <v>124209</v>
      </c>
      <c r="DS39" s="65">
        <f t="shared" si="1044"/>
        <v>124310</v>
      </c>
      <c r="DT39" s="30">
        <f t="shared" ref="DT39:DU39" si="1045">SUM(DT37:DT38)</f>
        <v>148752</v>
      </c>
      <c r="DU39" s="65">
        <f t="shared" si="1045"/>
        <v>123800</v>
      </c>
      <c r="DV39" s="197">
        <f t="shared" ref="DV39:DW39" si="1046">SUM(DV37:DV38)</f>
        <v>122462</v>
      </c>
      <c r="DW39" s="65">
        <f t="shared" si="1046"/>
        <v>122199</v>
      </c>
      <c r="DX39" s="197">
        <f t="shared" ref="DX39:DY39" si="1047">SUM(DX37:DX38)</f>
        <v>122455</v>
      </c>
      <c r="DY39" s="65">
        <f t="shared" si="1047"/>
        <v>151087</v>
      </c>
      <c r="DZ39" s="197">
        <f t="shared" ref="DZ39:EA39" si="1048">SUM(DZ37:DZ38)</f>
        <v>124080</v>
      </c>
      <c r="EA39" s="65">
        <f t="shared" si="1048"/>
        <v>124589</v>
      </c>
      <c r="EB39" s="126">
        <f>SUM(DP39:EA39)</f>
        <v>1537993</v>
      </c>
      <c r="EC39" s="145">
        <f>SUM(DP39:EA39)/$EB$4</f>
        <v>128166.08333333333</v>
      </c>
      <c r="ED39" s="197">
        <f t="shared" ref="ED39" si="1049">SUM(ED37:ED38)</f>
        <v>125172</v>
      </c>
      <c r="EE39" s="65">
        <f t="shared" ref="EE39:EF39" si="1050">SUM(EE37:EE38)</f>
        <v>124995</v>
      </c>
      <c r="EF39" s="30">
        <f t="shared" si="1050"/>
        <v>125067</v>
      </c>
      <c r="EG39" s="65">
        <f t="shared" ref="EG39:EH39" si="1051">SUM(EG37:EG38)</f>
        <v>145112</v>
      </c>
      <c r="EH39" s="30">
        <f t="shared" si="1051"/>
        <v>124322</v>
      </c>
      <c r="EI39" s="65">
        <f t="shared" ref="EI39:EJ39" si="1052">SUM(EI37:EI38)</f>
        <v>123988</v>
      </c>
      <c r="EJ39" s="197">
        <f t="shared" si="1052"/>
        <v>124094</v>
      </c>
      <c r="EK39" s="65">
        <f t="shared" ref="EK39:EL39" si="1053">SUM(EK37:EK38)</f>
        <v>124481</v>
      </c>
      <c r="EL39" s="197">
        <f t="shared" si="1053"/>
        <v>124667</v>
      </c>
      <c r="EM39" s="65">
        <f t="shared" ref="EM39:EN39" si="1054">SUM(EM37:EM38)</f>
        <v>125342</v>
      </c>
      <c r="EN39" s="197">
        <f t="shared" si="1054"/>
        <v>153668</v>
      </c>
      <c r="EO39" s="65">
        <f t="shared" ref="EO39" si="1055">SUM(EO37:EO38)</f>
        <v>126715</v>
      </c>
      <c r="EP39" s="126">
        <f>SUM(ED39:EO39)</f>
        <v>1547623</v>
      </c>
      <c r="EQ39" s="145">
        <f>SUM(ED39:EO39)/$EP$4</f>
        <v>128968.58333333333</v>
      </c>
      <c r="ER39" s="197">
        <f t="shared" ref="ER39:ES39" si="1056">SUM(ER37:ER38)</f>
        <v>122765</v>
      </c>
      <c r="ES39" s="65">
        <f t="shared" si="1056"/>
        <v>123392</v>
      </c>
      <c r="ET39" s="30">
        <f t="shared" ref="ET39:EU39" si="1057">SUM(ET37:ET38)</f>
        <v>123648</v>
      </c>
      <c r="EU39" s="65">
        <f t="shared" si="1057"/>
        <v>151921</v>
      </c>
      <c r="EV39" s="30">
        <f t="shared" ref="EV39" si="1058">SUM(EV37:EV38)</f>
        <v>124755</v>
      </c>
      <c r="EW39" s="65">
        <f t="shared" ref="EW39:EX39" si="1059">SUM(EW37:EW38)</f>
        <v>125060</v>
      </c>
      <c r="EX39" s="197">
        <f t="shared" si="1059"/>
        <v>125228</v>
      </c>
      <c r="EY39" s="65">
        <f t="shared" ref="EY39" si="1060">SUM(EY37:EY38)</f>
        <v>124814</v>
      </c>
      <c r="EZ39" s="197">
        <f t="shared" ref="EZ39:FA39" si="1061">SUM(EZ37:EZ38)</f>
        <v>124633</v>
      </c>
      <c r="FA39" s="65">
        <f t="shared" si="1061"/>
        <v>152325</v>
      </c>
      <c r="FB39" s="197">
        <f t="shared" ref="FB39:FC39" si="1062">SUM(FB37:FB38)</f>
        <v>125460</v>
      </c>
      <c r="FC39" s="65">
        <f t="shared" si="1062"/>
        <v>125688</v>
      </c>
      <c r="FD39" s="126">
        <f>SUM(ER39:FC39)</f>
        <v>1549689</v>
      </c>
      <c r="FE39" s="145">
        <f>SUM(ER39:FC39)/$FD$4</f>
        <v>129140.75</v>
      </c>
      <c r="FF39" s="197">
        <f t="shared" ref="FF39:FG39" si="1063">SUM(FF37:FF38)</f>
        <v>125649</v>
      </c>
      <c r="FG39" s="65">
        <f t="shared" si="1063"/>
        <v>126476</v>
      </c>
      <c r="FH39" s="30">
        <f t="shared" ref="FH39:FI39" si="1064">SUM(FH37:FH38)</f>
        <v>125205</v>
      </c>
      <c r="FI39" s="65">
        <f t="shared" si="1064"/>
        <v>152165</v>
      </c>
      <c r="FJ39" s="30">
        <f t="shared" ref="FJ39:FK39" si="1065">SUM(FJ37:FJ38)</f>
        <v>122947</v>
      </c>
      <c r="FK39" s="65">
        <f t="shared" si="1065"/>
        <v>121833</v>
      </c>
      <c r="FL39" s="197">
        <f t="shared" ref="FL39:FM39" si="1066">SUM(FL37:FL38)</f>
        <v>114374</v>
      </c>
      <c r="FM39" s="65">
        <f t="shared" si="1066"/>
        <v>112202</v>
      </c>
      <c r="FN39" s="197">
        <f t="shared" ref="FN39:FO39" si="1067">SUM(FN37:FN38)</f>
        <v>108331</v>
      </c>
      <c r="FO39" s="65">
        <f t="shared" si="1067"/>
        <v>139470</v>
      </c>
      <c r="FP39" s="197">
        <f t="shared" ref="FP39:FQ39" si="1068">SUM(FP37:FP38)</f>
        <v>111997</v>
      </c>
      <c r="FQ39" s="65">
        <f t="shared" si="1068"/>
        <v>112414</v>
      </c>
      <c r="FR39" s="126">
        <f>SUM(FF39:FQ39)</f>
        <v>1473063</v>
      </c>
      <c r="FS39" s="145">
        <f>SUM(FF39:FQ39)/$FR$4</f>
        <v>122755.25</v>
      </c>
      <c r="FT39" s="197">
        <f t="shared" ref="FT39:FV39" si="1069">SUM(FT37:FT38)</f>
        <v>112740</v>
      </c>
      <c r="FU39" s="65">
        <f t="shared" si="1069"/>
        <v>113736</v>
      </c>
      <c r="FV39" s="30">
        <f t="shared" si="1069"/>
        <v>141493</v>
      </c>
      <c r="FW39" s="65">
        <f t="shared" ref="FW39:FX39" si="1070">SUM(FW37:FW38)</f>
        <v>112739</v>
      </c>
      <c r="FX39" s="30">
        <f t="shared" si="1070"/>
        <v>112836</v>
      </c>
      <c r="FY39" s="65">
        <f t="shared" ref="FY39" si="1071">SUM(FY37:FY38)</f>
        <v>112259</v>
      </c>
      <c r="FZ39" s="197"/>
      <c r="GA39" s="65"/>
      <c r="GB39" s="197"/>
      <c r="GC39" s="65"/>
      <c r="GD39" s="197"/>
      <c r="GE39" s="65"/>
      <c r="GF39" s="126">
        <f>SUM(FT39:GE39)</f>
        <v>705803</v>
      </c>
      <c r="GG39" s="145">
        <f>SUM(FT39:GE39)/$GF$4</f>
        <v>117633.83333333333</v>
      </c>
      <c r="GH39" s="301">
        <f>ER39-EO39</f>
        <v>-3950</v>
      </c>
      <c r="GI39" s="1111">
        <f>GH39/EO39</f>
        <v>-3.1172315826855541E-2</v>
      </c>
      <c r="GJ39" s="301">
        <f>ES39-ER39</f>
        <v>627</v>
      </c>
      <c r="GK39" s="1100">
        <f>GJ39/ER39</f>
        <v>5.1073188612389521E-3</v>
      </c>
      <c r="GL39" s="301">
        <f>ET39-ES39</f>
        <v>256</v>
      </c>
      <c r="GM39" s="1100">
        <f>GL39/ES39</f>
        <v>2.0746887966804979E-3</v>
      </c>
      <c r="GN39" s="301">
        <f>EU39-ET39</f>
        <v>28273</v>
      </c>
      <c r="GO39" s="1100">
        <f>GN39/ET39</f>
        <v>0.22865715579710144</v>
      </c>
      <c r="GP39" s="301">
        <f>EV39-EU39</f>
        <v>-27166</v>
      </c>
      <c r="GQ39" s="1100">
        <f>GP39/EU39</f>
        <v>-0.17881662179685495</v>
      </c>
      <c r="GR39" s="301">
        <f>EW39-EV39</f>
        <v>305</v>
      </c>
      <c r="GS39" s="1100">
        <f>GR39/EV39</f>
        <v>2.4447917919121478E-3</v>
      </c>
      <c r="GT39" s="301">
        <f>EX39-EW39</f>
        <v>168</v>
      </c>
      <c r="GU39" s="1157">
        <f>GT39/EW39</f>
        <v>1.3433551895090357E-3</v>
      </c>
      <c r="GV39" s="301">
        <f>EY39-EX39</f>
        <v>-414</v>
      </c>
      <c r="GW39" s="1100">
        <f>GV39/EX39</f>
        <v>-3.3059699108825501E-3</v>
      </c>
      <c r="GX39" s="301">
        <f>EZ39-EY39</f>
        <v>-181</v>
      </c>
      <c r="GY39" s="1100">
        <f>GX39/EY39</f>
        <v>-1.4501578348582692E-3</v>
      </c>
      <c r="GZ39" s="301">
        <f>FA39-EZ39</f>
        <v>27692</v>
      </c>
      <c r="HA39" s="1100">
        <f>GZ39/EZ39</f>
        <v>0.22218834498086382</v>
      </c>
      <c r="HB39" s="301">
        <f>FB39-FA39</f>
        <v>-26865</v>
      </c>
      <c r="HC39" s="1100">
        <f>HB39/FA39</f>
        <v>-0.17636632200886262</v>
      </c>
      <c r="HD39" s="301">
        <f>FC39-FB39</f>
        <v>228</v>
      </c>
      <c r="HE39" s="1100">
        <f>HD39/FB39</f>
        <v>1.8173122907699664E-3</v>
      </c>
      <c r="HF39" s="1238">
        <f>FF39-FC39</f>
        <v>-39</v>
      </c>
      <c r="HG39" s="1253">
        <f>HF39/FC39</f>
        <v>-3.1029215199541722E-4</v>
      </c>
      <c r="HH39" s="1238">
        <f>FG39-FF39</f>
        <v>827</v>
      </c>
      <c r="HI39" s="1253">
        <f>HH39/FF39</f>
        <v>6.5818271534194466E-3</v>
      </c>
      <c r="HJ39" s="1238">
        <f>FH39-FG39</f>
        <v>-1271</v>
      </c>
      <c r="HK39" s="1253">
        <f>HJ39/FG39</f>
        <v>-1.0049337423700939E-2</v>
      </c>
      <c r="HL39" s="1238">
        <f>FI39-FH39</f>
        <v>26960</v>
      </c>
      <c r="HM39" s="1253">
        <f>HL39/FH39</f>
        <v>0.21532686394313327</v>
      </c>
      <c r="HN39" s="1238">
        <f>FJ39-FI39</f>
        <v>-29218</v>
      </c>
      <c r="HO39" s="1253">
        <f>HN39/FI39</f>
        <v>-0.19201524660730129</v>
      </c>
      <c r="HP39" s="1238">
        <f>FK39-FJ39</f>
        <v>-1114</v>
      </c>
      <c r="HQ39" s="1253">
        <f>HP39/FJ39</f>
        <v>-9.0608148226471574E-3</v>
      </c>
      <c r="HR39" s="1238">
        <f>FL39-FK39</f>
        <v>-7459</v>
      </c>
      <c r="HS39" s="1253">
        <f>HR39/FK39</f>
        <v>-6.1223149721339867E-2</v>
      </c>
      <c r="HT39" s="1238">
        <f>FM39-FL39</f>
        <v>-2172</v>
      </c>
      <c r="HU39" s="1253">
        <f>HT39/FL39</f>
        <v>-1.8990329970098099E-2</v>
      </c>
      <c r="HV39" s="1238">
        <f>FN39-FM39</f>
        <v>-3871</v>
      </c>
      <c r="HW39" s="1253">
        <f>HV39/FM39</f>
        <v>-3.4500276287410203E-2</v>
      </c>
      <c r="HX39" s="1238">
        <f>FO39-FN39</f>
        <v>31139</v>
      </c>
      <c r="HY39" s="1253">
        <f>HX39/FN39</f>
        <v>0.2874431141593819</v>
      </c>
      <c r="HZ39" s="1238">
        <f>FP39-FO39</f>
        <v>-27473</v>
      </c>
      <c r="IA39" s="1253">
        <f>HZ39/FO39</f>
        <v>-0.19698142969814297</v>
      </c>
      <c r="IB39" s="1238">
        <f>FQ39-FP39</f>
        <v>417</v>
      </c>
      <c r="IC39" s="1253">
        <f>IB39/FP39</f>
        <v>3.72331401733975E-3</v>
      </c>
      <c r="ID39" s="1238">
        <f>FT39-FQ39</f>
        <v>326</v>
      </c>
      <c r="IE39" s="1253">
        <f>ID39/FQ39</f>
        <v>2.8999946625865108E-3</v>
      </c>
      <c r="IF39" s="1238">
        <f>FU39-FT39</f>
        <v>996</v>
      </c>
      <c r="IG39" s="1253">
        <f>IF39/FT39</f>
        <v>8.8344864289515695E-3</v>
      </c>
      <c r="IH39" s="1238">
        <f>FX39-FV39</f>
        <v>-28657</v>
      </c>
      <c r="II39" s="1253">
        <f>IH39/FU39</f>
        <v>-0.25196068087500878</v>
      </c>
      <c r="IJ39" s="1238">
        <f>FZ39-FW39</f>
        <v>-112739</v>
      </c>
      <c r="IK39" s="1253">
        <f>IJ39/FV39</f>
        <v>-0.79678146622094381</v>
      </c>
      <c r="IL39" s="1238">
        <f>FX39-FW39</f>
        <v>97</v>
      </c>
      <c r="IM39" s="1253">
        <f>IL39/FW39</f>
        <v>8.603943621994164E-4</v>
      </c>
      <c r="IN39" s="1238">
        <f>FY39-FX39</f>
        <v>-577</v>
      </c>
      <c r="IO39" s="1253">
        <f>IN39/FX39</f>
        <v>-5.1136162217731932E-3</v>
      </c>
      <c r="IP39" s="1238">
        <f>FZ39-FY39</f>
        <v>-112259</v>
      </c>
      <c r="IQ39" s="1253">
        <f>IP39/FY39</f>
        <v>-1</v>
      </c>
      <c r="IR39" s="1238">
        <f>GA39-FZ39</f>
        <v>0</v>
      </c>
      <c r="IS39" s="1297" t="e">
        <f>IR39/FZ39</f>
        <v>#DIV/0!</v>
      </c>
      <c r="IT39" s="1238">
        <f>GB39-GA39</f>
        <v>0</v>
      </c>
      <c r="IU39" s="1253" t="e">
        <f>IT39/GA39</f>
        <v>#DIV/0!</v>
      </c>
      <c r="IV39" s="1238">
        <f>GC39-GB39</f>
        <v>0</v>
      </c>
      <c r="IW39" s="1253" t="e">
        <f>IV39/GB39</f>
        <v>#DIV/0!</v>
      </c>
      <c r="IX39" s="1238">
        <f>GD39-GC39</f>
        <v>0</v>
      </c>
      <c r="IY39" s="1253" t="e">
        <f>IX39/GC39</f>
        <v>#DIV/0!</v>
      </c>
      <c r="IZ39" s="1238">
        <f>GE39-GD39</f>
        <v>0</v>
      </c>
      <c r="JA39" s="1308" t="e">
        <f>IZ39/GD39</f>
        <v>#DIV/0!</v>
      </c>
      <c r="JB39" s="1238">
        <f>FK39</f>
        <v>121833</v>
      </c>
      <c r="JC39" s="890">
        <f>FY39</f>
        <v>112259</v>
      </c>
      <c r="JD39" s="201">
        <f>JC39-JB39</f>
        <v>-9574</v>
      </c>
      <c r="JE39" s="103">
        <f>IF(ISERROR(JD39/JB39),0,JD39/JB39)</f>
        <v>-7.8582978339202025E-2</v>
      </c>
      <c r="JF39" s="1178"/>
      <c r="JG39" s="25" t="str">
        <f>E39</f>
        <v>Total Payrolls Processed</v>
      </c>
      <c r="JH39" s="262" t="e">
        <f>#REF!</f>
        <v>#REF!</v>
      </c>
      <c r="JI39" s="262" t="e">
        <f>#REF!</f>
        <v>#REF!</v>
      </c>
      <c r="JJ39" s="262" t="e">
        <f>#REF!</f>
        <v>#REF!</v>
      </c>
      <c r="JK39" s="262" t="e">
        <f>#REF!</f>
        <v>#REF!</v>
      </c>
      <c r="JL39" s="262" t="e">
        <f>#REF!</f>
        <v>#REF!</v>
      </c>
      <c r="JM39" s="262" t="e">
        <f>#REF!</f>
        <v>#REF!</v>
      </c>
      <c r="JN39" s="262" t="e">
        <f>#REF!</f>
        <v>#REF!</v>
      </c>
      <c r="JO39" s="262" t="e">
        <f>#REF!</f>
        <v>#REF!</v>
      </c>
      <c r="JP39" s="262" t="e">
        <f>#REF!</f>
        <v>#REF!</v>
      </c>
      <c r="JQ39" s="262" t="e">
        <f>#REF!</f>
        <v>#REF!</v>
      </c>
      <c r="JR39" s="262" t="e">
        <f>#REF!</f>
        <v>#REF!</v>
      </c>
      <c r="JS39" s="263">
        <f t="shared" si="1001"/>
        <v>111549</v>
      </c>
      <c r="JT39" s="263">
        <f t="shared" si="1001"/>
        <v>134889</v>
      </c>
      <c r="JU39" s="263">
        <f t="shared" si="1001"/>
        <v>111390</v>
      </c>
      <c r="JV39" s="263">
        <f t="shared" si="1001"/>
        <v>111467</v>
      </c>
      <c r="JW39" s="263">
        <f t="shared" si="1001"/>
        <v>111297</v>
      </c>
      <c r="JX39" s="263">
        <f t="shared" si="1001"/>
        <v>111106</v>
      </c>
      <c r="JY39" s="263">
        <f t="shared" si="1001"/>
        <v>111020</v>
      </c>
      <c r="JZ39" s="263">
        <f t="shared" si="1001"/>
        <v>132508</v>
      </c>
      <c r="KA39" s="263">
        <f t="shared" si="1001"/>
        <v>110944</v>
      </c>
      <c r="KB39" s="263">
        <f t="shared" si="1001"/>
        <v>111316</v>
      </c>
      <c r="KC39" s="263">
        <f t="shared" si="1001"/>
        <v>111603</v>
      </c>
      <c r="KD39" s="263">
        <f t="shared" si="1001"/>
        <v>112436</v>
      </c>
      <c r="KE39" s="263">
        <f t="shared" si="1002"/>
        <v>112399</v>
      </c>
      <c r="KF39" s="263">
        <f t="shared" si="1002"/>
        <v>133843</v>
      </c>
      <c r="KG39" s="263">
        <f t="shared" si="1002"/>
        <v>110716</v>
      </c>
      <c r="KH39" s="263">
        <f t="shared" si="1002"/>
        <v>110651</v>
      </c>
      <c r="KI39" s="263">
        <f t="shared" si="1002"/>
        <v>110119</v>
      </c>
      <c r="KJ39" s="263">
        <f t="shared" si="1002"/>
        <v>109794</v>
      </c>
      <c r="KK39" s="263">
        <f t="shared" si="1002"/>
        <v>123268</v>
      </c>
      <c r="KL39" s="263">
        <f t="shared" si="1002"/>
        <v>109540</v>
      </c>
      <c r="KM39" s="263">
        <f t="shared" si="1002"/>
        <v>109775</v>
      </c>
      <c r="KN39" s="263">
        <f t="shared" si="1002"/>
        <v>110455</v>
      </c>
      <c r="KO39" s="263">
        <f t="shared" si="1002"/>
        <v>111303</v>
      </c>
      <c r="KP39" s="263">
        <f t="shared" si="1002"/>
        <v>136203</v>
      </c>
      <c r="KQ39" s="661">
        <f t="shared" si="1003"/>
        <v>113834</v>
      </c>
      <c r="KR39" s="661">
        <f t="shared" si="1003"/>
        <v>115414</v>
      </c>
      <c r="KS39" s="661">
        <f t="shared" si="1003"/>
        <v>115875</v>
      </c>
      <c r="KT39" s="661">
        <f t="shared" si="1003"/>
        <v>116600</v>
      </c>
      <c r="KU39" s="661">
        <f t="shared" si="1003"/>
        <v>117464</v>
      </c>
      <c r="KV39" s="661">
        <f t="shared" si="1003"/>
        <v>117293</v>
      </c>
      <c r="KW39" s="661">
        <f t="shared" si="1003"/>
        <v>142567</v>
      </c>
      <c r="KX39" s="661">
        <f t="shared" si="1003"/>
        <v>117052</v>
      </c>
      <c r="KY39" s="661">
        <f t="shared" si="1003"/>
        <v>117471</v>
      </c>
      <c r="KZ39" s="661">
        <f t="shared" si="1003"/>
        <v>118989</v>
      </c>
      <c r="LA39" s="661">
        <f t="shared" si="1003"/>
        <v>119836</v>
      </c>
      <c r="LB39" s="661">
        <f t="shared" si="1003"/>
        <v>121134</v>
      </c>
      <c r="LC39" s="753">
        <f t="shared" si="1004"/>
        <v>148617</v>
      </c>
      <c r="LD39" s="753">
        <f t="shared" si="1004"/>
        <v>121181</v>
      </c>
      <c r="LE39" s="753">
        <f t="shared" si="1004"/>
        <v>120655</v>
      </c>
      <c r="LF39" s="753">
        <f t="shared" si="1004"/>
        <v>120725</v>
      </c>
      <c r="LG39" s="753">
        <f t="shared" si="1004"/>
        <v>120484</v>
      </c>
      <c r="LH39" s="753">
        <f t="shared" si="1004"/>
        <v>146930</v>
      </c>
      <c r="LI39" s="753">
        <f t="shared" si="1004"/>
        <v>122677</v>
      </c>
      <c r="LJ39" s="753">
        <f t="shared" si="1004"/>
        <v>118613</v>
      </c>
      <c r="LK39" s="753">
        <f t="shared" si="1004"/>
        <v>117993</v>
      </c>
      <c r="LL39" s="753">
        <f t="shared" si="1004"/>
        <v>118591</v>
      </c>
      <c r="LM39" s="753">
        <f t="shared" si="1004"/>
        <v>118832</v>
      </c>
      <c r="LN39" s="753">
        <f t="shared" si="1004"/>
        <v>119298</v>
      </c>
      <c r="LO39" s="803">
        <f t="shared" si="1005"/>
        <v>145790</v>
      </c>
      <c r="LP39" s="803">
        <f t="shared" si="1005"/>
        <v>116206</v>
      </c>
      <c r="LQ39" s="803">
        <f t="shared" si="1005"/>
        <v>115029</v>
      </c>
      <c r="LR39" s="803">
        <f t="shared" si="1005"/>
        <v>119153</v>
      </c>
      <c r="LS39" s="803">
        <f t="shared" si="1005"/>
        <v>118608</v>
      </c>
      <c r="LT39" s="803">
        <f t="shared" si="1005"/>
        <v>138463</v>
      </c>
      <c r="LU39" s="803">
        <f t="shared" si="1005"/>
        <v>122677</v>
      </c>
      <c r="LV39" s="803">
        <f t="shared" si="1005"/>
        <v>118351</v>
      </c>
      <c r="LW39" s="803">
        <f t="shared" si="1005"/>
        <v>118694</v>
      </c>
      <c r="LX39" s="803">
        <f t="shared" si="1005"/>
        <v>118948</v>
      </c>
      <c r="LY39" s="803">
        <f t="shared" si="1005"/>
        <v>119134</v>
      </c>
      <c r="LZ39" s="803">
        <f t="shared" si="1005"/>
        <v>145902</v>
      </c>
      <c r="MA39" s="978">
        <f t="shared" si="1006"/>
        <v>120333</v>
      </c>
      <c r="MB39" s="978">
        <f t="shared" si="1006"/>
        <v>120439</v>
      </c>
      <c r="MC39" s="978">
        <f t="shared" si="1006"/>
        <v>120457</v>
      </c>
      <c r="MD39" s="978">
        <f t="shared" si="1006"/>
        <v>123696</v>
      </c>
      <c r="ME39" s="978">
        <f t="shared" si="1006"/>
        <v>123112</v>
      </c>
      <c r="MF39" s="978">
        <f t="shared" si="1006"/>
        <v>150674</v>
      </c>
      <c r="MG39" s="978">
        <f t="shared" si="1006"/>
        <v>122749</v>
      </c>
      <c r="MH39" s="978">
        <f t="shared" si="1006"/>
        <v>122426</v>
      </c>
      <c r="MI39" s="978">
        <f t="shared" si="1006"/>
        <v>122432</v>
      </c>
      <c r="MJ39" s="978">
        <f t="shared" si="1006"/>
        <v>123204</v>
      </c>
      <c r="MK39" s="978">
        <f t="shared" si="1006"/>
        <v>123631</v>
      </c>
      <c r="ML39" s="978">
        <f t="shared" si="1006"/>
        <v>152519</v>
      </c>
      <c r="MM39" s="1000">
        <f t="shared" si="1007"/>
        <v>125241</v>
      </c>
      <c r="MN39" s="1000">
        <f t="shared" si="1007"/>
        <v>124809</v>
      </c>
      <c r="MO39" s="1000">
        <f t="shared" si="1007"/>
        <v>124209</v>
      </c>
      <c r="MP39" s="1000">
        <f t="shared" si="1007"/>
        <v>124310</v>
      </c>
      <c r="MQ39" s="1000">
        <f t="shared" si="1007"/>
        <v>148752</v>
      </c>
      <c r="MR39" s="1000">
        <f t="shared" si="1007"/>
        <v>123800</v>
      </c>
      <c r="MS39" s="1000">
        <f t="shared" si="1007"/>
        <v>122462</v>
      </c>
      <c r="MT39" s="1000">
        <f t="shared" si="1007"/>
        <v>122199</v>
      </c>
      <c r="MU39" s="1000">
        <f t="shared" si="1007"/>
        <v>122455</v>
      </c>
      <c r="MV39" s="1000">
        <f t="shared" si="1007"/>
        <v>151087</v>
      </c>
      <c r="MW39" s="1000">
        <f t="shared" si="1007"/>
        <v>124080</v>
      </c>
      <c r="MX39" s="1000">
        <f t="shared" si="1007"/>
        <v>124589</v>
      </c>
      <c r="MY39" s="1040">
        <f t="shared" si="1008"/>
        <v>125172</v>
      </c>
      <c r="MZ39" s="1040">
        <f t="shared" si="1008"/>
        <v>124995</v>
      </c>
      <c r="NA39" s="1040">
        <f t="shared" si="1008"/>
        <v>125067</v>
      </c>
      <c r="NB39" s="1040">
        <f t="shared" si="1008"/>
        <v>145112</v>
      </c>
      <c r="NC39" s="1040">
        <f t="shared" si="1008"/>
        <v>124322</v>
      </c>
      <c r="ND39" s="1040">
        <f t="shared" si="1008"/>
        <v>123988</v>
      </c>
      <c r="NE39" s="1040">
        <f t="shared" si="1008"/>
        <v>124094</v>
      </c>
      <c r="NF39" s="1040">
        <f t="shared" si="1008"/>
        <v>124481</v>
      </c>
      <c r="NG39" s="1040">
        <f t="shared" si="1008"/>
        <v>124667</v>
      </c>
      <c r="NH39" s="1040">
        <f t="shared" si="1008"/>
        <v>125342</v>
      </c>
      <c r="NI39" s="1040">
        <f t="shared" si="1008"/>
        <v>153668</v>
      </c>
      <c r="NJ39" s="1040">
        <f t="shared" si="1008"/>
        <v>126715</v>
      </c>
      <c r="NK39" s="1127">
        <f t="shared" si="1009"/>
        <v>122765</v>
      </c>
      <c r="NL39" s="1127">
        <f t="shared" si="1009"/>
        <v>123392</v>
      </c>
      <c r="NM39" s="1127">
        <f t="shared" si="1009"/>
        <v>123648</v>
      </c>
      <c r="NN39" s="1127">
        <f t="shared" si="1009"/>
        <v>151921</v>
      </c>
      <c r="NO39" s="1127">
        <f t="shared" si="1009"/>
        <v>124755</v>
      </c>
      <c r="NP39" s="1127">
        <f t="shared" si="1009"/>
        <v>125060</v>
      </c>
      <c r="NQ39" s="1127">
        <f t="shared" si="1009"/>
        <v>125228</v>
      </c>
      <c r="NR39" s="1127">
        <f t="shared" si="1009"/>
        <v>124814</v>
      </c>
      <c r="NS39" s="1127">
        <f t="shared" si="1009"/>
        <v>124633</v>
      </c>
      <c r="NT39" s="1127">
        <f t="shared" si="1009"/>
        <v>152325</v>
      </c>
      <c r="NU39" s="1127">
        <f t="shared" si="1009"/>
        <v>125460</v>
      </c>
      <c r="NV39" s="1127">
        <f t="shared" si="1009"/>
        <v>125688</v>
      </c>
      <c r="NW39" s="1212">
        <f t="shared" si="1010"/>
        <v>125649</v>
      </c>
      <c r="NX39" s="1212">
        <f t="shared" si="1010"/>
        <v>126476</v>
      </c>
      <c r="NY39" s="1212">
        <f t="shared" si="1010"/>
        <v>125205</v>
      </c>
      <c r="NZ39" s="1212">
        <f t="shared" si="1010"/>
        <v>152165</v>
      </c>
      <c r="OA39" s="1212">
        <f t="shared" si="1010"/>
        <v>122947</v>
      </c>
      <c r="OB39" s="1212">
        <f t="shared" si="1010"/>
        <v>121833</v>
      </c>
      <c r="OC39" s="1212">
        <f t="shared" si="1010"/>
        <v>114374</v>
      </c>
      <c r="OD39" s="1212">
        <f t="shared" si="1010"/>
        <v>112202</v>
      </c>
      <c r="OE39" s="1212">
        <f t="shared" si="1010"/>
        <v>108331</v>
      </c>
      <c r="OF39" s="1212">
        <f t="shared" si="1010"/>
        <v>139470</v>
      </c>
      <c r="OG39" s="1212">
        <f t="shared" si="1010"/>
        <v>111997</v>
      </c>
      <c r="OH39" s="1212">
        <f t="shared" si="1010"/>
        <v>112414</v>
      </c>
      <c r="OI39" s="1282">
        <f>FT39</f>
        <v>112740</v>
      </c>
      <c r="OJ39" s="1282">
        <f t="shared" si="1011"/>
        <v>113736</v>
      </c>
      <c r="OK39" s="1282">
        <f t="shared" si="1011"/>
        <v>141493</v>
      </c>
      <c r="OL39" s="1282">
        <f t="shared" si="1011"/>
        <v>112739</v>
      </c>
      <c r="OM39" s="1282">
        <f t="shared" si="1011"/>
        <v>112836</v>
      </c>
      <c r="ON39" s="1282">
        <f t="shared" si="1011"/>
        <v>112259</v>
      </c>
      <c r="OO39" s="1282">
        <f t="shared" si="1012"/>
        <v>0</v>
      </c>
      <c r="OP39" s="1282">
        <f t="shared" si="1012"/>
        <v>0</v>
      </c>
      <c r="OQ39" s="1282">
        <f t="shared" si="1012"/>
        <v>0</v>
      </c>
      <c r="OR39" s="1282">
        <f t="shared" si="1012"/>
        <v>0</v>
      </c>
      <c r="OS39" s="1282">
        <f t="shared" si="1012"/>
        <v>0</v>
      </c>
      <c r="OT39" s="1282">
        <f t="shared" si="1012"/>
        <v>0</v>
      </c>
    </row>
    <row r="40" spans="1:410" s="1" customFormat="1" ht="15" thickBot="1" x14ac:dyDescent="0.35">
      <c r="A40" s="629"/>
      <c r="B40" s="51">
        <v>5.4</v>
      </c>
      <c r="C40" s="3"/>
      <c r="D40" s="3"/>
      <c r="E40" s="1331" t="s">
        <v>18</v>
      </c>
      <c r="F40" s="1331"/>
      <c r="G40" s="1332"/>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72">AJ5/AJ39</f>
        <v>1.792934046921084E-4</v>
      </c>
      <c r="AK40" s="174">
        <f t="shared" si="1072"/>
        <v>1.4827005908561855E-4</v>
      </c>
      <c r="AL40" s="175">
        <f t="shared" si="1072"/>
        <v>1.8852679773767844E-4</v>
      </c>
      <c r="AM40" s="176">
        <f t="shared" si="1072"/>
        <v>1.8839656579974342E-4</v>
      </c>
      <c r="AN40" s="175">
        <f t="shared" si="1072"/>
        <v>1.7969936296575829E-4</v>
      </c>
      <c r="AO40" s="538">
        <f t="shared" si="1072"/>
        <v>2.0700952243803215E-4</v>
      </c>
      <c r="AP40" s="546">
        <f t="shared" si="1072"/>
        <v>2.5220680958385876E-4</v>
      </c>
      <c r="AQ40" s="538">
        <f t="shared" si="1072"/>
        <v>1.0565399824916231E-4</v>
      </c>
      <c r="AR40" s="546">
        <f t="shared" si="1072"/>
        <v>9.0135563888087689E-5</v>
      </c>
      <c r="AS40" s="538">
        <f t="shared" si="1072"/>
        <v>1.7068525638722196E-4</v>
      </c>
      <c r="AT40" s="546">
        <f t="shared" si="1072"/>
        <v>1.7920665215092783E-4</v>
      </c>
      <c r="AU40" s="538">
        <f t="shared" si="1072"/>
        <v>2.8460635383684943E-4</v>
      </c>
      <c r="AV40" s="132">
        <f t="shared" si="1072"/>
        <v>1.7951177141202655E-4</v>
      </c>
      <c r="AW40" s="146">
        <f>SUM(AJ40:AU40)/$AV$4</f>
        <v>1.8114086223458724E-4</v>
      </c>
      <c r="AX40" s="352">
        <f t="shared" ref="AX40:BH40" si="1073">AX5/AX39</f>
        <v>2.402156602816751E-4</v>
      </c>
      <c r="AY40" s="174">
        <f t="shared" si="1073"/>
        <v>1.6437168921796432E-4</v>
      </c>
      <c r="AZ40" s="175">
        <f t="shared" si="1073"/>
        <v>6.1418403844069511E-4</v>
      </c>
      <c r="BA40" s="176">
        <f t="shared" si="1073"/>
        <v>7.7721846164969133E-4</v>
      </c>
      <c r="BB40" s="175">
        <f t="shared" si="1073"/>
        <v>1.1805410510447789E-4</v>
      </c>
      <c r="BC40" s="538">
        <f t="shared" si="1073"/>
        <v>3.8253456473031315E-4</v>
      </c>
      <c r="BD40" s="546">
        <f t="shared" si="1073"/>
        <v>2.1903494824285298E-4</v>
      </c>
      <c r="BE40" s="538">
        <f t="shared" si="1073"/>
        <v>1.9171079057878402E-4</v>
      </c>
      <c r="BF40" s="546">
        <f t="shared" si="1073"/>
        <v>2.9150535185606925E-4</v>
      </c>
      <c r="BG40" s="538">
        <f t="shared" si="1073"/>
        <v>2.8971074193110319E-4</v>
      </c>
      <c r="BH40" s="546">
        <f t="shared" si="1073"/>
        <v>2.2461209491208683E-4</v>
      </c>
      <c r="BI40" s="538">
        <f t="shared" ref="BI40" si="1074">BI5/BI39</f>
        <v>2.6431135878064358E-4</v>
      </c>
      <c r="BJ40" s="132">
        <f>BJ5/BJ39</f>
        <v>3.105039673905996E-4</v>
      </c>
      <c r="BK40" s="146">
        <f>SUM(AX40:BI40)/$BJ$4</f>
        <v>3.1478865047719645E-4</v>
      </c>
      <c r="BL40" s="352">
        <f t="shared" ref="BL40:BX40" si="1075">BL5/BL39</f>
        <v>1.0893054799093417E-3</v>
      </c>
      <c r="BM40" s="174">
        <f t="shared" ref="BM40:BN40" si="1076">BM5/BM39</f>
        <v>2.7726272375968252E-4</v>
      </c>
      <c r="BN40" s="175">
        <f t="shared" si="1076"/>
        <v>6.3861920172599788E-4</v>
      </c>
      <c r="BO40" s="176">
        <f t="shared" ref="BO40" si="1077">BO5/BO39</f>
        <v>2.144082332761578E-4</v>
      </c>
      <c r="BP40" s="175">
        <f t="shared" ref="BP40:BQ40" si="1078">BP5/BP39</f>
        <v>1.4472519239937343E-4</v>
      </c>
      <c r="BQ40" s="538">
        <f t="shared" si="1078"/>
        <v>3.9218026651206806E-4</v>
      </c>
      <c r="BR40" s="546">
        <f t="shared" ref="BR40" si="1079">BR5/BR39</f>
        <v>1.3327067273632748E-4</v>
      </c>
      <c r="BS40" s="538">
        <f t="shared" ref="BS40:BU40" si="1080">BS5/BS39</f>
        <v>5.6385196323001743E-4</v>
      </c>
      <c r="BT40" s="546">
        <f t="shared" si="1080"/>
        <v>1.3279873330439003E-3</v>
      </c>
      <c r="BU40" s="546">
        <f t="shared" si="1080"/>
        <v>1.4287034936002487E-4</v>
      </c>
      <c r="BV40" s="546">
        <f t="shared" ref="BV40:BW40" si="1081">BV5/BV39</f>
        <v>5.0068426850028375E-5</v>
      </c>
      <c r="BW40" s="546">
        <f t="shared" si="1081"/>
        <v>2.2289365496062211E-4</v>
      </c>
      <c r="BX40" s="132">
        <f t="shared" si="1075"/>
        <v>4.24825727278625E-4</v>
      </c>
      <c r="BY40" s="146">
        <f>SUM(BL40:BW40)/$BX$4</f>
        <v>4.331202914802952E-4</v>
      </c>
      <c r="BZ40" s="546">
        <f t="shared" ref="BZ40:CA40" si="1082">BZ5/BZ39</f>
        <v>1.6148892791537981E-4</v>
      </c>
      <c r="CA40" s="174">
        <f t="shared" si="1082"/>
        <v>2.5581568067601355E-4</v>
      </c>
      <c r="CB40" s="175">
        <f t="shared" ref="CB40:CC40" si="1083">CB5/CB39</f>
        <v>2.3206663627698811E-4</v>
      </c>
      <c r="CC40" s="176">
        <f t="shared" si="1083"/>
        <v>2.0708221163802029E-4</v>
      </c>
      <c r="CD40" s="175">
        <f t="shared" ref="CD40:CE40" si="1084">CD5/CD39</f>
        <v>1.3694764450051459E-3</v>
      </c>
      <c r="CE40" s="538">
        <f t="shared" si="1084"/>
        <v>3.6752194922752329E-4</v>
      </c>
      <c r="CF40" s="546">
        <f t="shared" ref="CF40:CG40" si="1085">CF5/CF39</f>
        <v>8.9666359627314004E-5</v>
      </c>
      <c r="CG40" s="538">
        <f t="shared" si="1085"/>
        <v>3.0350804717863976E-4</v>
      </c>
      <c r="CH40" s="546">
        <f t="shared" ref="CH40:CI40" si="1086">CH5/CH39</f>
        <v>4.0680379344537387E-4</v>
      </c>
      <c r="CI40" s="546">
        <f t="shared" si="1086"/>
        <v>3.7102309618773768E-4</v>
      </c>
      <c r="CJ40" s="546">
        <f t="shared" ref="CJ40:CK40" si="1087">CJ5/CJ39</f>
        <v>2.0196580045778916E-4</v>
      </c>
      <c r="CK40" s="546">
        <f t="shared" si="1087"/>
        <v>4.2750088014887087E-4</v>
      </c>
      <c r="CL40" s="132">
        <f t="shared" ref="CL40" si="1088">CL5/CL39</f>
        <v>3.6197072653747231E-4</v>
      </c>
      <c r="CM40" s="146">
        <f>SUM(BZ40:CK40)/$CL$4</f>
        <v>3.6615998564873306E-4</v>
      </c>
      <c r="CN40" s="546">
        <f t="shared" ref="CN40:CO40" si="1089">CN5/CN39</f>
        <v>4.3898758488236504E-4</v>
      </c>
      <c r="CO40" s="174">
        <f t="shared" si="1089"/>
        <v>4.2166497426983119E-4</v>
      </c>
      <c r="CP40" s="175">
        <f t="shared" ref="CP40:CQ40" si="1090">CP5/CP39</f>
        <v>3.2165801667405613E-4</v>
      </c>
      <c r="CQ40" s="176">
        <f t="shared" si="1090"/>
        <v>3.5248797764219112E-4</v>
      </c>
      <c r="CR40" s="175">
        <f t="shared" ref="CR40:CS40" si="1091">CR5/CR39</f>
        <v>2.9508970727101037E-4</v>
      </c>
      <c r="CS40" s="538">
        <f t="shared" si="1091"/>
        <v>4.1888446733062261E-4</v>
      </c>
      <c r="CT40" s="546">
        <f t="shared" ref="CT40:CU40" si="1092">CT5/CT39</f>
        <v>8.9666359627314004E-5</v>
      </c>
      <c r="CU40" s="538">
        <f t="shared" si="1092"/>
        <v>8.6184316144350282E-4</v>
      </c>
      <c r="CV40" s="546">
        <f t="shared" ref="CV40:CW40" si="1093">CV5/CV39</f>
        <v>1.5165046253391072E-4</v>
      </c>
      <c r="CW40" s="913">
        <f t="shared" si="1093"/>
        <v>2.6061808521370681E-4</v>
      </c>
      <c r="CX40" s="546">
        <f t="shared" ref="CX40:CY40" si="1094">CX5/CX39</f>
        <v>3.9451374082965401E-4</v>
      </c>
      <c r="CY40" s="174">
        <f t="shared" si="1094"/>
        <v>1.850557223341695E-4</v>
      </c>
      <c r="CZ40" s="132">
        <f t="shared" ref="CZ40" si="1095">CZ5/CZ39</f>
        <v>3.4803985423743531E-4</v>
      </c>
      <c r="DA40" s="146">
        <f>SUM(CN40:CY40)/$CZ$4</f>
        <v>3.493433550043612E-4</v>
      </c>
      <c r="DB40" s="546">
        <f t="shared" ref="DB40:DC40" si="1096">DB5/DB39</f>
        <v>3.2410062077734285E-4</v>
      </c>
      <c r="DC40" s="174">
        <f t="shared" si="1096"/>
        <v>3.4872425045043547E-4</v>
      </c>
      <c r="DD40" s="175">
        <f t="shared" ref="DD40:DE40" si="1097">DD5/DD39</f>
        <v>3.8187901076732774E-4</v>
      </c>
      <c r="DE40" s="176">
        <f t="shared" si="1097"/>
        <v>3.3145776742982797E-4</v>
      </c>
      <c r="DF40" s="175">
        <f t="shared" ref="DF40:DG40" si="1098">DF5/DF39</f>
        <v>2.3555786600818767E-4</v>
      </c>
      <c r="DG40" s="538">
        <f t="shared" si="1098"/>
        <v>2.5883695926304473E-4</v>
      </c>
      <c r="DH40" s="546">
        <f t="shared" ref="DH40:DI40" si="1099">DH5/DH39</f>
        <v>3.910418822149264E-4</v>
      </c>
      <c r="DI40" s="538">
        <f t="shared" si="1099"/>
        <v>2.8588698479081243E-4</v>
      </c>
      <c r="DJ40" s="546">
        <f t="shared" ref="DJ40:DK40" si="1100">DJ5/DJ39</f>
        <v>1.8785938316779927E-4</v>
      </c>
      <c r="DK40" s="538">
        <f t="shared" si="1100"/>
        <v>4.5453069705529041E-4</v>
      </c>
      <c r="DL40" s="546">
        <f t="shared" ref="DL40:DM40" si="1101">DL5/DL39</f>
        <v>2.6692334446862031E-4</v>
      </c>
      <c r="DM40" s="538">
        <f t="shared" si="1101"/>
        <v>2.6226240665097464E-4</v>
      </c>
      <c r="DN40" s="132">
        <f t="shared" ref="DN40" si="1102">DN5/DN39</f>
        <v>3.0871642135400009E-4</v>
      </c>
      <c r="DO40" s="146">
        <f>SUM(DB40:DM40)/$DN$4</f>
        <v>3.1075509775371589E-4</v>
      </c>
      <c r="DP40" s="546">
        <f t="shared" ref="DP40:DQ40" si="1103">DP5/DP39</f>
        <v>3.5132264993093318E-4</v>
      </c>
      <c r="DQ40" s="174">
        <f t="shared" si="1103"/>
        <v>3.6856316451537948E-4</v>
      </c>
      <c r="DR40" s="175">
        <f t="shared" ref="DR40:DS40" si="1104">DR5/DR39</f>
        <v>7.7289085331980775E-4</v>
      </c>
      <c r="DS40" s="176">
        <f t="shared" si="1104"/>
        <v>5.1484192743946587E-4</v>
      </c>
      <c r="DT40" s="175">
        <f t="shared" ref="DT40:DU40" si="1105">DT5/DT39</f>
        <v>4.4369151339141658E-4</v>
      </c>
      <c r="DU40" s="538">
        <f t="shared" si="1105"/>
        <v>4.2810985460420032E-4</v>
      </c>
      <c r="DV40" s="546">
        <f t="shared" ref="DV40:DW40" si="1106">DV5/DV39</f>
        <v>3.1846613643415916E-4</v>
      </c>
      <c r="DW40" s="538">
        <f t="shared" si="1106"/>
        <v>2.8641805579423727E-4</v>
      </c>
      <c r="DX40" s="546">
        <f t="shared" ref="DX40:DY40" si="1107">DX5/DX39</f>
        <v>3.8381446245559591E-4</v>
      </c>
      <c r="DY40" s="1055">
        <f t="shared" si="1107"/>
        <v>1.3237406262616902E-4</v>
      </c>
      <c r="DZ40" s="1056">
        <f t="shared" ref="DZ40:EA40" si="1108">DZ5/DZ39</f>
        <v>2.4983881366860092E-4</v>
      </c>
      <c r="EA40" s="538">
        <f t="shared" si="1108"/>
        <v>2.0065976932152917E-4</v>
      </c>
      <c r="EB40" s="132">
        <f t="shared" ref="EB40" si="1109">EB5/EB39</f>
        <v>3.6801207807837875E-4</v>
      </c>
      <c r="EC40" s="146">
        <f>SUM(DP40:EA40)/$EB$4</f>
        <v>3.7091593862512455E-4</v>
      </c>
      <c r="ED40" s="546">
        <f t="shared" ref="ED40" si="1110">ED5/ED39</f>
        <v>2.3967021378583069E-4</v>
      </c>
      <c r="EE40" s="174">
        <f t="shared" ref="EE40:EF40" si="1111">EE5/EE39</f>
        <v>8.8003520140805634E-5</v>
      </c>
      <c r="EF40" s="175">
        <f t="shared" si="1111"/>
        <v>3.7579857196542651E-4</v>
      </c>
      <c r="EG40" s="176">
        <f t="shared" ref="EG40:EH40" si="1112">EG5/EG39</f>
        <v>3.1699652682066267E-4</v>
      </c>
      <c r="EH40" s="175">
        <f t="shared" si="1112"/>
        <v>8.0436286417528678E-5</v>
      </c>
      <c r="EI40" s="538">
        <f t="shared" ref="EI40:EJ40" si="1113">EI5/EI39</f>
        <v>2.8228538245636672E-4</v>
      </c>
      <c r="EJ40" s="546">
        <f t="shared" si="1113"/>
        <v>9.6700888036488467E-5</v>
      </c>
      <c r="EK40" s="538">
        <f t="shared" ref="EK40:EL40" si="1114">EK5/EK39</f>
        <v>1.3656702629316923E-4</v>
      </c>
      <c r="EL40" s="546">
        <f t="shared" si="1114"/>
        <v>9.8662837799898934E-4</v>
      </c>
      <c r="EM40" s="538">
        <f t="shared" ref="EM40:EN40" si="1115">EM5/EM39</f>
        <v>1.3562891927685852E-4</v>
      </c>
      <c r="EN40" s="546">
        <f t="shared" si="1115"/>
        <v>2.9934664341307236E-4</v>
      </c>
      <c r="EO40" s="538">
        <f t="shared" ref="EO40" si="1116">EO5/EO39</f>
        <v>4.4982835496981417E-4</v>
      </c>
      <c r="EP40" s="132">
        <f t="shared" ref="EP40" si="1117">EP5/EP39</f>
        <v>2.9141464038722609E-4</v>
      </c>
      <c r="EQ40" s="146">
        <f>SUM(ED40:EO40)/$EP$4</f>
        <v>2.9065755929791776E-4</v>
      </c>
      <c r="ER40" s="546">
        <f t="shared" ref="ER40:ES40" si="1118">ER5/ER39</f>
        <v>3.0953447643872439E-4</v>
      </c>
      <c r="ES40" s="174">
        <f t="shared" si="1118"/>
        <v>3.7279564315352695E-4</v>
      </c>
      <c r="ET40" s="175">
        <f t="shared" ref="ET40:EU40" si="1119">ET5/ET39</f>
        <v>3.8819875776397513E-4</v>
      </c>
      <c r="EU40" s="176">
        <f t="shared" si="1119"/>
        <v>2.1721815943812902E-4</v>
      </c>
      <c r="EV40" s="175">
        <f t="shared" ref="EV40" si="1120">EV5/EV39</f>
        <v>2.404713237946375E-4</v>
      </c>
      <c r="EW40" s="538">
        <f t="shared" ref="EW40:EX40" si="1121">EW5/EW39</f>
        <v>3.3583879737725893E-4</v>
      </c>
      <c r="EX40" s="546">
        <f t="shared" si="1121"/>
        <v>3.0344651355926789E-4</v>
      </c>
      <c r="EY40" s="538">
        <f t="shared" ref="EY40" si="1122">EY5/EY39</f>
        <v>2.8842918262374413E-4</v>
      </c>
      <c r="EZ40" s="546">
        <f t="shared" ref="EZ40:FA40" si="1123">EZ5/EZ39</f>
        <v>1.2837691462132822E-4</v>
      </c>
      <c r="FA40" s="538">
        <f t="shared" si="1123"/>
        <v>1.1816838995568685E-4</v>
      </c>
      <c r="FB40" s="546">
        <f t="shared" ref="FB40:FC40" si="1124">FB5/FB39</f>
        <v>9.5648015303682451E-5</v>
      </c>
      <c r="FC40" s="538">
        <f t="shared" si="1124"/>
        <v>2.5459868881675258E-4</v>
      </c>
      <c r="FD40" s="132">
        <f t="shared" ref="FD40" si="1125">FD5/FD39</f>
        <v>2.5101810750415086E-4</v>
      </c>
      <c r="FE40" s="146">
        <f>SUM(ER40:FC40)/$FD$4</f>
        <v>2.5439373857055953E-4</v>
      </c>
      <c r="FF40" s="546">
        <f t="shared" ref="FF40:FG40" si="1126">FF5/FF39</f>
        <v>3.6609921288669232E-4</v>
      </c>
      <c r="FG40" s="174">
        <f t="shared" si="1126"/>
        <v>2.2929251399475E-4</v>
      </c>
      <c r="FH40" s="175">
        <f t="shared" ref="FH40:FI40" si="1127">FH5/FH39</f>
        <v>1.9967253703925562E-4</v>
      </c>
      <c r="FI40" s="176">
        <f t="shared" si="1127"/>
        <v>2.3001347221765847E-4</v>
      </c>
      <c r="FJ40" s="175">
        <f t="shared" ref="FJ40:FK40" si="1128">FJ5/FJ39</f>
        <v>1.4640454830130057E-4</v>
      </c>
      <c r="FK40" s="538">
        <f t="shared" si="1128"/>
        <v>1.2147776054106851E-3</v>
      </c>
      <c r="FL40" s="546">
        <f t="shared" ref="FL40:FM40" si="1129">FL5/FL39</f>
        <v>8.743245842586602E-5</v>
      </c>
      <c r="FM40" s="538">
        <f t="shared" si="1129"/>
        <v>3.2084989572378389E-4</v>
      </c>
      <c r="FN40" s="546">
        <f t="shared" ref="FN40:FO40" si="1130">FN5/FN39</f>
        <v>6.1847485945851145E-4</v>
      </c>
      <c r="FO40" s="538">
        <f t="shared" si="1130"/>
        <v>1.9359001935900195E-4</v>
      </c>
      <c r="FP40" s="546">
        <f t="shared" ref="FP40:FQ40" si="1131">FP5/FP39</f>
        <v>5.089422038090306E-4</v>
      </c>
      <c r="FQ40" s="538">
        <f t="shared" si="1131"/>
        <v>4.6257583574999553E-4</v>
      </c>
      <c r="FR40" s="132">
        <f t="shared" ref="FR40" si="1132">FR5/FR39</f>
        <v>3.7337167521008945E-4</v>
      </c>
      <c r="FS40" s="146">
        <f>SUM(FF40:FQ40)/$FR$4</f>
        <v>3.8151043019804434E-4</v>
      </c>
      <c r="FT40" s="546">
        <f t="shared" ref="FT40:FU40" si="1133">FT5/FT39</f>
        <v>3.3705871917686714E-4</v>
      </c>
      <c r="FU40" s="174">
        <f t="shared" si="1133"/>
        <v>6.3304494619117959E-4</v>
      </c>
      <c r="FV40" s="175">
        <f t="shared" ref="FV40:FW40" si="1134">FV5/FV39</f>
        <v>1.8375467337606807E-4</v>
      </c>
      <c r="FW40" s="176">
        <f t="shared" si="1134"/>
        <v>4.7898242844091217E-4</v>
      </c>
      <c r="FX40" s="175">
        <f t="shared" ref="FX40:FY40" si="1135">FX5/FX39</f>
        <v>3.8108405118933674E-4</v>
      </c>
      <c r="FY40" s="538">
        <f t="shared" si="1135"/>
        <v>7.9280948520831288E-4</v>
      </c>
      <c r="FZ40" s="546"/>
      <c r="GA40" s="538"/>
      <c r="GB40" s="546"/>
      <c r="GC40" s="538"/>
      <c r="GD40" s="546"/>
      <c r="GE40" s="538"/>
      <c r="GF40" s="132">
        <f t="shared" ref="GF40" si="1136">GF5/GF39</f>
        <v>4.5621795316823534E-4</v>
      </c>
      <c r="GG40" s="146">
        <f>SUM(FT40:GE40)/$GF$4</f>
        <v>4.6778905059711279E-4</v>
      </c>
      <c r="GH40" s="365">
        <f>ER40-EO40</f>
        <v>-1.4029387853108977E-4</v>
      </c>
      <c r="GI40" s="1112">
        <f>GH40/EO40</f>
        <v>-0.3118831371590709</v>
      </c>
      <c r="GJ40" s="365">
        <f>ES40-ER40</f>
        <v>6.3261166714802556E-5</v>
      </c>
      <c r="GK40" s="1098">
        <f>GJ40/ER40</f>
        <v>0.20437518767744042</v>
      </c>
      <c r="GL40" s="365">
        <f>ET40-ES40</f>
        <v>1.5403114610448181E-5</v>
      </c>
      <c r="GM40" s="1098">
        <f>GL40/ES40</f>
        <v>4.1317850391574394E-2</v>
      </c>
      <c r="GN40" s="365">
        <f>EU40-ET40</f>
        <v>-1.7098059832584611E-4</v>
      </c>
      <c r="GO40" s="1098">
        <f>GN40/ET40</f>
        <v>-0.44044602128737959</v>
      </c>
      <c r="GP40" s="365">
        <f>EV40-EU40</f>
        <v>2.3253164356508481E-5</v>
      </c>
      <c r="GQ40" s="1098">
        <f>GP40/EU40</f>
        <v>0.10704981764257955</v>
      </c>
      <c r="GR40" s="365">
        <f>EW40-EV40</f>
        <v>9.5367473582621425E-5</v>
      </c>
      <c r="GS40" s="1098">
        <f>GR40/EV40</f>
        <v>0.3965856388933312</v>
      </c>
      <c r="GT40" s="365">
        <f>EX40-EW40</f>
        <v>-3.2392283817991039E-5</v>
      </c>
      <c r="GU40" s="1155">
        <f>GT40/EW40</f>
        <v>-9.6451881292332356E-2</v>
      </c>
      <c r="GV40" s="365">
        <f>EY40-EX40</f>
        <v>-1.5017330935523758E-5</v>
      </c>
      <c r="GW40" s="1098">
        <f>GV40/EX40</f>
        <v>-4.9489218905099192E-2</v>
      </c>
      <c r="GX40" s="365">
        <f>EZ40-EY40</f>
        <v>-1.6005226800241591E-4</v>
      </c>
      <c r="GY40" s="1098">
        <f>GX40/EY40</f>
        <v>-0.55491010495704274</v>
      </c>
      <c r="GZ40" s="365">
        <f>FA40-EZ40</f>
        <v>-1.0208524665641371E-5</v>
      </c>
      <c r="HA40" s="1098">
        <f>GZ40/EZ40</f>
        <v>-7.9519940915805068E-2</v>
      </c>
      <c r="HB40" s="365">
        <f>FB40-FA40</f>
        <v>-2.2520374652004402E-5</v>
      </c>
      <c r="HC40" s="1098">
        <f>HB40/FA40</f>
        <v>-0.19057867049258725</v>
      </c>
      <c r="HD40" s="365">
        <f>FC40-FB40</f>
        <v>1.5895067351307012E-4</v>
      </c>
      <c r="HE40" s="1098">
        <f>HD40/FB40</f>
        <v>1.6618292915791479</v>
      </c>
      <c r="HF40" s="1239">
        <f>FF40-FC40</f>
        <v>1.1150052406993973E-4</v>
      </c>
      <c r="HG40" s="1251">
        <f>HF40/FC40</f>
        <v>0.43794618341570579</v>
      </c>
      <c r="HH40" s="1239">
        <f>FG40-FF40</f>
        <v>-1.3680669889194232E-4</v>
      </c>
      <c r="HI40" s="1251">
        <f>HH40/FF40</f>
        <v>-0.37368749802334039</v>
      </c>
      <c r="HJ40" s="1239">
        <f>FH40-FG40</f>
        <v>-2.9619976955494383E-5</v>
      </c>
      <c r="HK40" s="1251">
        <f>HJ40/FG40</f>
        <v>-0.12917986915252094</v>
      </c>
      <c r="HL40" s="1239">
        <f>FI40-FH40</f>
        <v>3.0340935178402854E-5</v>
      </c>
      <c r="HM40" s="1251">
        <f>HL40/FH40</f>
        <v>0.15195347156047717</v>
      </c>
      <c r="HN40" s="1239">
        <f>FJ40-FI40</f>
        <v>-8.3608923916357906E-5</v>
      </c>
      <c r="HO40" s="1251">
        <f>HN40/FI40</f>
        <v>-0.36349576879236001</v>
      </c>
      <c r="HP40" s="1239">
        <f>FK40-FJ40</f>
        <v>1.0683730571093846E-3</v>
      </c>
      <c r="HQ40" s="1251">
        <f>HP40/FJ40</f>
        <v>7.2974034584681942</v>
      </c>
      <c r="HR40" s="1239">
        <f>FL40-FK40</f>
        <v>-1.1273451469848191E-3</v>
      </c>
      <c r="HS40" s="1251">
        <f>HR40/FK40</f>
        <v>-0.9280259546797397</v>
      </c>
      <c r="HT40" s="1239">
        <f>FM40-FL40</f>
        <v>2.3341743729791785E-4</v>
      </c>
      <c r="HU40" s="1251">
        <f>HT40/FL40</f>
        <v>2.6696885973512057</v>
      </c>
      <c r="HV40" s="1239">
        <f>FN40-FM40</f>
        <v>2.9762496373472757E-4</v>
      </c>
      <c r="HW40" s="1251">
        <f>HV40/FM40</f>
        <v>0.92761433836010843</v>
      </c>
      <c r="HX40" s="1239">
        <f>FO40-FN40</f>
        <v>-4.2488484009950954E-4</v>
      </c>
      <c r="HY40" s="1251">
        <f>HX40/FN40</f>
        <v>-0.68698805392268603</v>
      </c>
      <c r="HZ40" s="1239">
        <f>FP40-FO40</f>
        <v>3.1535218445002868E-4</v>
      </c>
      <c r="IA40" s="1251">
        <f>HZ40/FO40</f>
        <v>1.628969228342426</v>
      </c>
      <c r="IB40" s="1239">
        <f>FQ40-FP40</f>
        <v>-4.6366368059035069E-5</v>
      </c>
      <c r="IC40" s="1251">
        <f>IB40/FP40</f>
        <v>-9.1103405675574567E-2</v>
      </c>
      <c r="ID40" s="1239">
        <f>FT40-FQ40</f>
        <v>-1.2551711657312839E-4</v>
      </c>
      <c r="IE40" s="1251">
        <f>ID40/FQ40</f>
        <v>-0.2713438681240703</v>
      </c>
      <c r="IF40" s="1239">
        <f>FU40-FT40</f>
        <v>2.9598622701431244E-4</v>
      </c>
      <c r="IG40" s="1251">
        <f>IF40/FT40</f>
        <v>0.87814440088404166</v>
      </c>
      <c r="IH40" s="1239">
        <f>FX40-FV40</f>
        <v>1.9732937781326867E-4</v>
      </c>
      <c r="II40" s="1251">
        <f>IH40/FU40</f>
        <v>0.31171464048569342</v>
      </c>
      <c r="IJ40" s="1239">
        <f>FZ40-FW40</f>
        <v>-4.7898242844091217E-4</v>
      </c>
      <c r="IK40" s="1251">
        <f>IJ40/FV40</f>
        <v>-2.6066407979765378</v>
      </c>
      <c r="IL40" s="1239">
        <f>FX40-FW40</f>
        <v>-9.7898377251575428E-5</v>
      </c>
      <c r="IM40" s="1251">
        <f>IL40/FW40</f>
        <v>-0.20438824357343263</v>
      </c>
      <c r="IN40" s="1239">
        <f>FY40-FX40</f>
        <v>4.1172543401897613E-4</v>
      </c>
      <c r="IO40" s="1251">
        <f>IN40/FX40</f>
        <v>1.0804058389061673</v>
      </c>
      <c r="IP40" s="1239">
        <f>FZ40-FY40</f>
        <v>-7.9280948520831288E-4</v>
      </c>
      <c r="IQ40" s="1251">
        <f>IP40/FY40</f>
        <v>-1</v>
      </c>
      <c r="IR40" s="1239">
        <f>GA40-FZ40</f>
        <v>0</v>
      </c>
      <c r="IS40" s="1251" t="e">
        <f>IR40/FZ40</f>
        <v>#DIV/0!</v>
      </c>
      <c r="IT40" s="1239">
        <f>GB40-GA40</f>
        <v>0</v>
      </c>
      <c r="IU40" s="1251" t="e">
        <f>IT40/GA40</f>
        <v>#DIV/0!</v>
      </c>
      <c r="IV40" s="1239">
        <f>GC40-GB40</f>
        <v>0</v>
      </c>
      <c r="IW40" s="1251" t="e">
        <f>IV40/GB40</f>
        <v>#DIV/0!</v>
      </c>
      <c r="IX40" s="1239">
        <f>GD40-GC40</f>
        <v>0</v>
      </c>
      <c r="IY40" s="1251" t="e">
        <f>IX40/GC40</f>
        <v>#DIV/0!</v>
      </c>
      <c r="IZ40" s="1239">
        <f>GE40-GD40</f>
        <v>0</v>
      </c>
      <c r="JA40" s="1304" t="e">
        <f>IZ40/GD40</f>
        <v>#DIV/0!</v>
      </c>
      <c r="JB40" s="1262">
        <f>FK40</f>
        <v>1.2147776054106851E-3</v>
      </c>
      <c r="JC40" s="891">
        <f>FY40</f>
        <v>7.9280948520831288E-4</v>
      </c>
      <c r="JD40" s="573">
        <f>(JC40-JB40)*100</f>
        <v>-4.2196812020237222E-2</v>
      </c>
      <c r="JE40" s="220">
        <f>IF(ISERROR((JD40/JB40)/100),0,(JD40/JB40)/100)</f>
        <v>-0.34736244586902443</v>
      </c>
      <c r="JF40" s="1177"/>
      <c r="JG40" s="1" t="str">
        <f>E40</f>
        <v>Payrolls Processed Off-Cycle %</v>
      </c>
      <c r="JH40" s="264" t="e">
        <f>#REF!</f>
        <v>#REF!</v>
      </c>
      <c r="JI40" s="264" t="e">
        <f>#REF!</f>
        <v>#REF!</v>
      </c>
      <c r="JJ40" s="264" t="e">
        <f>#REF!</f>
        <v>#REF!</v>
      </c>
      <c r="JK40" s="264" t="e">
        <f>#REF!</f>
        <v>#REF!</v>
      </c>
      <c r="JL40" s="264" t="e">
        <f>#REF!</f>
        <v>#REF!</v>
      </c>
      <c r="JM40" s="264" t="e">
        <f>#REF!</f>
        <v>#REF!</v>
      </c>
      <c r="JN40" s="264" t="e">
        <f>#REF!</f>
        <v>#REF!</v>
      </c>
      <c r="JO40" s="264" t="e">
        <f>#REF!</f>
        <v>#REF!</v>
      </c>
      <c r="JP40" s="264" t="e">
        <f>#REF!</f>
        <v>#REF!</v>
      </c>
      <c r="JQ40" s="264" t="e">
        <f>#REF!</f>
        <v>#REF!</v>
      </c>
      <c r="JR40" s="264" t="e">
        <f>#REF!</f>
        <v>#REF!</v>
      </c>
      <c r="JS40" s="265">
        <f t="shared" si="1001"/>
        <v>1.792934046921084E-4</v>
      </c>
      <c r="JT40" s="265">
        <f t="shared" si="1001"/>
        <v>1.4827005908561855E-4</v>
      </c>
      <c r="JU40" s="265">
        <f t="shared" si="1001"/>
        <v>1.8852679773767844E-4</v>
      </c>
      <c r="JV40" s="265">
        <f t="shared" si="1001"/>
        <v>1.8839656579974342E-4</v>
      </c>
      <c r="JW40" s="265">
        <f t="shared" si="1001"/>
        <v>1.7969936296575829E-4</v>
      </c>
      <c r="JX40" s="265">
        <f t="shared" si="1001"/>
        <v>2.0700952243803215E-4</v>
      </c>
      <c r="JY40" s="265">
        <f t="shared" si="1001"/>
        <v>2.5220680958385876E-4</v>
      </c>
      <c r="JZ40" s="265">
        <f t="shared" si="1001"/>
        <v>1.0565399824916231E-4</v>
      </c>
      <c r="KA40" s="265">
        <f t="shared" si="1001"/>
        <v>9.0135563888087689E-5</v>
      </c>
      <c r="KB40" s="265">
        <f t="shared" si="1001"/>
        <v>1.7068525638722196E-4</v>
      </c>
      <c r="KC40" s="265">
        <f t="shared" si="1001"/>
        <v>1.7920665215092783E-4</v>
      </c>
      <c r="KD40" s="265">
        <f t="shared" si="1001"/>
        <v>2.8460635383684943E-4</v>
      </c>
      <c r="KE40" s="265">
        <f t="shared" si="1002"/>
        <v>2.402156602816751E-4</v>
      </c>
      <c r="KF40" s="265">
        <f t="shared" si="1002"/>
        <v>1.6437168921796432E-4</v>
      </c>
      <c r="KG40" s="265">
        <f t="shared" si="1002"/>
        <v>6.1418403844069511E-4</v>
      </c>
      <c r="KH40" s="265">
        <f t="shared" si="1002"/>
        <v>7.7721846164969133E-4</v>
      </c>
      <c r="KI40" s="265">
        <f t="shared" si="1002"/>
        <v>1.1805410510447789E-4</v>
      </c>
      <c r="KJ40" s="265">
        <f t="shared" si="1002"/>
        <v>3.8253456473031315E-4</v>
      </c>
      <c r="KK40" s="265">
        <f t="shared" si="1002"/>
        <v>2.1903494824285298E-4</v>
      </c>
      <c r="KL40" s="265">
        <f t="shared" si="1002"/>
        <v>1.9171079057878402E-4</v>
      </c>
      <c r="KM40" s="265">
        <f t="shared" si="1002"/>
        <v>2.9150535185606925E-4</v>
      </c>
      <c r="KN40" s="265">
        <f t="shared" si="1002"/>
        <v>2.8971074193110319E-4</v>
      </c>
      <c r="KO40" s="265">
        <f t="shared" si="1002"/>
        <v>2.2461209491208683E-4</v>
      </c>
      <c r="KP40" s="265">
        <f t="shared" si="1002"/>
        <v>2.6431135878064358E-4</v>
      </c>
      <c r="KQ40" s="662">
        <f t="shared" si="1003"/>
        <v>1.0893054799093417E-3</v>
      </c>
      <c r="KR40" s="662">
        <f t="shared" si="1003"/>
        <v>2.7726272375968252E-4</v>
      </c>
      <c r="KS40" s="662">
        <f t="shared" si="1003"/>
        <v>6.3861920172599788E-4</v>
      </c>
      <c r="KT40" s="662">
        <f t="shared" si="1003"/>
        <v>2.144082332761578E-4</v>
      </c>
      <c r="KU40" s="662">
        <f t="shared" si="1003"/>
        <v>1.4472519239937343E-4</v>
      </c>
      <c r="KV40" s="662">
        <f t="shared" si="1003"/>
        <v>3.9218026651206806E-4</v>
      </c>
      <c r="KW40" s="662">
        <f t="shared" si="1003"/>
        <v>1.3327067273632748E-4</v>
      </c>
      <c r="KX40" s="662">
        <f t="shared" si="1003"/>
        <v>5.6385196323001743E-4</v>
      </c>
      <c r="KY40" s="662">
        <f t="shared" si="1003"/>
        <v>1.3279873330439003E-3</v>
      </c>
      <c r="KZ40" s="662">
        <f t="shared" si="1003"/>
        <v>1.4287034936002487E-4</v>
      </c>
      <c r="LA40" s="662">
        <f t="shared" si="1003"/>
        <v>5.0068426850028375E-5</v>
      </c>
      <c r="LB40" s="662">
        <f t="shared" si="1003"/>
        <v>2.2289365496062211E-4</v>
      </c>
      <c r="LC40" s="754">
        <f t="shared" si="1004"/>
        <v>1.6148892791537981E-4</v>
      </c>
      <c r="LD40" s="754">
        <f t="shared" si="1004"/>
        <v>2.5581568067601355E-4</v>
      </c>
      <c r="LE40" s="754">
        <f t="shared" si="1004"/>
        <v>2.3206663627698811E-4</v>
      </c>
      <c r="LF40" s="754">
        <f t="shared" si="1004"/>
        <v>2.0708221163802029E-4</v>
      </c>
      <c r="LG40" s="754">
        <f t="shared" si="1004"/>
        <v>1.3694764450051459E-3</v>
      </c>
      <c r="LH40" s="754">
        <f t="shared" si="1004"/>
        <v>3.6752194922752329E-4</v>
      </c>
      <c r="LI40" s="754">
        <f t="shared" si="1004"/>
        <v>8.9666359627314004E-5</v>
      </c>
      <c r="LJ40" s="754">
        <f t="shared" si="1004"/>
        <v>3.0350804717863976E-4</v>
      </c>
      <c r="LK40" s="754">
        <f t="shared" si="1004"/>
        <v>4.0680379344537387E-4</v>
      </c>
      <c r="LL40" s="754">
        <f t="shared" si="1004"/>
        <v>3.7102309618773768E-4</v>
      </c>
      <c r="LM40" s="754">
        <f t="shared" si="1004"/>
        <v>2.0196580045778916E-4</v>
      </c>
      <c r="LN40" s="754">
        <f t="shared" si="1004"/>
        <v>4.2750088014887087E-4</v>
      </c>
      <c r="LO40" s="804">
        <f t="shared" si="1005"/>
        <v>4.3898758488236504E-4</v>
      </c>
      <c r="LP40" s="804">
        <f t="shared" si="1005"/>
        <v>4.2166497426983119E-4</v>
      </c>
      <c r="LQ40" s="804">
        <f t="shared" si="1005"/>
        <v>3.2165801667405613E-4</v>
      </c>
      <c r="LR40" s="804">
        <f t="shared" si="1005"/>
        <v>3.5248797764219112E-4</v>
      </c>
      <c r="LS40" s="804">
        <f t="shared" si="1005"/>
        <v>2.9508970727101037E-4</v>
      </c>
      <c r="LT40" s="804">
        <f t="shared" si="1005"/>
        <v>4.1888446733062261E-4</v>
      </c>
      <c r="LU40" s="804">
        <f t="shared" si="1005"/>
        <v>8.9666359627314004E-5</v>
      </c>
      <c r="LV40" s="804">
        <f t="shared" si="1005"/>
        <v>8.6184316144350282E-4</v>
      </c>
      <c r="LW40" s="804">
        <f t="shared" si="1005"/>
        <v>1.5165046253391072E-4</v>
      </c>
      <c r="LX40" s="804">
        <f t="shared" si="1005"/>
        <v>2.6061808521370681E-4</v>
      </c>
      <c r="LY40" s="804">
        <f t="shared" si="1005"/>
        <v>3.9451374082965401E-4</v>
      </c>
      <c r="LZ40" s="804">
        <f t="shared" si="1005"/>
        <v>1.850557223341695E-4</v>
      </c>
      <c r="MA40" s="979">
        <f t="shared" si="1006"/>
        <v>3.2410062077734285E-4</v>
      </c>
      <c r="MB40" s="979">
        <f t="shared" si="1006"/>
        <v>3.4872425045043547E-4</v>
      </c>
      <c r="MC40" s="979">
        <f t="shared" si="1006"/>
        <v>3.8187901076732774E-4</v>
      </c>
      <c r="MD40" s="979">
        <f t="shared" si="1006"/>
        <v>3.3145776742982797E-4</v>
      </c>
      <c r="ME40" s="979">
        <f t="shared" si="1006"/>
        <v>2.3555786600818767E-4</v>
      </c>
      <c r="MF40" s="979">
        <f t="shared" si="1006"/>
        <v>2.5883695926304473E-4</v>
      </c>
      <c r="MG40" s="979">
        <f t="shared" si="1006"/>
        <v>3.910418822149264E-4</v>
      </c>
      <c r="MH40" s="979">
        <f t="shared" si="1006"/>
        <v>2.8588698479081243E-4</v>
      </c>
      <c r="MI40" s="979">
        <f t="shared" si="1006"/>
        <v>1.8785938316779927E-4</v>
      </c>
      <c r="MJ40" s="979">
        <f t="shared" si="1006"/>
        <v>4.5453069705529041E-4</v>
      </c>
      <c r="MK40" s="979">
        <f t="shared" si="1006"/>
        <v>2.6692334446862031E-4</v>
      </c>
      <c r="ML40" s="979">
        <f t="shared" si="1006"/>
        <v>2.6226240665097464E-4</v>
      </c>
      <c r="MM40" s="1001">
        <f t="shared" si="1007"/>
        <v>3.5132264993093318E-4</v>
      </c>
      <c r="MN40" s="1001">
        <f t="shared" si="1007"/>
        <v>3.6856316451537948E-4</v>
      </c>
      <c r="MO40" s="1001">
        <f t="shared" si="1007"/>
        <v>7.7289085331980775E-4</v>
      </c>
      <c r="MP40" s="1001">
        <f t="shared" si="1007"/>
        <v>5.1484192743946587E-4</v>
      </c>
      <c r="MQ40" s="1001">
        <f t="shared" si="1007"/>
        <v>4.4369151339141658E-4</v>
      </c>
      <c r="MR40" s="1001">
        <f t="shared" si="1007"/>
        <v>4.2810985460420032E-4</v>
      </c>
      <c r="MS40" s="1001">
        <f t="shared" si="1007"/>
        <v>3.1846613643415916E-4</v>
      </c>
      <c r="MT40" s="1001">
        <f t="shared" si="1007"/>
        <v>2.8641805579423727E-4</v>
      </c>
      <c r="MU40" s="1001">
        <f t="shared" si="1007"/>
        <v>3.8381446245559591E-4</v>
      </c>
      <c r="MV40" s="1001">
        <f t="shared" si="1007"/>
        <v>1.3237406262616902E-4</v>
      </c>
      <c r="MW40" s="1001">
        <f t="shared" si="1007"/>
        <v>2.4983881366860092E-4</v>
      </c>
      <c r="MX40" s="1001">
        <f t="shared" si="1007"/>
        <v>2.0065976932152917E-4</v>
      </c>
      <c r="MY40" s="1041">
        <f t="shared" si="1008"/>
        <v>2.3967021378583069E-4</v>
      </c>
      <c r="MZ40" s="1041">
        <f t="shared" si="1008"/>
        <v>8.8003520140805634E-5</v>
      </c>
      <c r="NA40" s="1041">
        <f t="shared" si="1008"/>
        <v>3.7579857196542651E-4</v>
      </c>
      <c r="NB40" s="1041">
        <f t="shared" si="1008"/>
        <v>3.1699652682066267E-4</v>
      </c>
      <c r="NC40" s="1041">
        <f t="shared" si="1008"/>
        <v>8.0436286417528678E-5</v>
      </c>
      <c r="ND40" s="1041">
        <f t="shared" si="1008"/>
        <v>2.8228538245636672E-4</v>
      </c>
      <c r="NE40" s="1041">
        <f t="shared" si="1008"/>
        <v>9.6700888036488467E-5</v>
      </c>
      <c r="NF40" s="1041">
        <f t="shared" si="1008"/>
        <v>1.3656702629316923E-4</v>
      </c>
      <c r="NG40" s="1041">
        <f t="shared" si="1008"/>
        <v>9.8662837799898934E-4</v>
      </c>
      <c r="NH40" s="1041">
        <f t="shared" si="1008"/>
        <v>1.3562891927685852E-4</v>
      </c>
      <c r="NI40" s="1041">
        <f t="shared" si="1008"/>
        <v>2.9934664341307236E-4</v>
      </c>
      <c r="NJ40" s="1041">
        <f t="shared" si="1008"/>
        <v>4.4982835496981417E-4</v>
      </c>
      <c r="NK40" s="1128">
        <f t="shared" si="1009"/>
        <v>3.0953447643872439E-4</v>
      </c>
      <c r="NL40" s="1128">
        <f t="shared" si="1009"/>
        <v>3.7279564315352695E-4</v>
      </c>
      <c r="NM40" s="1128">
        <f t="shared" si="1009"/>
        <v>3.8819875776397513E-4</v>
      </c>
      <c r="NN40" s="1128">
        <f t="shared" si="1009"/>
        <v>2.1721815943812902E-4</v>
      </c>
      <c r="NO40" s="1128">
        <f t="shared" si="1009"/>
        <v>2.404713237946375E-4</v>
      </c>
      <c r="NP40" s="1128">
        <f t="shared" si="1009"/>
        <v>3.3583879737725893E-4</v>
      </c>
      <c r="NQ40" s="1128">
        <f t="shared" si="1009"/>
        <v>3.0344651355926789E-4</v>
      </c>
      <c r="NR40" s="1128">
        <f t="shared" si="1009"/>
        <v>2.8842918262374413E-4</v>
      </c>
      <c r="NS40" s="1128">
        <f t="shared" si="1009"/>
        <v>1.2837691462132822E-4</v>
      </c>
      <c r="NT40" s="1128">
        <f t="shared" si="1009"/>
        <v>1.1816838995568685E-4</v>
      </c>
      <c r="NU40" s="1128">
        <f t="shared" si="1009"/>
        <v>9.5648015303682451E-5</v>
      </c>
      <c r="NV40" s="1128">
        <f t="shared" si="1009"/>
        <v>2.5459868881675258E-4</v>
      </c>
      <c r="NW40" s="1213">
        <f t="shared" si="1010"/>
        <v>3.6609921288669232E-4</v>
      </c>
      <c r="NX40" s="1213">
        <f t="shared" si="1010"/>
        <v>2.2929251399475E-4</v>
      </c>
      <c r="NY40" s="1213">
        <f t="shared" si="1010"/>
        <v>1.9967253703925562E-4</v>
      </c>
      <c r="NZ40" s="1213">
        <f t="shared" si="1010"/>
        <v>2.3001347221765847E-4</v>
      </c>
      <c r="OA40" s="1213">
        <f t="shared" si="1010"/>
        <v>1.4640454830130057E-4</v>
      </c>
      <c r="OB40" s="1213">
        <f t="shared" si="1010"/>
        <v>1.2147776054106851E-3</v>
      </c>
      <c r="OC40" s="1213">
        <f t="shared" si="1010"/>
        <v>8.743245842586602E-5</v>
      </c>
      <c r="OD40" s="1213">
        <f t="shared" si="1010"/>
        <v>3.2084989572378389E-4</v>
      </c>
      <c r="OE40" s="1213">
        <f t="shared" si="1010"/>
        <v>6.1847485945851145E-4</v>
      </c>
      <c r="OF40" s="1213">
        <f t="shared" si="1010"/>
        <v>1.9359001935900195E-4</v>
      </c>
      <c r="OG40" s="1213">
        <f t="shared" si="1010"/>
        <v>5.089422038090306E-4</v>
      </c>
      <c r="OH40" s="1213">
        <f t="shared" si="1010"/>
        <v>4.6257583574999553E-4</v>
      </c>
      <c r="OI40" s="1283">
        <f>FT40</f>
        <v>3.3705871917686714E-4</v>
      </c>
      <c r="OJ40" s="1283">
        <f t="shared" si="1011"/>
        <v>6.3304494619117959E-4</v>
      </c>
      <c r="OK40" s="1283">
        <f t="shared" si="1011"/>
        <v>1.8375467337606807E-4</v>
      </c>
      <c r="OL40" s="1283">
        <f t="shared" si="1011"/>
        <v>4.7898242844091217E-4</v>
      </c>
      <c r="OM40" s="1283">
        <f t="shared" si="1011"/>
        <v>3.8108405118933674E-4</v>
      </c>
      <c r="ON40" s="1283">
        <f t="shared" si="1011"/>
        <v>7.9280948520831288E-4</v>
      </c>
      <c r="OO40" s="1283">
        <f t="shared" si="1012"/>
        <v>0</v>
      </c>
      <c r="OP40" s="1283">
        <f t="shared" si="1012"/>
        <v>0</v>
      </c>
      <c r="OQ40" s="1283">
        <f t="shared" si="1012"/>
        <v>0</v>
      </c>
      <c r="OR40" s="1283">
        <f t="shared" si="1012"/>
        <v>0</v>
      </c>
      <c r="OS40" s="1283">
        <f t="shared" si="1012"/>
        <v>0</v>
      </c>
      <c r="OT40" s="1283">
        <f t="shared" si="1012"/>
        <v>0</v>
      </c>
    </row>
    <row r="41" spans="1:41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3"/>
      <c r="FU41" s="61"/>
      <c r="FV41" s="290"/>
      <c r="FW41" s="61"/>
      <c r="FY41" s="61"/>
      <c r="FZ41" s="23"/>
      <c r="GA41" s="61"/>
      <c r="GB41" s="23"/>
      <c r="GC41" s="61"/>
      <c r="GD41" s="23"/>
      <c r="GE41" s="61"/>
      <c r="GF41" s="127"/>
      <c r="GG41" s="141"/>
      <c r="GH41" s="296"/>
      <c r="GI41" s="1101"/>
      <c r="GJ41" s="296"/>
      <c r="GK41" s="1097"/>
      <c r="GL41" s="296"/>
      <c r="GM41" s="1097"/>
      <c r="GN41" s="296"/>
      <c r="GO41" s="1097"/>
      <c r="GP41" s="296"/>
      <c r="GQ41" s="1097"/>
      <c r="GR41" s="296"/>
      <c r="GS41" s="1097"/>
      <c r="GT41" s="296"/>
      <c r="GU41" s="1154"/>
      <c r="GV41" s="296"/>
      <c r="GW41" s="1097"/>
      <c r="GX41" s="296"/>
      <c r="GY41" s="1097"/>
      <c r="GZ41" s="296"/>
      <c r="HA41" s="1097"/>
      <c r="HB41" s="296"/>
      <c r="HC41" s="1097"/>
      <c r="HD41" s="296"/>
      <c r="HE41" s="1097"/>
      <c r="HF41" s="1232"/>
      <c r="HG41" s="342"/>
      <c r="HH41" s="1232"/>
      <c r="HI41" s="342"/>
      <c r="HJ41" s="1232"/>
      <c r="HK41" s="342"/>
      <c r="HL41" s="1232"/>
      <c r="HM41" s="342"/>
      <c r="HN41" s="1232"/>
      <c r="HO41" s="342"/>
      <c r="HP41" s="1232"/>
      <c r="HQ41" s="342"/>
      <c r="HR41" s="1232"/>
      <c r="HS41" s="342"/>
      <c r="HT41" s="1232"/>
      <c r="HU41" s="342"/>
      <c r="HV41" s="1232"/>
      <c r="HW41" s="342"/>
      <c r="HX41" s="1232"/>
      <c r="HY41" s="342"/>
      <c r="HZ41" s="1232"/>
      <c r="IA41" s="342"/>
      <c r="IB41" s="1232"/>
      <c r="IC41" s="342"/>
      <c r="ID41" s="1232"/>
      <c r="IE41" s="342"/>
      <c r="IF41" s="1232"/>
      <c r="IG41" s="342"/>
      <c r="IH41" s="1232"/>
      <c r="II41" s="342"/>
      <c r="IJ41" s="1232"/>
      <c r="IK41" s="342"/>
      <c r="IL41" s="1232"/>
      <c r="IM41" s="342"/>
      <c r="IN41" s="1232"/>
      <c r="IO41" s="342"/>
      <c r="IP41" s="1232"/>
      <c r="IQ41" s="342"/>
      <c r="IR41" s="1232"/>
      <c r="IS41" s="342"/>
      <c r="IT41" s="1232"/>
      <c r="IU41" s="342"/>
      <c r="IV41" s="1232"/>
      <c r="IW41" s="342"/>
      <c r="IX41" s="1232"/>
      <c r="IY41" s="342"/>
      <c r="IZ41" s="1232"/>
      <c r="JA41" s="1306"/>
      <c r="JB41" s="1232"/>
      <c r="JC41" s="885"/>
      <c r="JD41" s="102"/>
      <c r="JE41" s="100"/>
      <c r="JF41" s="1174"/>
      <c r="LO41" s="799"/>
      <c r="LP41" s="799"/>
      <c r="LQ41" s="799"/>
      <c r="LR41" s="799"/>
      <c r="LS41" s="799"/>
      <c r="LT41" s="799"/>
      <c r="LU41" s="799"/>
      <c r="LV41" s="799"/>
      <c r="LW41" s="799"/>
      <c r="LX41" s="799"/>
      <c r="LY41" s="799"/>
      <c r="LZ41" s="799"/>
      <c r="MA41" s="974"/>
      <c r="MB41" s="974"/>
      <c r="MC41" s="974"/>
      <c r="MD41" s="974"/>
      <c r="ME41" s="974"/>
      <c r="MF41" s="974"/>
      <c r="MG41" s="974"/>
      <c r="MH41" s="974"/>
      <c r="MI41" s="974"/>
      <c r="MJ41" s="974"/>
      <c r="MK41" s="974"/>
      <c r="ML41" s="974"/>
      <c r="MM41" s="996"/>
      <c r="MN41" s="996"/>
      <c r="MO41" s="996"/>
      <c r="MP41" s="996"/>
      <c r="MQ41" s="996"/>
      <c r="MR41" s="996"/>
      <c r="MS41" s="996"/>
      <c r="MT41" s="996"/>
      <c r="MU41" s="996"/>
      <c r="MV41" s="996"/>
      <c r="MW41" s="996"/>
      <c r="MX41" s="996"/>
      <c r="MY41" s="1036"/>
      <c r="MZ41" s="1036"/>
      <c r="NA41" s="1036"/>
      <c r="NB41" s="1036"/>
      <c r="NC41" s="1036"/>
      <c r="ND41" s="1036"/>
      <c r="NE41" s="1036"/>
      <c r="NF41" s="1036"/>
      <c r="NG41" s="1036"/>
      <c r="NH41" s="1036"/>
      <c r="NI41" s="1036"/>
      <c r="NJ41" s="1036"/>
      <c r="NK41" s="1123"/>
      <c r="NL41" s="1123"/>
      <c r="NM41" s="1123"/>
      <c r="NN41" s="1123"/>
      <c r="NO41" s="1123"/>
      <c r="NP41" s="1123"/>
      <c r="NQ41" s="1123"/>
      <c r="NR41" s="1123"/>
      <c r="NS41" s="1123"/>
      <c r="NT41" s="1123"/>
      <c r="NU41" s="1123"/>
      <c r="NV41" s="1123"/>
      <c r="NW41" s="1208"/>
      <c r="NX41" s="1208"/>
      <c r="NY41" s="1208"/>
      <c r="NZ41" s="1208"/>
      <c r="OA41" s="1208"/>
      <c r="OB41" s="1208"/>
      <c r="OC41" s="1208"/>
      <c r="OD41" s="1208"/>
      <c r="OE41" s="1208"/>
      <c r="OF41" s="1208"/>
      <c r="OG41" s="1208"/>
      <c r="OH41" s="1208"/>
      <c r="OI41" s="1278"/>
      <c r="OJ41" s="1278"/>
      <c r="OK41" s="1278"/>
      <c r="OL41" s="1278"/>
      <c r="OM41" s="1278"/>
      <c r="ON41" s="1278"/>
      <c r="OO41" s="1278"/>
      <c r="OP41" s="1278"/>
      <c r="OQ41" s="1278"/>
      <c r="OR41" s="1278"/>
      <c r="OS41" s="1278"/>
      <c r="OT41" s="1278"/>
    </row>
    <row r="42" spans="1:410" x14ac:dyDescent="0.3">
      <c r="A42" s="628"/>
      <c r="B42" s="50">
        <v>6.1</v>
      </c>
      <c r="C42" s="50"/>
      <c r="D42" s="50"/>
      <c r="E42" s="1335" t="s">
        <v>15</v>
      </c>
      <c r="F42" s="1335"/>
      <c r="G42" s="1336"/>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c r="GA42" s="62"/>
      <c r="GB42" s="194"/>
      <c r="GC42" s="62"/>
      <c r="GD42" s="194"/>
      <c r="GE42" s="62"/>
      <c r="GF42" s="120" t="s">
        <v>29</v>
      </c>
      <c r="GG42" s="137">
        <f>SUM(FT42:GE42)/$GF$4</f>
        <v>106.16666666666667</v>
      </c>
      <c r="GH42" s="296">
        <f>ER42-EO42</f>
        <v>-2</v>
      </c>
      <c r="GI42" s="1101">
        <f>GH42/EO42</f>
        <v>-2.0408163265306121E-2</v>
      </c>
      <c r="GJ42" s="296">
        <f>ES42-ER42</f>
        <v>0</v>
      </c>
      <c r="GK42" s="1097">
        <f>GJ42/ER42</f>
        <v>0</v>
      </c>
      <c r="GL42" s="296">
        <f>ET42-ES42</f>
        <v>1</v>
      </c>
      <c r="GM42" s="1097">
        <f>GL42/ES42</f>
        <v>1.0416666666666666E-2</v>
      </c>
      <c r="GN42" s="296">
        <f>EU42-ET42</f>
        <v>-1</v>
      </c>
      <c r="GO42" s="1097">
        <f>GN42/ET42</f>
        <v>-1.0309278350515464E-2</v>
      </c>
      <c r="GP42" s="296">
        <f>EV42-EU42</f>
        <v>2</v>
      </c>
      <c r="GQ42" s="1097">
        <f>GP42/EU42</f>
        <v>2.0833333333333332E-2</v>
      </c>
      <c r="GR42" s="296">
        <f>EW42-EV42</f>
        <v>1</v>
      </c>
      <c r="GS42" s="1097">
        <f>GR42/EV42</f>
        <v>1.020408163265306E-2</v>
      </c>
      <c r="GT42" s="296">
        <f>EX42-EW42</f>
        <v>1</v>
      </c>
      <c r="GU42" s="1154">
        <f>GT42/EW42</f>
        <v>1.0101010101010102E-2</v>
      </c>
      <c r="GV42" s="296">
        <f>EY42-EX42</f>
        <v>-1</v>
      </c>
      <c r="GW42" s="1097">
        <f>GV42/EX42</f>
        <v>-0.01</v>
      </c>
      <c r="GX42" s="296">
        <f>EZ42-EY42</f>
        <v>5</v>
      </c>
      <c r="GY42" s="1097">
        <f>GX42/EY42</f>
        <v>5.0505050505050504E-2</v>
      </c>
      <c r="GZ42" s="296">
        <f>FA42-EZ42</f>
        <v>1</v>
      </c>
      <c r="HA42" s="1097">
        <f>GZ42/EZ42</f>
        <v>9.6153846153846159E-3</v>
      </c>
      <c r="HB42" s="296">
        <f>FB42-FA42</f>
        <v>-2</v>
      </c>
      <c r="HC42" s="1097">
        <f>HB42/FA42</f>
        <v>-1.9047619047619049E-2</v>
      </c>
      <c r="HD42" s="296">
        <f>FC42-FB42</f>
        <v>1</v>
      </c>
      <c r="HE42" s="1097">
        <f>HD42/FB42</f>
        <v>9.7087378640776691E-3</v>
      </c>
      <c r="HF42" s="1232">
        <f>FF42-FC42</f>
        <v>-1</v>
      </c>
      <c r="HG42" s="342">
        <f>HF42/FC42</f>
        <v>-9.6153846153846159E-3</v>
      </c>
      <c r="HH42" s="1232">
        <f>FG42-FF42</f>
        <v>0</v>
      </c>
      <c r="HI42" s="342">
        <f>HH42/FF42</f>
        <v>0</v>
      </c>
      <c r="HJ42" s="1232">
        <f>FH42-FG42</f>
        <v>0</v>
      </c>
      <c r="HK42" s="342">
        <f>HJ42/FG42</f>
        <v>0</v>
      </c>
      <c r="HL42" s="1232">
        <f>FI42-FH42</f>
        <v>-3</v>
      </c>
      <c r="HM42" s="342">
        <f>HL42/FH42</f>
        <v>-2.9126213592233011E-2</v>
      </c>
      <c r="HN42" s="1232">
        <f>FJ42-FI42</f>
        <v>-1</v>
      </c>
      <c r="HO42" s="342">
        <f>HN42/FI42</f>
        <v>-0.01</v>
      </c>
      <c r="HP42" s="1232">
        <f>FK42-FJ42</f>
        <v>1</v>
      </c>
      <c r="HQ42" s="342">
        <f>HP42/FJ42</f>
        <v>1.0101010101010102E-2</v>
      </c>
      <c r="HR42" s="1232">
        <f>FL42-FK42</f>
        <v>1</v>
      </c>
      <c r="HS42" s="342">
        <f>HR42/FK42</f>
        <v>0.01</v>
      </c>
      <c r="HT42" s="1232">
        <f>FM42-FL42</f>
        <v>-1</v>
      </c>
      <c r="HU42" s="342">
        <f>HT42/FL42</f>
        <v>-9.9009900990099011E-3</v>
      </c>
      <c r="HV42" s="1232">
        <f>FN42-FM42</f>
        <v>1</v>
      </c>
      <c r="HW42" s="342">
        <f>HV42/FM42</f>
        <v>0.01</v>
      </c>
      <c r="HX42" s="1232">
        <f>FO42-FN42</f>
        <v>3</v>
      </c>
      <c r="HY42" s="342">
        <f>HX42/FN42</f>
        <v>2.9702970297029702E-2</v>
      </c>
      <c r="HZ42" s="1232">
        <f>FP42-FO42</f>
        <v>0</v>
      </c>
      <c r="IA42" s="342">
        <f>HZ42/FO42</f>
        <v>0</v>
      </c>
      <c r="IB42" s="1232">
        <f>FQ42-FP42</f>
        <v>0</v>
      </c>
      <c r="IC42" s="342">
        <f>IB42/FP42</f>
        <v>0</v>
      </c>
      <c r="ID42" s="1232">
        <f>FT42-FQ42</f>
        <v>-3</v>
      </c>
      <c r="IE42" s="342">
        <f>ID42/FQ42</f>
        <v>-2.8846153846153848E-2</v>
      </c>
      <c r="IF42" s="1232">
        <f>FU42-FT42</f>
        <v>3</v>
      </c>
      <c r="IG42" s="342">
        <f>IF42/FT42</f>
        <v>2.9702970297029702E-2</v>
      </c>
      <c r="IH42" s="1232">
        <f>FX42-FV42</f>
        <v>1</v>
      </c>
      <c r="II42" s="342">
        <f>IH42/FU42</f>
        <v>9.6153846153846159E-3</v>
      </c>
      <c r="IJ42" s="1232">
        <f>FZ42-FW42</f>
        <v>-108</v>
      </c>
      <c r="IK42" s="342">
        <f>IJ42/FV42</f>
        <v>-1.0093457943925233</v>
      </c>
      <c r="IL42" s="1232">
        <f>FX42-FW42</f>
        <v>0</v>
      </c>
      <c r="IM42" s="342">
        <f>IL42/FW42</f>
        <v>0</v>
      </c>
      <c r="IN42" s="1232">
        <f>FY42-FX42</f>
        <v>1</v>
      </c>
      <c r="IO42" s="342">
        <f>IN42/FX42</f>
        <v>9.2592592592592587E-3</v>
      </c>
      <c r="IP42" s="1232">
        <f>FZ42-FY42</f>
        <v>-109</v>
      </c>
      <c r="IQ42" s="342">
        <f>IP42/FY42</f>
        <v>-1</v>
      </c>
      <c r="IR42" s="1232">
        <f>GA42-FZ42</f>
        <v>0</v>
      </c>
      <c r="IS42" s="342" t="e">
        <f>IR42/FZ42</f>
        <v>#DIV/0!</v>
      </c>
      <c r="IT42" s="1232">
        <f>GB42-GA42</f>
        <v>0</v>
      </c>
      <c r="IU42" s="342" t="e">
        <f>IT42/GA42</f>
        <v>#DIV/0!</v>
      </c>
      <c r="IV42" s="1232">
        <f>GC42-GB42</f>
        <v>0</v>
      </c>
      <c r="IW42" s="342" t="e">
        <f>IV42/GB42</f>
        <v>#DIV/0!</v>
      </c>
      <c r="IX42" s="1232">
        <f>GD42-GC42</f>
        <v>0</v>
      </c>
      <c r="IY42" s="342" t="e">
        <f>IX42/GC42</f>
        <v>#DIV/0!</v>
      </c>
      <c r="IZ42" s="1232">
        <f>GE42-GD42</f>
        <v>0</v>
      </c>
      <c r="JA42" s="1306" t="e">
        <f>IZ42/GD42</f>
        <v>#DIV/0!</v>
      </c>
      <c r="JB42" s="1232">
        <f>FK42</f>
        <v>100</v>
      </c>
      <c r="JC42" s="892">
        <f>FY42</f>
        <v>109</v>
      </c>
      <c r="JD42" s="102">
        <f>JC42-JB42</f>
        <v>9</v>
      </c>
      <c r="JE42" s="100">
        <f>IF(ISERROR(JD42/JB42),0,JD42/JB42)</f>
        <v>0.09</v>
      </c>
      <c r="JF42" s="1174"/>
      <c r="JG42" t="str">
        <f>E42</f>
        <v>Total Number ERP Employees</v>
      </c>
      <c r="JH42" s="242" t="e">
        <f>#REF!</f>
        <v>#REF!</v>
      </c>
      <c r="JI42" s="242" t="e">
        <f>#REF!</f>
        <v>#REF!</v>
      </c>
      <c r="JJ42" s="242" t="e">
        <f>#REF!</f>
        <v>#REF!</v>
      </c>
      <c r="JK42" s="242" t="e">
        <f>#REF!</f>
        <v>#REF!</v>
      </c>
      <c r="JL42" s="242" t="e">
        <f>#REF!</f>
        <v>#REF!</v>
      </c>
      <c r="JM42" s="242" t="e">
        <f>#REF!</f>
        <v>#REF!</v>
      </c>
      <c r="JN42" s="242" t="e">
        <f>#REF!</f>
        <v>#REF!</v>
      </c>
      <c r="JO42" s="242" t="e">
        <f>#REF!</f>
        <v>#REF!</v>
      </c>
      <c r="JP42" s="242" t="e">
        <f>#REF!</f>
        <v>#REF!</v>
      </c>
      <c r="JQ42" s="242" t="e">
        <f>#REF!</f>
        <v>#REF!</v>
      </c>
      <c r="JR42" s="242" t="e">
        <f>#REF!</f>
        <v>#REF!</v>
      </c>
      <c r="JS42" s="243">
        <f t="shared" ref="JS42:KD43" si="1137">AJ42</f>
        <v>104.68</v>
      </c>
      <c r="JT42" s="243">
        <f t="shared" si="1137"/>
        <v>102.35</v>
      </c>
      <c r="JU42" s="243">
        <f t="shared" si="1137"/>
        <v>103.07</v>
      </c>
      <c r="JV42" s="243">
        <f t="shared" si="1137"/>
        <v>105.07</v>
      </c>
      <c r="JW42" s="243">
        <f t="shared" si="1137"/>
        <v>105.56</v>
      </c>
      <c r="JX42" s="243">
        <f t="shared" si="1137"/>
        <v>104.53</v>
      </c>
      <c r="JY42" s="243">
        <f t="shared" si="1137"/>
        <v>107.68</v>
      </c>
      <c r="JZ42" s="243">
        <f t="shared" si="1137"/>
        <v>107.99</v>
      </c>
      <c r="KA42" s="243">
        <f t="shared" si="1137"/>
        <v>111.2</v>
      </c>
      <c r="KB42" s="243">
        <f t="shared" si="1137"/>
        <v>105.78</v>
      </c>
      <c r="KC42" s="243">
        <f t="shared" si="1137"/>
        <v>108.12</v>
      </c>
      <c r="KD42" s="243">
        <f t="shared" si="1137"/>
        <v>105.27</v>
      </c>
      <c r="KE42" s="243">
        <f t="shared" ref="KE42:KP43" si="1138">AX42</f>
        <v>104.87771739130434</v>
      </c>
      <c r="KF42" s="243">
        <f t="shared" si="1138"/>
        <v>105.01</v>
      </c>
      <c r="KG42" s="243">
        <f t="shared" si="1138"/>
        <v>104.51</v>
      </c>
      <c r="KH42" s="243">
        <f t="shared" si="1138"/>
        <v>100.68206521739131</v>
      </c>
      <c r="KI42" s="243">
        <f t="shared" si="1138"/>
        <v>102.38</v>
      </c>
      <c r="KJ42" s="243">
        <f t="shared" si="1138"/>
        <v>104.6</v>
      </c>
      <c r="KK42" s="243">
        <f t="shared" si="1138"/>
        <v>105.45380434782609</v>
      </c>
      <c r="KL42" s="243">
        <f t="shared" si="1138"/>
        <v>103.953125</v>
      </c>
      <c r="KM42" s="243">
        <f t="shared" si="1138"/>
        <v>107.64285714285714</v>
      </c>
      <c r="KN42" s="243">
        <f t="shared" si="1138"/>
        <v>103.84943181818181</v>
      </c>
      <c r="KO42" s="243">
        <f t="shared" si="1138"/>
        <v>103.05397727272728</v>
      </c>
      <c r="KP42" s="243">
        <f t="shared" si="1138"/>
        <v>98</v>
      </c>
      <c r="KQ42" s="651">
        <f t="shared" ref="KQ42:LB43" si="1139">BL42</f>
        <v>98</v>
      </c>
      <c r="KR42" s="651">
        <f t="shared" si="1139"/>
        <v>98</v>
      </c>
      <c r="KS42" s="651">
        <f t="shared" si="1139"/>
        <v>99</v>
      </c>
      <c r="KT42" s="651">
        <f t="shared" si="1139"/>
        <v>99</v>
      </c>
      <c r="KU42" s="651">
        <f t="shared" si="1139"/>
        <v>99</v>
      </c>
      <c r="KV42" s="651">
        <f t="shared" si="1139"/>
        <v>98</v>
      </c>
      <c r="KW42" s="651">
        <f t="shared" si="1139"/>
        <v>98</v>
      </c>
      <c r="KX42" s="651">
        <f t="shared" si="1139"/>
        <v>100</v>
      </c>
      <c r="KY42" s="651">
        <f t="shared" si="1139"/>
        <v>99</v>
      </c>
      <c r="KZ42" s="651">
        <f t="shared" si="1139"/>
        <v>100</v>
      </c>
      <c r="LA42" s="651">
        <f t="shared" si="1139"/>
        <v>99</v>
      </c>
      <c r="LB42" s="651">
        <f t="shared" si="1139"/>
        <v>101</v>
      </c>
      <c r="LC42" s="743">
        <f t="shared" ref="LC42:LN43" si="1140">BZ42</f>
        <v>100</v>
      </c>
      <c r="LD42" s="743">
        <f t="shared" si="1140"/>
        <v>99</v>
      </c>
      <c r="LE42" s="743">
        <f t="shared" si="1140"/>
        <v>107</v>
      </c>
      <c r="LF42" s="743">
        <f t="shared" si="1140"/>
        <v>106</v>
      </c>
      <c r="LG42" s="743">
        <f t="shared" si="1140"/>
        <v>105</v>
      </c>
      <c r="LH42" s="743">
        <f t="shared" si="1140"/>
        <v>106</v>
      </c>
      <c r="LI42" s="743">
        <f t="shared" si="1140"/>
        <v>110</v>
      </c>
      <c r="LJ42" s="743">
        <f t="shared" si="1140"/>
        <v>109</v>
      </c>
      <c r="LK42" s="743">
        <f t="shared" si="1140"/>
        <v>109</v>
      </c>
      <c r="LL42" s="743">
        <f t="shared" si="1140"/>
        <v>103</v>
      </c>
      <c r="LM42" s="743">
        <f t="shared" si="1140"/>
        <v>103</v>
      </c>
      <c r="LN42" s="743">
        <f t="shared" si="1140"/>
        <v>104</v>
      </c>
      <c r="LO42" s="793">
        <f t="shared" ref="LO42:LZ43" si="1141">CN42</f>
        <v>97</v>
      </c>
      <c r="LP42" s="793">
        <f t="shared" si="1141"/>
        <v>97</v>
      </c>
      <c r="LQ42" s="793">
        <f t="shared" si="1141"/>
        <v>96</v>
      </c>
      <c r="LR42" s="793">
        <f t="shared" si="1141"/>
        <v>98</v>
      </c>
      <c r="LS42" s="793">
        <f t="shared" si="1141"/>
        <v>98</v>
      </c>
      <c r="LT42" s="793">
        <f t="shared" si="1141"/>
        <v>97</v>
      </c>
      <c r="LU42" s="793">
        <f t="shared" si="1141"/>
        <v>96</v>
      </c>
      <c r="LV42" s="793">
        <f t="shared" si="1141"/>
        <v>98</v>
      </c>
      <c r="LW42" s="793">
        <f t="shared" si="1141"/>
        <v>99</v>
      </c>
      <c r="LX42" s="793">
        <f t="shared" si="1141"/>
        <v>98</v>
      </c>
      <c r="LY42" s="793">
        <f t="shared" si="1141"/>
        <v>96</v>
      </c>
      <c r="LZ42" s="793">
        <f t="shared" si="1141"/>
        <v>99</v>
      </c>
      <c r="MA42" s="968">
        <f t="shared" ref="MA42:ML43" si="1142">DB42</f>
        <v>98</v>
      </c>
      <c r="MB42" s="968">
        <f t="shared" si="1142"/>
        <v>94</v>
      </c>
      <c r="MC42" s="968">
        <f t="shared" si="1142"/>
        <v>94</v>
      </c>
      <c r="MD42" s="968">
        <f t="shared" si="1142"/>
        <v>93</v>
      </c>
      <c r="ME42" s="968">
        <f t="shared" si="1142"/>
        <v>93</v>
      </c>
      <c r="MF42" s="968">
        <f t="shared" si="1142"/>
        <v>96</v>
      </c>
      <c r="MG42" s="968">
        <f t="shared" si="1142"/>
        <v>96</v>
      </c>
      <c r="MH42" s="968">
        <f t="shared" si="1142"/>
        <v>93</v>
      </c>
      <c r="MI42" s="968">
        <f t="shared" si="1142"/>
        <v>94</v>
      </c>
      <c r="MJ42" s="968">
        <f t="shared" si="1142"/>
        <v>94</v>
      </c>
      <c r="MK42" s="968">
        <f t="shared" si="1142"/>
        <v>99</v>
      </c>
      <c r="ML42" s="968">
        <f t="shared" si="1142"/>
        <v>99</v>
      </c>
      <c r="MM42" s="990">
        <f t="shared" ref="MM42:MX43" si="1143">DP42</f>
        <v>98</v>
      </c>
      <c r="MN42" s="990">
        <f t="shared" si="1143"/>
        <v>98</v>
      </c>
      <c r="MO42" s="990">
        <f t="shared" si="1143"/>
        <v>97</v>
      </c>
      <c r="MP42" s="990">
        <f t="shared" si="1143"/>
        <v>94</v>
      </c>
      <c r="MQ42" s="990">
        <f t="shared" si="1143"/>
        <v>93</v>
      </c>
      <c r="MR42" s="990">
        <f t="shared" si="1143"/>
        <v>95</v>
      </c>
      <c r="MS42" s="990">
        <f t="shared" si="1143"/>
        <v>96</v>
      </c>
      <c r="MT42" s="990">
        <f t="shared" si="1143"/>
        <v>94</v>
      </c>
      <c r="MU42" s="990">
        <f t="shared" si="1143"/>
        <v>96</v>
      </c>
      <c r="MV42" s="990">
        <f t="shared" si="1143"/>
        <v>97</v>
      </c>
      <c r="MW42" s="990">
        <f t="shared" si="1143"/>
        <v>97</v>
      </c>
      <c r="MX42" s="990">
        <f t="shared" si="1143"/>
        <v>97</v>
      </c>
      <c r="MY42" s="1030">
        <f t="shared" ref="MY42:NJ43" si="1144">ED42</f>
        <v>95</v>
      </c>
      <c r="MZ42" s="1030">
        <f t="shared" si="1144"/>
        <v>97</v>
      </c>
      <c r="NA42" s="1030">
        <f t="shared" si="1144"/>
        <v>98</v>
      </c>
      <c r="NB42" s="1030">
        <f t="shared" si="1144"/>
        <v>96</v>
      </c>
      <c r="NC42" s="1030">
        <f t="shared" si="1144"/>
        <v>95</v>
      </c>
      <c r="ND42" s="1030">
        <f t="shared" si="1144"/>
        <v>97</v>
      </c>
      <c r="NE42" s="1030">
        <f t="shared" si="1144"/>
        <v>97</v>
      </c>
      <c r="NF42" s="1030">
        <f t="shared" si="1144"/>
        <v>97</v>
      </c>
      <c r="NG42" s="1030">
        <f t="shared" si="1144"/>
        <v>99</v>
      </c>
      <c r="NH42" s="1030">
        <f t="shared" si="1144"/>
        <v>99</v>
      </c>
      <c r="NI42" s="1030">
        <f t="shared" si="1144"/>
        <v>99</v>
      </c>
      <c r="NJ42" s="1030">
        <f t="shared" si="1144"/>
        <v>98</v>
      </c>
      <c r="NK42" s="1117">
        <f t="shared" ref="NK42:NV43" si="1145">ER42</f>
        <v>96</v>
      </c>
      <c r="NL42" s="1117">
        <f t="shared" si="1145"/>
        <v>96</v>
      </c>
      <c r="NM42" s="1117">
        <f t="shared" si="1145"/>
        <v>97</v>
      </c>
      <c r="NN42" s="1117">
        <f t="shared" si="1145"/>
        <v>96</v>
      </c>
      <c r="NO42" s="1117">
        <f t="shared" si="1145"/>
        <v>98</v>
      </c>
      <c r="NP42" s="1117">
        <f t="shared" si="1145"/>
        <v>99</v>
      </c>
      <c r="NQ42" s="1117">
        <f t="shared" si="1145"/>
        <v>100</v>
      </c>
      <c r="NR42" s="1117">
        <f t="shared" si="1145"/>
        <v>99</v>
      </c>
      <c r="NS42" s="1117">
        <f t="shared" si="1145"/>
        <v>104</v>
      </c>
      <c r="NT42" s="1117">
        <f t="shared" si="1145"/>
        <v>105</v>
      </c>
      <c r="NU42" s="1117">
        <f t="shared" si="1145"/>
        <v>103</v>
      </c>
      <c r="NV42" s="1117">
        <f t="shared" si="1145"/>
        <v>104</v>
      </c>
      <c r="NW42" s="1202">
        <f t="shared" ref="NW42:OH43" si="1146">FF42</f>
        <v>103</v>
      </c>
      <c r="NX42" s="1202">
        <f t="shared" si="1146"/>
        <v>103</v>
      </c>
      <c r="NY42" s="1202">
        <f t="shared" si="1146"/>
        <v>103</v>
      </c>
      <c r="NZ42" s="1202">
        <f t="shared" si="1146"/>
        <v>100</v>
      </c>
      <c r="OA42" s="1202">
        <f t="shared" si="1146"/>
        <v>99</v>
      </c>
      <c r="OB42" s="1202">
        <f t="shared" si="1146"/>
        <v>100</v>
      </c>
      <c r="OC42" s="1202">
        <f t="shared" si="1146"/>
        <v>101</v>
      </c>
      <c r="OD42" s="1202">
        <f t="shared" si="1146"/>
        <v>100</v>
      </c>
      <c r="OE42" s="1202">
        <f t="shared" si="1146"/>
        <v>101</v>
      </c>
      <c r="OF42" s="1202">
        <f t="shared" si="1146"/>
        <v>104</v>
      </c>
      <c r="OG42" s="1202">
        <f t="shared" si="1146"/>
        <v>104</v>
      </c>
      <c r="OH42" s="1202">
        <f t="shared" si="1146"/>
        <v>104</v>
      </c>
      <c r="OI42" s="1272">
        <f>FT42</f>
        <v>101</v>
      </c>
      <c r="OJ42" s="1272">
        <f t="shared" ref="OJ42:ON43" si="1147">FU42</f>
        <v>104</v>
      </c>
      <c r="OK42" s="1272">
        <f t="shared" si="1147"/>
        <v>107</v>
      </c>
      <c r="OL42" s="1272">
        <f t="shared" si="1147"/>
        <v>108</v>
      </c>
      <c r="OM42" s="1272">
        <f t="shared" si="1147"/>
        <v>108</v>
      </c>
      <c r="ON42" s="1272">
        <f t="shared" si="1147"/>
        <v>109</v>
      </c>
      <c r="OO42" s="1272">
        <f t="shared" ref="OO42:OT43" si="1148">FZ42</f>
        <v>0</v>
      </c>
      <c r="OP42" s="1272">
        <f t="shared" si="1148"/>
        <v>0</v>
      </c>
      <c r="OQ42" s="1272">
        <f t="shared" si="1148"/>
        <v>0</v>
      </c>
      <c r="OR42" s="1272">
        <f t="shared" si="1148"/>
        <v>0</v>
      </c>
      <c r="OS42" s="1272">
        <f t="shared" si="1148"/>
        <v>0</v>
      </c>
      <c r="OT42" s="1272">
        <f t="shared" si="1148"/>
        <v>0</v>
      </c>
    </row>
    <row r="43" spans="1:410" s="1" customFormat="1" ht="15" thickBot="1" x14ac:dyDescent="0.35">
      <c r="A43" s="629"/>
      <c r="B43" s="51">
        <v>6.2</v>
      </c>
      <c r="C43" s="51"/>
      <c r="D43" s="51"/>
      <c r="E43" s="1331" t="s">
        <v>262</v>
      </c>
      <c r="F43" s="1331"/>
      <c r="G43" s="1332"/>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49">V11/V42</f>
        <v>1139.5471014492753</v>
      </c>
      <c r="W43" s="63">
        <f t="shared" si="1149"/>
        <v>1442.0596552038676</v>
      </c>
      <c r="X43" s="404">
        <f t="shared" si="1149"/>
        <v>1196.3341458841178</v>
      </c>
      <c r="Y43" s="405">
        <f t="shared" si="1149"/>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50">AJ11/AJ42</f>
        <v>1065.6190294230034</v>
      </c>
      <c r="AK43" s="63">
        <f t="shared" si="1150"/>
        <v>1317.9189057156816</v>
      </c>
      <c r="AL43" s="404">
        <f t="shared" si="1150"/>
        <v>1080.7218395265354</v>
      </c>
      <c r="AM43" s="405">
        <f t="shared" si="1150"/>
        <v>1060.8832207100029</v>
      </c>
      <c r="AN43" s="19">
        <f t="shared" si="1150"/>
        <v>1054.3482379689276</v>
      </c>
      <c r="AO43" s="63">
        <f t="shared" si="1150"/>
        <v>1062.9101693293792</v>
      </c>
      <c r="AP43" s="547">
        <f t="shared" si="1150"/>
        <v>1031.0178306092125</v>
      </c>
      <c r="AQ43" s="405">
        <f t="shared" si="1150"/>
        <v>1227.0395406982129</v>
      </c>
      <c r="AR43" s="548">
        <f t="shared" si="1150"/>
        <v>997.69784172661866</v>
      </c>
      <c r="AS43" s="405">
        <f t="shared" si="1150"/>
        <v>1052.3350349782568</v>
      </c>
      <c r="AT43" s="548">
        <f t="shared" si="1150"/>
        <v>1032.2142064372918</v>
      </c>
      <c r="AU43" s="405">
        <f t="shared" si="1150"/>
        <v>1068.0725752826067</v>
      </c>
      <c r="AV43" s="116" t="s">
        <v>29</v>
      </c>
      <c r="AW43" s="139">
        <f>SUM(AJ43:AU43)/$AV$4</f>
        <v>1087.5648693671442</v>
      </c>
      <c r="AX43" s="354">
        <f t="shared" ref="AX43:BC43" si="1151">AX11/AX42</f>
        <v>1071.7147817074751</v>
      </c>
      <c r="AY43" s="63">
        <f t="shared" si="1151"/>
        <v>1274.5738501095134</v>
      </c>
      <c r="AZ43" s="404">
        <f t="shared" si="1151"/>
        <v>1059.3818773323126</v>
      </c>
      <c r="BA43" s="405">
        <f t="shared" si="1151"/>
        <v>1099.0140077190899</v>
      </c>
      <c r="BB43" s="19">
        <f t="shared" si="1151"/>
        <v>1075.5909357296348</v>
      </c>
      <c r="BC43" s="405">
        <f t="shared" si="1151"/>
        <v>1049.6558317399617</v>
      </c>
      <c r="BD43" s="548">
        <f t="shared" ref="BD43:BI43" si="1152">BD11/BD42</f>
        <v>1168.9289045790706</v>
      </c>
      <c r="BE43" s="405">
        <f t="shared" si="1152"/>
        <v>1053.7441755598977</v>
      </c>
      <c r="BF43" s="548">
        <f t="shared" si="1152"/>
        <v>1019.8075646980757</v>
      </c>
      <c r="BG43" s="405">
        <f t="shared" si="1152"/>
        <v>1063.6071672821777</v>
      </c>
      <c r="BH43" s="548">
        <f t="shared" si="1152"/>
        <v>1080.0456512749827</v>
      </c>
      <c r="BI43" s="405">
        <f t="shared" si="1152"/>
        <v>1389.8265306122448</v>
      </c>
      <c r="BJ43" s="116" t="s">
        <v>29</v>
      </c>
      <c r="BK43" s="139">
        <f>SUM(AX43:BI43)/$BJ$4</f>
        <v>1117.1576065287031</v>
      </c>
      <c r="BL43" s="354">
        <f t="shared" ref="BL43:BM43" si="1153">BL11/BL42</f>
        <v>1161.5714285714287</v>
      </c>
      <c r="BM43" s="719">
        <f t="shared" si="1153"/>
        <v>1177.6938775510205</v>
      </c>
      <c r="BN43" s="404">
        <f t="shared" ref="BN43:BP43" si="1154">BN11/BN42</f>
        <v>1170.4545454545455</v>
      </c>
      <c r="BO43" s="405">
        <f t="shared" si="1154"/>
        <v>1177.7777777777778</v>
      </c>
      <c r="BP43" s="720">
        <f t="shared" si="1154"/>
        <v>1186.5050505050506</v>
      </c>
      <c r="BQ43" s="405">
        <f t="shared" ref="BQ43:BR43" si="1155">BQ11/BQ42</f>
        <v>1196.8673469387754</v>
      </c>
      <c r="BR43" s="548">
        <f t="shared" si="1155"/>
        <v>1454.7653061224489</v>
      </c>
      <c r="BS43" s="405">
        <f t="shared" ref="BS43:BU43" si="1156">BS11/BS42</f>
        <v>1170.52</v>
      </c>
      <c r="BT43" s="548">
        <f t="shared" si="1156"/>
        <v>1186.5757575757575</v>
      </c>
      <c r="BU43" s="548">
        <f t="shared" si="1156"/>
        <v>1189.8900000000001</v>
      </c>
      <c r="BV43" s="548">
        <f t="shared" ref="BV43:BW43" si="1157">BV11/BV42</f>
        <v>1210.4646464646464</v>
      </c>
      <c r="BW43" s="548">
        <f t="shared" si="1157"/>
        <v>1199.3465346534654</v>
      </c>
      <c r="BX43" s="721" t="s">
        <v>29</v>
      </c>
      <c r="BY43" s="139">
        <f>SUM(BL43:BW43)/$BX$4</f>
        <v>1206.8693559679098</v>
      </c>
      <c r="BZ43" s="548">
        <f t="shared" ref="BZ43:CA43" si="1158">BZ11/BZ42</f>
        <v>1486.17</v>
      </c>
      <c r="CA43" s="719">
        <f t="shared" si="1158"/>
        <v>1224.0505050505051</v>
      </c>
      <c r="CB43" s="404">
        <f t="shared" ref="CB43:CC43" si="1159">CB11/CB42</f>
        <v>1127.6168224299065</v>
      </c>
      <c r="CC43" s="405">
        <f t="shared" si="1159"/>
        <v>1138.9150943396226</v>
      </c>
      <c r="CD43" s="720">
        <f t="shared" ref="CD43:CE43" si="1160">CD11/CD42</f>
        <v>1147.4666666666667</v>
      </c>
      <c r="CE43" s="405">
        <f t="shared" si="1160"/>
        <v>1386.132075471698</v>
      </c>
      <c r="CF43" s="548">
        <f t="shared" ref="CF43:CG43" si="1161">CF11/CF42</f>
        <v>1115.2454545454545</v>
      </c>
      <c r="CG43" s="405">
        <f t="shared" si="1161"/>
        <v>1088.1926605504586</v>
      </c>
      <c r="CH43" s="548">
        <f t="shared" ref="CH43:CI43" si="1162">CH11/CH42</f>
        <v>1082.5045871559632</v>
      </c>
      <c r="CI43" s="548">
        <f t="shared" si="1162"/>
        <v>1151.3689320388351</v>
      </c>
      <c r="CJ43" s="548">
        <f t="shared" ref="CJ43:CK43" si="1163">CJ11/CJ42</f>
        <v>1153.7087378640776</v>
      </c>
      <c r="CK43" s="548">
        <f t="shared" si="1163"/>
        <v>1147.0961538461538</v>
      </c>
      <c r="CL43" s="721" t="s">
        <v>29</v>
      </c>
      <c r="CM43" s="139">
        <f>SUM(BZ43:CK43)/$CL$4</f>
        <v>1187.3723074966117</v>
      </c>
      <c r="CN43" s="548">
        <f t="shared" ref="CN43:CO43" si="1164">CN11/CN42</f>
        <v>1502.9896907216496</v>
      </c>
      <c r="CO43" s="719">
        <f t="shared" si="1164"/>
        <v>1198</v>
      </c>
      <c r="CP43" s="404">
        <f t="shared" ref="CP43:CQ43" si="1165">CP11/CP42</f>
        <v>1198.21875</v>
      </c>
      <c r="CQ43" s="405">
        <f t="shared" si="1165"/>
        <v>1215.8469387755101</v>
      </c>
      <c r="CR43" s="720">
        <f t="shared" ref="CR43:CS43" si="1166">CR11/CR42</f>
        <v>1210.2857142857142</v>
      </c>
      <c r="CS43" s="405">
        <f t="shared" si="1166"/>
        <v>1427.4536082474226</v>
      </c>
      <c r="CT43" s="548">
        <f t="shared" ref="CT43:CU43" si="1167">CT11/CT42</f>
        <v>1277.8854166666667</v>
      </c>
      <c r="CU43" s="405">
        <f t="shared" si="1167"/>
        <v>1207.6632653061224</v>
      </c>
      <c r="CV43" s="548">
        <f t="shared" ref="CV43:CW43" si="1168">CV11/CV42</f>
        <v>1198.9292929292928</v>
      </c>
      <c r="CW43" s="914">
        <f t="shared" si="1168"/>
        <v>1213.7551020408164</v>
      </c>
      <c r="CX43" s="548">
        <f t="shared" ref="CX43:CY43" si="1169">CX11/CX42</f>
        <v>1240.9791666666667</v>
      </c>
      <c r="CY43" s="719">
        <f t="shared" si="1169"/>
        <v>1473.7575757575758</v>
      </c>
      <c r="CZ43" s="721" t="s">
        <v>29</v>
      </c>
      <c r="DA43" s="139">
        <f>SUM(CN43:CY43)/$CZ$4</f>
        <v>1280.4803767831197</v>
      </c>
      <c r="DB43" s="548">
        <f t="shared" ref="DB43:DC43" si="1170">DB11/DB42</f>
        <v>1227.8877551020407</v>
      </c>
      <c r="DC43" s="719">
        <f t="shared" si="1170"/>
        <v>1281.2659574468084</v>
      </c>
      <c r="DD43" s="404">
        <f t="shared" ref="DD43:DE43" si="1171">DD11/DD42</f>
        <v>1281.4574468085107</v>
      </c>
      <c r="DE43" s="405">
        <f t="shared" si="1171"/>
        <v>1330.0645161290322</v>
      </c>
      <c r="DF43" s="720">
        <f t="shared" ref="DF43:DG43" si="1172">DF11/DF42</f>
        <v>1323.7849462365591</v>
      </c>
      <c r="DG43" s="405">
        <f t="shared" si="1172"/>
        <v>1569.5208333333333</v>
      </c>
      <c r="DH43" s="548">
        <f t="shared" ref="DH43:DI43" si="1173">DH11/DH42</f>
        <v>1278.6354166666667</v>
      </c>
      <c r="DI43" s="405">
        <f t="shared" si="1173"/>
        <v>1316.4086021505377</v>
      </c>
      <c r="DJ43" s="548">
        <f t="shared" ref="DJ43:DK43" si="1174">DJ11/DJ42</f>
        <v>1302.4680851063829</v>
      </c>
      <c r="DK43" s="405">
        <f t="shared" si="1174"/>
        <v>1310.6808510638298</v>
      </c>
      <c r="DL43" s="548">
        <f t="shared" ref="DL43:DM43" si="1175">DL11/DL42</f>
        <v>1248.7979797979799</v>
      </c>
      <c r="DM43" s="405">
        <f t="shared" si="1175"/>
        <v>1540.5959595959596</v>
      </c>
      <c r="DN43" s="721" t="s">
        <v>29</v>
      </c>
      <c r="DO43" s="139">
        <f>SUM(DB43:DM43)/$DN$4</f>
        <v>1334.2973624531367</v>
      </c>
      <c r="DP43" s="548">
        <f t="shared" ref="DP43:DQ43" si="1176">DP11/DP42</f>
        <v>1277.9693877551019</v>
      </c>
      <c r="DQ43" s="719">
        <f t="shared" si="1176"/>
        <v>1273.5612244897959</v>
      </c>
      <c r="DR43" s="404">
        <f t="shared" ref="DR43:DS43" si="1177">DR11/DR42</f>
        <v>1280.5051546391753</v>
      </c>
      <c r="DS43" s="405">
        <f t="shared" si="1177"/>
        <v>1322.4468085106382</v>
      </c>
      <c r="DT43" s="720">
        <f t="shared" ref="DT43" si="1178">DT11/DT42</f>
        <v>1599.483870967742</v>
      </c>
      <c r="DU43" s="405">
        <f t="shared" ref="DU43:DZ43" si="1179">DU11/DU42</f>
        <v>1303.1578947368421</v>
      </c>
      <c r="DV43" s="548">
        <f t="shared" si="1179"/>
        <v>1275.6458333333333</v>
      </c>
      <c r="DW43" s="405">
        <f t="shared" si="1179"/>
        <v>1299.9893617021276</v>
      </c>
      <c r="DX43" s="548">
        <f t="shared" si="1179"/>
        <v>1275.5729166666667</v>
      </c>
      <c r="DY43" s="405">
        <f t="shared" si="1179"/>
        <v>1557.5979381443299</v>
      </c>
      <c r="DZ43" s="548">
        <f t="shared" si="1179"/>
        <v>1279.1752577319587</v>
      </c>
      <c r="EA43" s="405">
        <f t="shared" ref="EA43" si="1180">EA11/EA42</f>
        <v>1284.4226804123712</v>
      </c>
      <c r="EB43" s="721" t="s">
        <v>29</v>
      </c>
      <c r="EC43" s="139">
        <f>SUM(DP43:EA43)/$EB$4</f>
        <v>1335.7940274241737</v>
      </c>
      <c r="ED43" s="548">
        <f t="shared" ref="ED43" si="1181">ED11/ED42</f>
        <v>1317.6</v>
      </c>
      <c r="EE43" s="719">
        <f t="shared" ref="EE43:EF43" si="1182">EE11/EE42</f>
        <v>1288.6082474226805</v>
      </c>
      <c r="EF43" s="404">
        <f t="shared" si="1182"/>
        <v>1276.1938775510205</v>
      </c>
      <c r="EG43" s="405">
        <f t="shared" ref="EG43:EH43" si="1183">EG11/EG42</f>
        <v>1511.5833333333333</v>
      </c>
      <c r="EH43" s="720">
        <f t="shared" si="1183"/>
        <v>1308.6526315789474</v>
      </c>
      <c r="EI43" s="405">
        <f t="shared" ref="EI43:EJ43" si="1184">EI11/EI42</f>
        <v>1278.2268041237114</v>
      </c>
      <c r="EJ43" s="548">
        <f t="shared" si="1184"/>
        <v>1279.319587628866</v>
      </c>
      <c r="EK43" s="405">
        <f t="shared" ref="EK43:EL43" si="1185">EK11/EK42</f>
        <v>1283.3092783505156</v>
      </c>
      <c r="EL43" s="548">
        <f t="shared" si="1185"/>
        <v>1259.2626262626263</v>
      </c>
      <c r="EM43" s="405">
        <f t="shared" ref="EM43:EN43" si="1186">EM11/EM42</f>
        <v>1266.0808080808081</v>
      </c>
      <c r="EN43" s="548">
        <f t="shared" si="1186"/>
        <v>1552.2020202020201</v>
      </c>
      <c r="EO43" s="405">
        <f t="shared" ref="EO43" si="1187">EO11/EO42</f>
        <v>1293.0102040816328</v>
      </c>
      <c r="EP43" s="721" t="s">
        <v>29</v>
      </c>
      <c r="EQ43" s="139">
        <f>SUM(ED43:EO43)/$EP$4</f>
        <v>1326.1707848846802</v>
      </c>
      <c r="ER43" s="548">
        <f t="shared" ref="ER43:ES43" si="1188">ER11/ER42</f>
        <v>1278.8020833333333</v>
      </c>
      <c r="ES43" s="719">
        <f t="shared" si="1188"/>
        <v>1285.3333333333333</v>
      </c>
      <c r="ET43" s="404">
        <f t="shared" ref="ET43:EU43" si="1189">ET11/ET42</f>
        <v>1274.7216494845361</v>
      </c>
      <c r="EU43" s="405">
        <f t="shared" si="1189"/>
        <v>1582.5104166666667</v>
      </c>
      <c r="EV43" s="720">
        <f t="shared" ref="EV43" si="1190">EV11/EV42</f>
        <v>1273.0102040816328</v>
      </c>
      <c r="EW43" s="405">
        <f t="shared" ref="EW43:EX43" si="1191">EW11/EW42</f>
        <v>1263.2323232323233</v>
      </c>
      <c r="EX43" s="548">
        <f t="shared" si="1191"/>
        <v>1252.28</v>
      </c>
      <c r="EY43" s="405">
        <f t="shared" ref="EY43" si="1192">EY11/EY42</f>
        <v>1260.7474747474748</v>
      </c>
      <c r="EZ43" s="548">
        <f t="shared" ref="EZ43:FA43" si="1193">EZ11/EZ42</f>
        <v>1198.3942307692307</v>
      </c>
      <c r="FA43" s="405">
        <f t="shared" si="1193"/>
        <v>1450.7142857142858</v>
      </c>
      <c r="FB43" s="548">
        <f t="shared" ref="FB43:FC43" si="1194">FB11/FB42</f>
        <v>1218.0582524271845</v>
      </c>
      <c r="FC43" s="405">
        <f t="shared" si="1194"/>
        <v>1208.5384615384614</v>
      </c>
      <c r="FD43" s="721" t="s">
        <v>29</v>
      </c>
      <c r="FE43" s="139">
        <f>SUM(ER43:FC43)/$FD$4</f>
        <v>1295.5285596107053</v>
      </c>
      <c r="FF43" s="548">
        <f t="shared" ref="FF43:FG43" si="1195">FF11/FF42</f>
        <v>1219.8932038834951</v>
      </c>
      <c r="FG43" s="719">
        <f t="shared" si="1195"/>
        <v>1227.9223300970873</v>
      </c>
      <c r="FH43" s="404">
        <f t="shared" ref="FH43:FI43" si="1196">FH11/FH42</f>
        <v>1215.5825242718447</v>
      </c>
      <c r="FI43" s="405">
        <f t="shared" si="1196"/>
        <v>1521.65</v>
      </c>
      <c r="FJ43" s="720">
        <f t="shared" ref="FJ43:FK43" si="1197">FJ11/FJ42</f>
        <v>1241.8888888888889</v>
      </c>
      <c r="FK43" s="405">
        <f t="shared" si="1197"/>
        <v>1218.33</v>
      </c>
      <c r="FL43" s="548">
        <f t="shared" ref="FL43:FM43" si="1198">FL11/FL42</f>
        <v>1132.4158415841584</v>
      </c>
      <c r="FM43" s="405">
        <f t="shared" si="1198"/>
        <v>1122.02</v>
      </c>
      <c r="FN43" s="548">
        <f t="shared" ref="FN43:FO43" si="1199">FN11/FN42</f>
        <v>1072.5841584158416</v>
      </c>
      <c r="FO43" s="405">
        <f t="shared" si="1199"/>
        <v>1341.0576923076924</v>
      </c>
      <c r="FP43" s="548">
        <f t="shared" ref="FP43:FQ43" si="1200">FP11/FP42</f>
        <v>1076.8942307692307</v>
      </c>
      <c r="FQ43" s="405">
        <f t="shared" si="1200"/>
        <v>1080.9038461538462</v>
      </c>
      <c r="FR43" s="721" t="s">
        <v>29</v>
      </c>
      <c r="FS43" s="139">
        <f>SUM(FF43:FQ43)/$FR$4</f>
        <v>1205.9285596976736</v>
      </c>
      <c r="FT43" s="548">
        <f t="shared" ref="FT43:FU43" si="1201">FT11/FT42</f>
        <v>1116.2376237623762</v>
      </c>
      <c r="FU43" s="719">
        <f t="shared" si="1201"/>
        <v>1093.6153846153845</v>
      </c>
      <c r="FV43" s="404">
        <f t="shared" ref="FV43:FW43" si="1202">FV11/FV42</f>
        <v>1322.3644859813085</v>
      </c>
      <c r="FW43" s="405">
        <f t="shared" si="1202"/>
        <v>1043.8796296296296</v>
      </c>
      <c r="FX43" s="720">
        <f t="shared" ref="FX43:FY43" si="1203">FX11/FX42</f>
        <v>1044.7777777777778</v>
      </c>
      <c r="FY43" s="405">
        <f t="shared" si="1203"/>
        <v>1029.8990825688074</v>
      </c>
      <c r="FZ43" s="548"/>
      <c r="GA43" s="405"/>
      <c r="GB43" s="548"/>
      <c r="GC43" s="405"/>
      <c r="GD43" s="548"/>
      <c r="GE43" s="405"/>
      <c r="GF43" s="721" t="s">
        <v>29</v>
      </c>
      <c r="GG43" s="139">
        <f>SUM(FT43:GE43)/$GF$4</f>
        <v>1108.4623307225472</v>
      </c>
      <c r="GH43" s="302">
        <f>ER43-EO43</f>
        <v>-14.208120748299507</v>
      </c>
      <c r="GI43" s="1109">
        <f>GH43/EO43</f>
        <v>-1.0988405739915176E-2</v>
      </c>
      <c r="GJ43" s="302">
        <f>ES43-ER43</f>
        <v>6.53125</v>
      </c>
      <c r="GK43" s="1098">
        <f>GJ43/ER43</f>
        <v>5.107318861238953E-3</v>
      </c>
      <c r="GL43" s="302">
        <f>ET43-ES43</f>
        <v>-10.611683848797156</v>
      </c>
      <c r="GM43" s="1098">
        <f>GL43/ES43</f>
        <v>-8.2559780981305685E-3</v>
      </c>
      <c r="GN43" s="302">
        <f>EU43-ET43</f>
        <v>307.78876718213064</v>
      </c>
      <c r="GO43" s="1098">
        <f>GN43/ET43</f>
        <v>0.24145566783665462</v>
      </c>
      <c r="GP43" s="302">
        <f>EV43-EU43</f>
        <v>-309.50021258503398</v>
      </c>
      <c r="GQ43" s="1098">
        <f>GP43/EU43</f>
        <v>-0.19557546624998032</v>
      </c>
      <c r="GR43" s="302">
        <f>EW43-EV43</f>
        <v>-9.7778808493094402</v>
      </c>
      <c r="GS43" s="1098">
        <f>GR43/EV43</f>
        <v>-7.6809131756829388E-3</v>
      </c>
      <c r="GT43" s="302">
        <f>EX43-EW43</f>
        <v>-10.952323232323351</v>
      </c>
      <c r="GU43" s="1155">
        <f>GT43/EW43</f>
        <v>-8.6700783623861483E-3</v>
      </c>
      <c r="GV43" s="302">
        <f>EY43-EX43</f>
        <v>8.4674747474748528</v>
      </c>
      <c r="GW43" s="1098">
        <f>GV43/EX43</f>
        <v>6.7616465546641753E-3</v>
      </c>
      <c r="GX43" s="302">
        <f>EZ43-EY43</f>
        <v>-62.353243978244109</v>
      </c>
      <c r="GY43" s="1098">
        <f>GX43/EY43</f>
        <v>-4.9457361785105569E-2</v>
      </c>
      <c r="GZ43" s="302">
        <f>FA43-EZ43</f>
        <v>252.32005494505506</v>
      </c>
      <c r="HA43" s="1098">
        <f>GZ43/EZ43</f>
        <v>0.21054845598104618</v>
      </c>
      <c r="HB43" s="302">
        <f>FB43-FA43</f>
        <v>-232.65603328710131</v>
      </c>
      <c r="HC43" s="1098">
        <f>HB43/FA43</f>
        <v>-0.16037343505757845</v>
      </c>
      <c r="HD43" s="302">
        <f>FC43-FB43</f>
        <v>-9.5197908887230369</v>
      </c>
      <c r="HE43" s="1098">
        <f>HD43/FB43</f>
        <v>-7.815546481256758E-3</v>
      </c>
      <c r="HF43" s="1240">
        <f>FF43-FC43</f>
        <v>11.354742345033628</v>
      </c>
      <c r="HG43" s="1251">
        <f>HF43/FC43</f>
        <v>9.3954331669172664E-3</v>
      </c>
      <c r="HH43" s="1240">
        <f>FG43-FF43</f>
        <v>8.0291262135922352</v>
      </c>
      <c r="HI43" s="1251">
        <f>HH43/FF43</f>
        <v>6.5818271534194483E-3</v>
      </c>
      <c r="HJ43" s="1240">
        <f>FH43-FG43</f>
        <v>-12.339805825242593</v>
      </c>
      <c r="HK43" s="1251">
        <f>HJ43/FG43</f>
        <v>-1.0049337423700837E-2</v>
      </c>
      <c r="HL43" s="1240">
        <f>FI43-FH43</f>
        <v>306.06747572815539</v>
      </c>
      <c r="HM43" s="1251">
        <f>HL43/FH43</f>
        <v>0.25178666986142728</v>
      </c>
      <c r="HN43" s="1240">
        <f>FJ43-FI43</f>
        <v>-279.76111111111118</v>
      </c>
      <c r="HO43" s="1251">
        <f>HN43/FI43</f>
        <v>-0.18385378445181952</v>
      </c>
      <c r="HP43" s="1240">
        <f>FK43-FJ43</f>
        <v>-23.558888888888987</v>
      </c>
      <c r="HQ43" s="1251">
        <f>HP43/FJ43</f>
        <v>-1.8970206674420762E-2</v>
      </c>
      <c r="HR43" s="1240">
        <f>FL43-FK43</f>
        <v>-85.914158415841484</v>
      </c>
      <c r="HS43" s="1251">
        <f>HR43/FK43</f>
        <v>-7.0517970021128501E-2</v>
      </c>
      <c r="HT43" s="1240">
        <f>FM43-FL43</f>
        <v>-10.395841584158461</v>
      </c>
      <c r="HU43" s="1251">
        <f>HT43/FL43</f>
        <v>-9.18023326979912E-3</v>
      </c>
      <c r="HV43" s="1240">
        <f>FN43-FM43</f>
        <v>-49.435841584158425</v>
      </c>
      <c r="HW43" s="1251">
        <f>HV43/FM43</f>
        <v>-4.4059679492485362E-2</v>
      </c>
      <c r="HX43" s="1240">
        <f>FO43-FN43</f>
        <v>268.47353389185082</v>
      </c>
      <c r="HY43" s="1251">
        <f>HX43/FN43</f>
        <v>0.25030533202016902</v>
      </c>
      <c r="HZ43" s="1240">
        <f>FP43-FO43</f>
        <v>-264.16346153846166</v>
      </c>
      <c r="IA43" s="1251">
        <f>HZ43/FO43</f>
        <v>-0.19698142969814306</v>
      </c>
      <c r="IB43" s="1240">
        <f>FQ43-FP43</f>
        <v>4.0096153846154721</v>
      </c>
      <c r="IC43" s="1251">
        <f>IB43/FP43</f>
        <v>3.7233140173398315E-3</v>
      </c>
      <c r="ID43" s="1240">
        <f>FT43-FQ43</f>
        <v>35.333777608529999</v>
      </c>
      <c r="IE43" s="1251">
        <f>ID43/FQ43</f>
        <v>3.2689103414940489E-2</v>
      </c>
      <c r="IF43" s="1240">
        <f>FU43-FT43</f>
        <v>-22.62223914699166</v>
      </c>
      <c r="IG43" s="1251">
        <f>IF43/FT43</f>
        <v>-2.0266508371883606E-2</v>
      </c>
      <c r="IH43" s="1240">
        <f>FX43-FV43</f>
        <v>-277.58670820353063</v>
      </c>
      <c r="II43" s="1251">
        <f>IH43/FU43</f>
        <v>-0.25382480176168659</v>
      </c>
      <c r="IJ43" s="1240">
        <f>FZ43-FW43</f>
        <v>-1043.8796296296296</v>
      </c>
      <c r="IK43" s="1251">
        <f>IJ43/FV43</f>
        <v>-0.78940386005223129</v>
      </c>
      <c r="IL43" s="1240">
        <f>FX43-FW43</f>
        <v>0.89814814814826605</v>
      </c>
      <c r="IM43" s="1251">
        <f>IL43/FW43</f>
        <v>8.6039436219952938E-4</v>
      </c>
      <c r="IN43" s="1240">
        <f>FY43-FX43</f>
        <v>-14.878695208970385</v>
      </c>
      <c r="IO43" s="1251">
        <f>IN43/FX43</f>
        <v>-1.4241014238087149E-2</v>
      </c>
      <c r="IP43" s="1240">
        <f>FZ43-FY43</f>
        <v>-1029.8990825688074</v>
      </c>
      <c r="IQ43" s="1251">
        <f>IP43/FY43</f>
        <v>-1</v>
      </c>
      <c r="IR43" s="1240">
        <f>GA43-FZ43</f>
        <v>0</v>
      </c>
      <c r="IS43" s="1296" t="e">
        <f>IR43/FZ43</f>
        <v>#DIV/0!</v>
      </c>
      <c r="IT43" s="1240">
        <f>GB43-GA43</f>
        <v>0</v>
      </c>
      <c r="IU43" s="1251" t="e">
        <f>IT43/GA43</f>
        <v>#DIV/0!</v>
      </c>
      <c r="IV43" s="1240">
        <f>GC43-GB43</f>
        <v>0</v>
      </c>
      <c r="IW43" s="1251" t="e">
        <f>IV43/GB43</f>
        <v>#DIV/0!</v>
      </c>
      <c r="IX43" s="1240">
        <f>GD43-GC43</f>
        <v>0</v>
      </c>
      <c r="IY43" s="1251" t="e">
        <f>IX43/GC43</f>
        <v>#DIV/0!</v>
      </c>
      <c r="IZ43" s="1240">
        <f>GE43-GD43</f>
        <v>0</v>
      </c>
      <c r="JA43" s="1304" t="e">
        <f>IZ43/GD43</f>
        <v>#DIV/0!</v>
      </c>
      <c r="JB43" s="1240">
        <f>FK43</f>
        <v>1218.33</v>
      </c>
      <c r="JC43" s="893">
        <f>FY43</f>
        <v>1029.8990825688074</v>
      </c>
      <c r="JD43" s="104">
        <f>JC43-JB43</f>
        <v>-188.43091743119248</v>
      </c>
      <c r="JE43" s="101">
        <f>IF(ISERROR(JD43/JB43),0,JD43/JB43)</f>
        <v>-0.15466328288000172</v>
      </c>
      <c r="JF43" s="1177"/>
      <c r="JG43" s="1" t="str">
        <f>E43</f>
        <v>Payrolls Processed/ERP Employee</v>
      </c>
      <c r="JH43" s="246" t="e">
        <f>#REF!</f>
        <v>#REF!</v>
      </c>
      <c r="JI43" s="246" t="e">
        <f>#REF!</f>
        <v>#REF!</v>
      </c>
      <c r="JJ43" s="246" t="e">
        <f>#REF!</f>
        <v>#REF!</v>
      </c>
      <c r="JK43" s="246" t="e">
        <f>#REF!</f>
        <v>#REF!</v>
      </c>
      <c r="JL43" s="246" t="e">
        <f>#REF!</f>
        <v>#REF!</v>
      </c>
      <c r="JM43" s="246" t="e">
        <f>#REF!</f>
        <v>#REF!</v>
      </c>
      <c r="JN43" s="246" t="e">
        <f>#REF!</f>
        <v>#REF!</v>
      </c>
      <c r="JO43" s="246" t="e">
        <f>#REF!</f>
        <v>#REF!</v>
      </c>
      <c r="JP43" s="246" t="e">
        <f>#REF!</f>
        <v>#REF!</v>
      </c>
      <c r="JQ43" s="246" t="e">
        <f>#REF!</f>
        <v>#REF!</v>
      </c>
      <c r="JR43" s="246" t="e">
        <f>#REF!</f>
        <v>#REF!</v>
      </c>
      <c r="JS43" s="247">
        <f t="shared" si="1137"/>
        <v>1065.6190294230034</v>
      </c>
      <c r="JT43" s="247">
        <f t="shared" si="1137"/>
        <v>1317.9189057156816</v>
      </c>
      <c r="JU43" s="247">
        <f t="shared" si="1137"/>
        <v>1080.7218395265354</v>
      </c>
      <c r="JV43" s="247">
        <f t="shared" si="1137"/>
        <v>1060.8832207100029</v>
      </c>
      <c r="JW43" s="247">
        <f t="shared" si="1137"/>
        <v>1054.3482379689276</v>
      </c>
      <c r="JX43" s="247">
        <f t="shared" si="1137"/>
        <v>1062.9101693293792</v>
      </c>
      <c r="JY43" s="247">
        <f t="shared" si="1137"/>
        <v>1031.0178306092125</v>
      </c>
      <c r="JZ43" s="247">
        <f t="shared" si="1137"/>
        <v>1227.0395406982129</v>
      </c>
      <c r="KA43" s="247">
        <f t="shared" si="1137"/>
        <v>997.69784172661866</v>
      </c>
      <c r="KB43" s="247">
        <f t="shared" si="1137"/>
        <v>1052.3350349782568</v>
      </c>
      <c r="KC43" s="247">
        <f t="shared" si="1137"/>
        <v>1032.2142064372918</v>
      </c>
      <c r="KD43" s="247">
        <f t="shared" si="1137"/>
        <v>1068.0725752826067</v>
      </c>
      <c r="KE43" s="247">
        <f t="shared" si="1138"/>
        <v>1071.7147817074751</v>
      </c>
      <c r="KF43" s="247">
        <f t="shared" si="1138"/>
        <v>1274.5738501095134</v>
      </c>
      <c r="KG43" s="247">
        <f t="shared" si="1138"/>
        <v>1059.3818773323126</v>
      </c>
      <c r="KH43" s="247">
        <f t="shared" si="1138"/>
        <v>1099.0140077190899</v>
      </c>
      <c r="KI43" s="247">
        <f t="shared" si="1138"/>
        <v>1075.5909357296348</v>
      </c>
      <c r="KJ43" s="247">
        <f t="shared" si="1138"/>
        <v>1049.6558317399617</v>
      </c>
      <c r="KK43" s="247">
        <f t="shared" si="1138"/>
        <v>1168.9289045790706</v>
      </c>
      <c r="KL43" s="247">
        <f t="shared" si="1138"/>
        <v>1053.7441755598977</v>
      </c>
      <c r="KM43" s="247">
        <f t="shared" si="1138"/>
        <v>1019.8075646980757</v>
      </c>
      <c r="KN43" s="247">
        <f t="shared" si="1138"/>
        <v>1063.6071672821777</v>
      </c>
      <c r="KO43" s="247">
        <f t="shared" si="1138"/>
        <v>1080.0456512749827</v>
      </c>
      <c r="KP43" s="247">
        <f t="shared" si="1138"/>
        <v>1389.8265306122448</v>
      </c>
      <c r="KQ43" s="653">
        <f t="shared" si="1139"/>
        <v>1161.5714285714287</v>
      </c>
      <c r="KR43" s="653">
        <f t="shared" si="1139"/>
        <v>1177.6938775510205</v>
      </c>
      <c r="KS43" s="653">
        <f t="shared" si="1139"/>
        <v>1170.4545454545455</v>
      </c>
      <c r="KT43" s="653">
        <f t="shared" si="1139"/>
        <v>1177.7777777777778</v>
      </c>
      <c r="KU43" s="653">
        <f t="shared" si="1139"/>
        <v>1186.5050505050506</v>
      </c>
      <c r="KV43" s="653">
        <f t="shared" si="1139"/>
        <v>1196.8673469387754</v>
      </c>
      <c r="KW43" s="653">
        <f t="shared" si="1139"/>
        <v>1454.7653061224489</v>
      </c>
      <c r="KX43" s="653">
        <f t="shared" si="1139"/>
        <v>1170.52</v>
      </c>
      <c r="KY43" s="653">
        <f t="shared" si="1139"/>
        <v>1186.5757575757575</v>
      </c>
      <c r="KZ43" s="653">
        <f t="shared" si="1139"/>
        <v>1189.8900000000001</v>
      </c>
      <c r="LA43" s="653">
        <f t="shared" si="1139"/>
        <v>1210.4646464646464</v>
      </c>
      <c r="LB43" s="653">
        <f t="shared" si="1139"/>
        <v>1199.3465346534654</v>
      </c>
      <c r="LC43" s="745">
        <f t="shared" si="1140"/>
        <v>1486.17</v>
      </c>
      <c r="LD43" s="745">
        <f t="shared" si="1140"/>
        <v>1224.0505050505051</v>
      </c>
      <c r="LE43" s="745">
        <f t="shared" si="1140"/>
        <v>1127.6168224299065</v>
      </c>
      <c r="LF43" s="745">
        <f t="shared" si="1140"/>
        <v>1138.9150943396226</v>
      </c>
      <c r="LG43" s="745">
        <f t="shared" si="1140"/>
        <v>1147.4666666666667</v>
      </c>
      <c r="LH43" s="745">
        <f t="shared" si="1140"/>
        <v>1386.132075471698</v>
      </c>
      <c r="LI43" s="745">
        <f t="shared" si="1140"/>
        <v>1115.2454545454545</v>
      </c>
      <c r="LJ43" s="745">
        <f t="shared" si="1140"/>
        <v>1088.1926605504586</v>
      </c>
      <c r="LK43" s="745">
        <f t="shared" si="1140"/>
        <v>1082.5045871559632</v>
      </c>
      <c r="LL43" s="745">
        <f t="shared" si="1140"/>
        <v>1151.3689320388351</v>
      </c>
      <c r="LM43" s="745">
        <f t="shared" si="1140"/>
        <v>1153.7087378640776</v>
      </c>
      <c r="LN43" s="745">
        <f t="shared" si="1140"/>
        <v>1147.0961538461538</v>
      </c>
      <c r="LO43" s="795">
        <f t="shared" si="1141"/>
        <v>1502.9896907216496</v>
      </c>
      <c r="LP43" s="795">
        <f t="shared" si="1141"/>
        <v>1198</v>
      </c>
      <c r="LQ43" s="795">
        <f t="shared" si="1141"/>
        <v>1198.21875</v>
      </c>
      <c r="LR43" s="795">
        <f t="shared" si="1141"/>
        <v>1215.8469387755101</v>
      </c>
      <c r="LS43" s="795">
        <f t="shared" si="1141"/>
        <v>1210.2857142857142</v>
      </c>
      <c r="LT43" s="795">
        <f t="shared" si="1141"/>
        <v>1427.4536082474226</v>
      </c>
      <c r="LU43" s="795">
        <f t="shared" si="1141"/>
        <v>1277.8854166666667</v>
      </c>
      <c r="LV43" s="795">
        <f t="shared" si="1141"/>
        <v>1207.6632653061224</v>
      </c>
      <c r="LW43" s="795">
        <f t="shared" si="1141"/>
        <v>1198.9292929292928</v>
      </c>
      <c r="LX43" s="795">
        <f t="shared" si="1141"/>
        <v>1213.7551020408164</v>
      </c>
      <c r="LY43" s="795">
        <f t="shared" si="1141"/>
        <v>1240.9791666666667</v>
      </c>
      <c r="LZ43" s="795">
        <f t="shared" si="1141"/>
        <v>1473.7575757575758</v>
      </c>
      <c r="MA43" s="970">
        <f t="shared" si="1142"/>
        <v>1227.8877551020407</v>
      </c>
      <c r="MB43" s="970">
        <f t="shared" si="1142"/>
        <v>1281.2659574468084</v>
      </c>
      <c r="MC43" s="970">
        <f t="shared" si="1142"/>
        <v>1281.4574468085107</v>
      </c>
      <c r="MD43" s="970">
        <f t="shared" si="1142"/>
        <v>1330.0645161290322</v>
      </c>
      <c r="ME43" s="970">
        <f t="shared" si="1142"/>
        <v>1323.7849462365591</v>
      </c>
      <c r="MF43" s="970">
        <f t="shared" si="1142"/>
        <v>1569.5208333333333</v>
      </c>
      <c r="MG43" s="970">
        <f t="shared" si="1142"/>
        <v>1278.6354166666667</v>
      </c>
      <c r="MH43" s="970">
        <f t="shared" si="1142"/>
        <v>1316.4086021505377</v>
      </c>
      <c r="MI43" s="970">
        <f t="shared" si="1142"/>
        <v>1302.4680851063829</v>
      </c>
      <c r="MJ43" s="970">
        <f t="shared" si="1142"/>
        <v>1310.6808510638298</v>
      </c>
      <c r="MK43" s="970">
        <f t="shared" si="1142"/>
        <v>1248.7979797979799</v>
      </c>
      <c r="ML43" s="970">
        <f t="shared" si="1142"/>
        <v>1540.5959595959596</v>
      </c>
      <c r="MM43" s="992">
        <f t="shared" si="1143"/>
        <v>1277.9693877551019</v>
      </c>
      <c r="MN43" s="992">
        <f t="shared" si="1143"/>
        <v>1273.5612244897959</v>
      </c>
      <c r="MO43" s="992">
        <f t="shared" si="1143"/>
        <v>1280.5051546391753</v>
      </c>
      <c r="MP43" s="992">
        <f t="shared" si="1143"/>
        <v>1322.4468085106382</v>
      </c>
      <c r="MQ43" s="992">
        <f t="shared" si="1143"/>
        <v>1599.483870967742</v>
      </c>
      <c r="MR43" s="992">
        <f t="shared" si="1143"/>
        <v>1303.1578947368421</v>
      </c>
      <c r="MS43" s="992">
        <f t="shared" si="1143"/>
        <v>1275.6458333333333</v>
      </c>
      <c r="MT43" s="992">
        <f t="shared" si="1143"/>
        <v>1299.9893617021276</v>
      </c>
      <c r="MU43" s="992">
        <f t="shared" si="1143"/>
        <v>1275.5729166666667</v>
      </c>
      <c r="MV43" s="992">
        <f t="shared" si="1143"/>
        <v>1557.5979381443299</v>
      </c>
      <c r="MW43" s="992">
        <f t="shared" si="1143"/>
        <v>1279.1752577319587</v>
      </c>
      <c r="MX43" s="992">
        <f t="shared" si="1143"/>
        <v>1284.4226804123712</v>
      </c>
      <c r="MY43" s="1032">
        <f t="shared" si="1144"/>
        <v>1317.6</v>
      </c>
      <c r="MZ43" s="1032">
        <f t="shared" si="1144"/>
        <v>1288.6082474226805</v>
      </c>
      <c r="NA43" s="1032">
        <f t="shared" si="1144"/>
        <v>1276.1938775510205</v>
      </c>
      <c r="NB43" s="1032">
        <f t="shared" si="1144"/>
        <v>1511.5833333333333</v>
      </c>
      <c r="NC43" s="1032">
        <f t="shared" si="1144"/>
        <v>1308.6526315789474</v>
      </c>
      <c r="ND43" s="1032">
        <f t="shared" si="1144"/>
        <v>1278.2268041237114</v>
      </c>
      <c r="NE43" s="1032">
        <f t="shared" si="1144"/>
        <v>1279.319587628866</v>
      </c>
      <c r="NF43" s="1032">
        <f t="shared" si="1144"/>
        <v>1283.3092783505156</v>
      </c>
      <c r="NG43" s="1032">
        <f t="shared" si="1144"/>
        <v>1259.2626262626263</v>
      </c>
      <c r="NH43" s="1032">
        <f t="shared" si="1144"/>
        <v>1266.0808080808081</v>
      </c>
      <c r="NI43" s="1032">
        <f t="shared" si="1144"/>
        <v>1552.2020202020201</v>
      </c>
      <c r="NJ43" s="1032">
        <f t="shared" si="1144"/>
        <v>1293.0102040816328</v>
      </c>
      <c r="NK43" s="1119">
        <f t="shared" si="1145"/>
        <v>1278.8020833333333</v>
      </c>
      <c r="NL43" s="1119">
        <f t="shared" si="1145"/>
        <v>1285.3333333333333</v>
      </c>
      <c r="NM43" s="1119">
        <f t="shared" si="1145"/>
        <v>1274.7216494845361</v>
      </c>
      <c r="NN43" s="1119">
        <f t="shared" si="1145"/>
        <v>1582.5104166666667</v>
      </c>
      <c r="NO43" s="1119">
        <f t="shared" si="1145"/>
        <v>1273.0102040816328</v>
      </c>
      <c r="NP43" s="1119">
        <f t="shared" si="1145"/>
        <v>1263.2323232323233</v>
      </c>
      <c r="NQ43" s="1119">
        <f t="shared" si="1145"/>
        <v>1252.28</v>
      </c>
      <c r="NR43" s="1119">
        <f t="shared" si="1145"/>
        <v>1260.7474747474748</v>
      </c>
      <c r="NS43" s="1119">
        <f t="shared" si="1145"/>
        <v>1198.3942307692307</v>
      </c>
      <c r="NT43" s="1119">
        <f t="shared" si="1145"/>
        <v>1450.7142857142858</v>
      </c>
      <c r="NU43" s="1119">
        <f t="shared" si="1145"/>
        <v>1218.0582524271845</v>
      </c>
      <c r="NV43" s="1119">
        <f t="shared" si="1145"/>
        <v>1208.5384615384614</v>
      </c>
      <c r="NW43" s="1204">
        <f t="shared" si="1146"/>
        <v>1219.8932038834951</v>
      </c>
      <c r="NX43" s="1204">
        <f t="shared" si="1146"/>
        <v>1227.9223300970873</v>
      </c>
      <c r="NY43" s="1204">
        <f t="shared" si="1146"/>
        <v>1215.5825242718447</v>
      </c>
      <c r="NZ43" s="1204">
        <f t="shared" si="1146"/>
        <v>1521.65</v>
      </c>
      <c r="OA43" s="1204">
        <f t="shared" si="1146"/>
        <v>1241.8888888888889</v>
      </c>
      <c r="OB43" s="1204">
        <f t="shared" si="1146"/>
        <v>1218.33</v>
      </c>
      <c r="OC43" s="1204">
        <f t="shared" si="1146"/>
        <v>1132.4158415841584</v>
      </c>
      <c r="OD43" s="1204">
        <f t="shared" si="1146"/>
        <v>1122.02</v>
      </c>
      <c r="OE43" s="1204">
        <f t="shared" si="1146"/>
        <v>1072.5841584158416</v>
      </c>
      <c r="OF43" s="1204">
        <f t="shared" si="1146"/>
        <v>1341.0576923076924</v>
      </c>
      <c r="OG43" s="1204">
        <f t="shared" si="1146"/>
        <v>1076.8942307692307</v>
      </c>
      <c r="OH43" s="1204">
        <f t="shared" si="1146"/>
        <v>1080.9038461538462</v>
      </c>
      <c r="OI43" s="1274">
        <f>FT43</f>
        <v>1116.2376237623762</v>
      </c>
      <c r="OJ43" s="1274">
        <f t="shared" si="1147"/>
        <v>1093.6153846153845</v>
      </c>
      <c r="OK43" s="1274">
        <f t="shared" si="1147"/>
        <v>1322.3644859813085</v>
      </c>
      <c r="OL43" s="1274">
        <f t="shared" si="1147"/>
        <v>1043.8796296296296</v>
      </c>
      <c r="OM43" s="1274">
        <f t="shared" si="1147"/>
        <v>1044.7777777777778</v>
      </c>
      <c r="ON43" s="1274">
        <f t="shared" si="1147"/>
        <v>1029.8990825688074</v>
      </c>
      <c r="OO43" s="1274">
        <f t="shared" si="1148"/>
        <v>0</v>
      </c>
      <c r="OP43" s="1274">
        <f t="shared" si="1148"/>
        <v>0</v>
      </c>
      <c r="OQ43" s="1274">
        <f t="shared" si="1148"/>
        <v>0</v>
      </c>
      <c r="OR43" s="1274">
        <f t="shared" si="1148"/>
        <v>0</v>
      </c>
      <c r="OS43" s="1274">
        <f t="shared" si="1148"/>
        <v>0</v>
      </c>
      <c r="OT43" s="1274">
        <f t="shared" si="1148"/>
        <v>0</v>
      </c>
    </row>
    <row r="44" spans="1:41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198"/>
      <c r="FU44" s="173"/>
      <c r="FW44" s="173"/>
      <c r="FY44" s="173"/>
      <c r="FZ44" s="198"/>
      <c r="GA44" s="173"/>
      <c r="GB44" s="23"/>
      <c r="GC44" s="173"/>
      <c r="GD44" s="23"/>
      <c r="GE44" s="173"/>
      <c r="GF44" s="408"/>
      <c r="GG44" s="409"/>
      <c r="GH44" s="296"/>
      <c r="GI44" s="1101"/>
      <c r="GJ44" s="296"/>
      <c r="GK44" s="1097"/>
      <c r="GL44" s="296"/>
      <c r="GM44" s="1097"/>
      <c r="GN44" s="296"/>
      <c r="GO44" s="1097"/>
      <c r="GP44" s="296"/>
      <c r="GQ44" s="1097"/>
      <c r="GR44" s="296"/>
      <c r="GS44" s="1097"/>
      <c r="GT44" s="296"/>
      <c r="GU44" s="1154"/>
      <c r="GV44" s="296"/>
      <c r="GW44" s="1097"/>
      <c r="GX44" s="296"/>
      <c r="GY44" s="1097"/>
      <c r="GZ44" s="296"/>
      <c r="HA44" s="1097"/>
      <c r="HB44" s="296"/>
      <c r="HC44" s="1097"/>
      <c r="HD44" s="296"/>
      <c r="HE44" s="1097"/>
      <c r="HF44" s="1232"/>
      <c r="HG44" s="342"/>
      <c r="HH44" s="1232"/>
      <c r="HI44" s="342"/>
      <c r="HJ44" s="1232"/>
      <c r="HK44" s="342"/>
      <c r="HL44" s="1232"/>
      <c r="HM44" s="342"/>
      <c r="HN44" s="1232"/>
      <c r="HO44" s="342"/>
      <c r="HP44" s="1232"/>
      <c r="HQ44" s="342"/>
      <c r="HR44" s="1232"/>
      <c r="HS44" s="342"/>
      <c r="HT44" s="1232"/>
      <c r="HU44" s="342"/>
      <c r="HV44" s="1232"/>
      <c r="HW44" s="342"/>
      <c r="HX44" s="1232"/>
      <c r="HY44" s="342"/>
      <c r="HZ44" s="1232"/>
      <c r="IA44" s="342"/>
      <c r="IB44" s="1232"/>
      <c r="IC44" s="342"/>
      <c r="ID44" s="1232"/>
      <c r="IE44" s="342"/>
      <c r="IF44" s="1232"/>
      <c r="IG44" s="342"/>
      <c r="IH44" s="1232"/>
      <c r="II44" s="342"/>
      <c r="IJ44" s="1232"/>
      <c r="IK44" s="342"/>
      <c r="IL44" s="1232"/>
      <c r="IM44" s="342"/>
      <c r="IN44" s="1232"/>
      <c r="IO44" s="342"/>
      <c r="IP44" s="1232"/>
      <c r="IQ44" s="342"/>
      <c r="IR44" s="1232"/>
      <c r="IS44" s="342"/>
      <c r="IT44" s="1232"/>
      <c r="IU44" s="342"/>
      <c r="IV44" s="1232"/>
      <c r="IW44" s="342"/>
      <c r="IX44" s="1232"/>
      <c r="IY44" s="342"/>
      <c r="IZ44" s="1232"/>
      <c r="JA44" s="1306"/>
      <c r="JB44" s="1232"/>
      <c r="JC44" s="885"/>
      <c r="JD44" s="102"/>
      <c r="JE44" s="100"/>
      <c r="JF44" s="1174"/>
      <c r="LO44" s="799"/>
      <c r="LP44" s="799"/>
      <c r="LQ44" s="799"/>
      <c r="LR44" s="799"/>
      <c r="LS44" s="799"/>
      <c r="LT44" s="799"/>
      <c r="LU44" s="799"/>
      <c r="LV44" s="799"/>
      <c r="LW44" s="799"/>
      <c r="LX44" s="799"/>
      <c r="LY44" s="799"/>
      <c r="LZ44" s="799"/>
      <c r="MA44" s="974"/>
      <c r="MB44" s="974"/>
      <c r="MC44" s="974"/>
      <c r="MD44" s="974"/>
      <c r="ME44" s="974"/>
      <c r="MF44" s="974"/>
      <c r="MG44" s="974"/>
      <c r="MH44" s="974"/>
      <c r="MI44" s="974"/>
      <c r="MJ44" s="974"/>
      <c r="MK44" s="974"/>
      <c r="ML44" s="974"/>
      <c r="MM44" s="996"/>
      <c r="MN44" s="996"/>
      <c r="MO44" s="996"/>
      <c r="MP44" s="996"/>
      <c r="MQ44" s="996"/>
      <c r="MR44" s="996"/>
      <c r="MS44" s="996"/>
      <c r="MT44" s="996"/>
      <c r="MU44" s="996"/>
      <c r="MV44" s="996"/>
      <c r="MW44" s="996"/>
      <c r="MX44" s="996"/>
      <c r="MY44" s="1036"/>
      <c r="MZ44" s="1036"/>
      <c r="NA44" s="1036"/>
      <c r="NB44" s="1036"/>
      <c r="NC44" s="1036"/>
      <c r="ND44" s="1036"/>
      <c r="NE44" s="1036"/>
      <c r="NF44" s="1036"/>
      <c r="NG44" s="1036"/>
      <c r="NH44" s="1036"/>
      <c r="NI44" s="1036"/>
      <c r="NJ44" s="1036"/>
      <c r="NK44" s="1123"/>
      <c r="NL44" s="1123"/>
      <c r="NM44" s="1123"/>
      <c r="NN44" s="1123"/>
      <c r="NO44" s="1123"/>
      <c r="NP44" s="1123"/>
      <c r="NQ44" s="1123"/>
      <c r="NR44" s="1123"/>
      <c r="NS44" s="1123"/>
      <c r="NT44" s="1123"/>
      <c r="NU44" s="1123"/>
      <c r="NV44" s="1123"/>
      <c r="NW44" s="1208"/>
      <c r="NX44" s="1208"/>
      <c r="NY44" s="1208"/>
      <c r="NZ44" s="1208"/>
      <c r="OA44" s="1208"/>
      <c r="OB44" s="1208"/>
      <c r="OC44" s="1208"/>
      <c r="OD44" s="1208"/>
      <c r="OE44" s="1208"/>
      <c r="OF44" s="1208"/>
      <c r="OG44" s="1208"/>
      <c r="OH44" s="1208"/>
      <c r="OI44" s="1278"/>
      <c r="OJ44" s="1278"/>
      <c r="OK44" s="1278"/>
      <c r="OL44" s="1278"/>
      <c r="OM44" s="1278"/>
      <c r="ON44" s="1278"/>
      <c r="OO44" s="1278"/>
      <c r="OP44" s="1278"/>
      <c r="OQ44" s="1278"/>
      <c r="OR44" s="1278"/>
      <c r="OS44" s="1278"/>
      <c r="OT44" s="1278"/>
    </row>
    <row r="45" spans="1:410" x14ac:dyDescent="0.3">
      <c r="A45" s="628"/>
      <c r="B45" s="50">
        <v>7.1</v>
      </c>
      <c r="E45" s="1335" t="s">
        <v>57</v>
      </c>
      <c r="F45" s="1335"/>
      <c r="G45" s="1336"/>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204">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205">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206">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207">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v>901019.38</v>
      </c>
      <c r="FQ45" s="559">
        <v>1084716.03</v>
      </c>
      <c r="FR45" s="128">
        <f>SUM(FF45:FQ45)</f>
        <v>12896638.879999999</v>
      </c>
      <c r="FS45" s="147">
        <f>SUM(FF45:FQ45)/$FR$4</f>
        <v>1074719.9066666665</v>
      </c>
      <c r="FT45" s="557">
        <v>952891.71999999986</v>
      </c>
      <c r="FU45" s="219">
        <v>978297.25</v>
      </c>
      <c r="FV45" s="199">
        <v>1074643.04</v>
      </c>
      <c r="FW45" s="558">
        <v>900734.67999999993</v>
      </c>
      <c r="FX45" s="724">
        <v>967179.8200000003</v>
      </c>
      <c r="FY45" s="559">
        <v>877708.54</v>
      </c>
      <c r="FZ45" s="557"/>
      <c r="GA45" s="559"/>
      <c r="GB45" s="557"/>
      <c r="GC45" s="559"/>
      <c r="GD45" s="557"/>
      <c r="GE45" s="559"/>
      <c r="GF45" s="128">
        <f>SUM(FT45:GE45)</f>
        <v>5751455.0499999998</v>
      </c>
      <c r="GG45" s="147">
        <f>SUM(FT45:GE45)/$GF$4</f>
        <v>958575.84166666667</v>
      </c>
      <c r="GH45" s="303">
        <f t="shared" ref="GH45:GH50" si="1208">ER45-EO45</f>
        <v>-354782.7899999998</v>
      </c>
      <c r="GI45" s="1101">
        <f t="shared" ref="GI45:GI50" si="1209">GH45/EO45</f>
        <v>-0.29037527226253057</v>
      </c>
      <c r="GJ45" s="303">
        <f t="shared" ref="GJ45:GJ50" si="1210">ES45-ER45</f>
        <v>-29230.770000000368</v>
      </c>
      <c r="GK45" s="1097">
        <f t="shared" ref="GK45:GK50" si="1211">GJ45/ER45</f>
        <v>-3.3713869427097844E-2</v>
      </c>
      <c r="GL45" s="303">
        <f t="shared" ref="GL45:GL50" si="1212">ET45-ES45</f>
        <v>-9867.0999999997439</v>
      </c>
      <c r="GM45" s="1097">
        <f t="shared" ref="GM45:GM50" si="1213">GL45/ES45</f>
        <v>-1.177747330102359E-2</v>
      </c>
      <c r="GN45" s="303">
        <f t="shared" ref="GN45:GN50" si="1214">EU45-ET45</f>
        <v>32583.180000000051</v>
      </c>
      <c r="GO45" s="1097">
        <f t="shared" ref="GO45:GO50" si="1215">GN45/ET45</f>
        <v>3.9355126875889636E-2</v>
      </c>
      <c r="GP45" s="303">
        <f t="shared" ref="GP45:GP50" si="1216">EV45-EU45</f>
        <v>-38090.030000000028</v>
      </c>
      <c r="GQ45" s="1097">
        <f t="shared" ref="GQ45:GQ50" si="1217">GP45/EU45</f>
        <v>-4.4264463143373158E-2</v>
      </c>
      <c r="GR45" s="303">
        <f t="shared" ref="GR45:GR50" si="1218">EW45-EV45</f>
        <v>-60144.599999999977</v>
      </c>
      <c r="GS45" s="1097">
        <f t="shared" ref="GS45:GS50" si="1219">GR45/EV45</f>
        <v>-7.313121568550679E-2</v>
      </c>
      <c r="GT45" s="303">
        <f t="shared" ref="GT45:GT50" si="1220">EX45-EW45</f>
        <v>133361.39999999991</v>
      </c>
      <c r="GU45" s="1154">
        <f t="shared" ref="GU45:GU50" si="1221">GT45/EW45</f>
        <v>0.17495164971468646</v>
      </c>
      <c r="GV45" s="303">
        <f t="shared" ref="GV45:GV50" si="1222">EY45-EX45</f>
        <v>146543.49400000006</v>
      </c>
      <c r="GW45" s="1097">
        <f t="shared" ref="GW45:GW50" si="1223">GV45/EX45</f>
        <v>0.1636192670212486</v>
      </c>
      <c r="GX45" s="303">
        <f t="shared" ref="GX45:GX50" si="1224">EZ45-EY45</f>
        <v>1447884.7060000002</v>
      </c>
      <c r="GY45" s="1097">
        <f t="shared" ref="GY45:GY50" si="1225">GX45/EY45</f>
        <v>1.3892838197827826</v>
      </c>
      <c r="GZ45" s="303">
        <f t="shared" ref="GZ45:GZ50" si="1226">FA45-EZ45</f>
        <v>-1605595.29</v>
      </c>
      <c r="HA45" s="1097">
        <f t="shared" ref="HA45:HA50" si="1227">GZ45/EZ45</f>
        <v>-0.64480046276697112</v>
      </c>
      <c r="HB45" s="303">
        <f t="shared" ref="HB45:HB50" si="1228">FB45-FA45</f>
        <v>-21196.440000000061</v>
      </c>
      <c r="HC45" s="1097">
        <f t="shared" ref="HC45:HC50" si="1229">HB45/FA45</f>
        <v>-2.3965130035040486E-2</v>
      </c>
      <c r="HD45" s="303">
        <f t="shared" ref="HD45:HD50" si="1230">FC45-FB45</f>
        <v>87946.349999999977</v>
      </c>
      <c r="HE45" s="1097">
        <f t="shared" ref="HE45:HE50" si="1231">HD45/FB45</f>
        <v>0.10187540539000831</v>
      </c>
      <c r="HF45" s="1241">
        <f t="shared" ref="HF45:HF50" si="1232">FF45-FC45</f>
        <v>-85283.579999999958</v>
      </c>
      <c r="HG45" s="342">
        <f t="shared" ref="HG45:HG50" si="1233">HF45/FC45</f>
        <v>-8.9657053772746131E-2</v>
      </c>
      <c r="HH45" s="1241">
        <f t="shared" ref="HH45:HH50" si="1234">FG45-FF45</f>
        <v>-7828.4300000000512</v>
      </c>
      <c r="HI45" s="342">
        <f t="shared" ref="HI45:HI50" si="1235">HH45/FF45</f>
        <v>-9.0404215487468447E-3</v>
      </c>
      <c r="HJ45" s="1241">
        <f t="shared" ref="HJ45:HJ50" si="1236">FH45-FG45</f>
        <v>35331.370000000112</v>
      </c>
      <c r="HK45" s="342">
        <f t="shared" ref="HK45:HK50" si="1237">HJ45/FG45</f>
        <v>4.1173572145863924E-2</v>
      </c>
      <c r="HL45" s="1241">
        <f t="shared" ref="HL45:HL50" si="1238">FI45-FH45</f>
        <v>-18530.130000000121</v>
      </c>
      <c r="HM45" s="342">
        <f t="shared" ref="HM45:HM50" si="1239">HL45/FH45</f>
        <v>-2.0740221946575956E-2</v>
      </c>
      <c r="HN45" s="1241">
        <f t="shared" ref="HN45:HN50" si="1240">FJ45-FI45</f>
        <v>-42248.479999999981</v>
      </c>
      <c r="HO45" s="342">
        <f t="shared" ref="HO45:HO50" si="1241">HN45/FI45</f>
        <v>-4.8288988160142772E-2</v>
      </c>
      <c r="HP45" s="1241">
        <f t="shared" ref="HP45:HP50" si="1242">FK45-FJ45</f>
        <v>119318.03000000003</v>
      </c>
      <c r="HQ45" s="342">
        <f t="shared" ref="HQ45:HQ50" si="1243">HP45/FJ45</f>
        <v>0.1432972964066325</v>
      </c>
      <c r="HR45" s="1241">
        <f t="shared" ref="HR45:HR50" si="1244">FL45-FK45</f>
        <v>326760.87999999989</v>
      </c>
      <c r="HS45" s="342">
        <f t="shared" ref="HS45:HS50" si="1245">HR45/FK45</f>
        <v>0.34324388018114887</v>
      </c>
      <c r="HT45" s="1241">
        <f t="shared" ref="HT45:HT50" si="1246">FM45-FL45</f>
        <v>-352659.99999999988</v>
      </c>
      <c r="HU45" s="342">
        <f t="shared" ref="HU45:HU50" si="1247">HT45/FL45</f>
        <v>-0.27578718272773006</v>
      </c>
      <c r="HV45" s="1241">
        <f t="shared" ref="HV45:HV50" si="1248">FN45-FM45</f>
        <v>-54660.820000000065</v>
      </c>
      <c r="HW45" s="342">
        <f t="shared" ref="HW45:HW50" si="1249">HV45/FM45</f>
        <v>-5.9023887611047078E-2</v>
      </c>
      <c r="HX45" s="1241">
        <f t="shared" ref="HX45:HX50" si="1250">FO45-FN45</f>
        <v>1686214.2400000002</v>
      </c>
      <c r="HY45" s="342">
        <f t="shared" ref="HY45:HY50" si="1251">HX45/FN45</f>
        <v>1.9350216229553276</v>
      </c>
      <c r="HZ45" s="1241">
        <f t="shared" ref="HZ45:HZ50" si="1252">FP45-FO45</f>
        <v>-1656613.6700000004</v>
      </c>
      <c r="IA45" s="342">
        <f t="shared" ref="IA45:IA50" si="1253">HZ45/FO45</f>
        <v>-0.64771358424540226</v>
      </c>
      <c r="IB45" s="1241">
        <f t="shared" ref="IB45:IB50" si="1254">FQ45-FP45</f>
        <v>183696.65000000002</v>
      </c>
      <c r="IC45" s="342">
        <f t="shared" ref="IC45:IC50" si="1255">IB45/FP45</f>
        <v>0.20387646933853967</v>
      </c>
      <c r="ID45" s="1241">
        <f t="shared" ref="ID45:ID50" si="1256">FT45-FQ45</f>
        <v>-131824.31000000017</v>
      </c>
      <c r="IE45" s="342">
        <f t="shared" ref="IE45:IE50" si="1257">ID45/FQ45</f>
        <v>-0.12152886686850213</v>
      </c>
      <c r="IF45" s="1241">
        <f t="shared" ref="IF45:IF50" si="1258">FU45-FT45</f>
        <v>25405.530000000144</v>
      </c>
      <c r="IG45" s="342">
        <f t="shared" ref="IG45:IG50" si="1259">IF45/FT45</f>
        <v>2.6661507773412228E-2</v>
      </c>
      <c r="IH45" s="1241">
        <f t="shared" ref="IH45:IH50" si="1260">FX45-FV45</f>
        <v>-107463.21999999974</v>
      </c>
      <c r="II45" s="342">
        <f t="shared" ref="II45:II50" si="1261">IH45/FU45</f>
        <v>-0.1098472064599995</v>
      </c>
      <c r="IJ45" s="1241">
        <f t="shared" ref="IJ45:IJ50" si="1262">FZ45-FW45</f>
        <v>-900734.67999999993</v>
      </c>
      <c r="IK45" s="342">
        <f t="shared" ref="IK45:IK50" si="1263">IJ45/FV45</f>
        <v>-0.83817104515002483</v>
      </c>
      <c r="IL45" s="1241">
        <f t="shared" ref="IL45:IL50" si="1264">FX45-FW45</f>
        <v>66445.140000000363</v>
      </c>
      <c r="IM45" s="342">
        <f t="shared" ref="IM45:IM50" si="1265">IL45/FW45</f>
        <v>7.3767715927181093E-2</v>
      </c>
      <c r="IN45" s="1241">
        <f t="shared" ref="IN45:IN50" si="1266">FY45-FX45</f>
        <v>-89471.280000000261</v>
      </c>
      <c r="IO45" s="342">
        <f t="shared" ref="IO45:IO50" si="1267">IN45/FX45</f>
        <v>-9.2507389163682341E-2</v>
      </c>
      <c r="IP45" s="1241">
        <f t="shared" ref="IP45:IP50" si="1268">FZ45-FY45</f>
        <v>-877708.54</v>
      </c>
      <c r="IQ45" s="342">
        <f t="shared" ref="IQ45:IQ50" si="1269">IP45/FY45</f>
        <v>-1</v>
      </c>
      <c r="IR45" s="1241">
        <f t="shared" ref="IR45:IR50" si="1270">GA45-FZ45</f>
        <v>0</v>
      </c>
      <c r="IS45" s="342" t="e">
        <f t="shared" ref="IS45:IS50" si="1271">IR45/FZ45</f>
        <v>#DIV/0!</v>
      </c>
      <c r="IT45" s="1241">
        <f t="shared" ref="IT45:IT50" si="1272">GB45-GA45</f>
        <v>0</v>
      </c>
      <c r="IU45" s="342" t="e">
        <f t="shared" ref="IU45:IU50" si="1273">IT45/GA45</f>
        <v>#DIV/0!</v>
      </c>
      <c r="IV45" s="1241">
        <f t="shared" ref="IV45:IV50" si="1274">GC45-GB45</f>
        <v>0</v>
      </c>
      <c r="IW45" s="342" t="e">
        <f t="shared" ref="IW45:IW50" si="1275">IV45/GB45</f>
        <v>#DIV/0!</v>
      </c>
      <c r="IX45" s="1241">
        <f t="shared" ref="IX45:IX50" si="1276">GD45-GC45</f>
        <v>0</v>
      </c>
      <c r="IY45" s="342" t="e">
        <f t="shared" ref="IY45:IY50" si="1277">IX45/GC45</f>
        <v>#DIV/0!</v>
      </c>
      <c r="IZ45" s="1241">
        <f t="shared" ref="IZ45:IZ50" si="1278">GE45-GD45</f>
        <v>0</v>
      </c>
      <c r="JA45" s="1306" t="e">
        <f t="shared" ref="JA45:JA50" si="1279">IZ45/GD45</f>
        <v>#DIV/0!</v>
      </c>
      <c r="JB45" s="1241">
        <f t="shared" ref="JB45:JB50" si="1280">FK45</f>
        <v>951978.75</v>
      </c>
      <c r="JC45" s="894">
        <f t="shared" ref="JC45:JC50" si="1281">FY45</f>
        <v>877708.54</v>
      </c>
      <c r="JD45" s="574">
        <f>JC45-JB45</f>
        <v>-74270.209999999963</v>
      </c>
      <c r="JE45" s="100">
        <f t="shared" ref="JE45:JE49" si="1282">IF(ISERROR(JD45/JB45),0,JD45/JB45)</f>
        <v>-7.8016667914068416E-2</v>
      </c>
      <c r="JF45" s="1174"/>
      <c r="JG45" t="str">
        <f t="shared" ref="JG45:JG50" si="1283">E45</f>
        <v>Total ERP Costs</v>
      </c>
      <c r="JH45" s="266" t="e">
        <f>#REF!</f>
        <v>#REF!</v>
      </c>
      <c r="JI45" s="266" t="e">
        <f>#REF!</f>
        <v>#REF!</v>
      </c>
      <c r="JJ45" s="266" t="e">
        <f>#REF!</f>
        <v>#REF!</v>
      </c>
      <c r="JK45" s="266" t="e">
        <f>#REF!</f>
        <v>#REF!</v>
      </c>
      <c r="JL45" s="266" t="e">
        <f>#REF!</f>
        <v>#REF!</v>
      </c>
      <c r="JM45" s="266" t="e">
        <f>#REF!</f>
        <v>#REF!</v>
      </c>
      <c r="JN45" s="266" t="e">
        <f>#REF!</f>
        <v>#REF!</v>
      </c>
      <c r="JO45" s="266" t="e">
        <f>#REF!</f>
        <v>#REF!</v>
      </c>
      <c r="JP45" s="266" t="e">
        <f>#REF!</f>
        <v>#REF!</v>
      </c>
      <c r="JQ45" s="266" t="e">
        <f>#REF!</f>
        <v>#REF!</v>
      </c>
      <c r="JR45" s="266" t="e">
        <f>#REF!</f>
        <v>#REF!</v>
      </c>
      <c r="JS45" s="267">
        <f t="shared" ref="JS45:KD50" si="1284">AJ45</f>
        <v>842664.62</v>
      </c>
      <c r="JT45" s="267">
        <f t="shared" si="1284"/>
        <v>728467.10000000009</v>
      </c>
      <c r="JU45" s="267">
        <f t="shared" si="1284"/>
        <v>747018.07</v>
      </c>
      <c r="JV45" s="267">
        <f t="shared" si="1284"/>
        <v>737646.02999999991</v>
      </c>
      <c r="JW45" s="267">
        <f t="shared" si="1284"/>
        <v>725533.50999999989</v>
      </c>
      <c r="JX45" s="267">
        <f t="shared" si="1284"/>
        <v>2728501.65</v>
      </c>
      <c r="JY45" s="267">
        <f t="shared" si="1284"/>
        <v>745353.13</v>
      </c>
      <c r="JZ45" s="267">
        <f t="shared" si="1284"/>
        <v>809195.83000000007</v>
      </c>
      <c r="KA45" s="267">
        <f t="shared" si="1284"/>
        <v>773425.62000000011</v>
      </c>
      <c r="KB45" s="267">
        <f t="shared" si="1284"/>
        <v>738835.52</v>
      </c>
      <c r="KC45" s="267">
        <f t="shared" si="1284"/>
        <v>766413.52</v>
      </c>
      <c r="KD45" s="267">
        <f t="shared" si="1284"/>
        <v>785622.28000000014</v>
      </c>
      <c r="KE45" s="267">
        <f t="shared" ref="KE45:KP50" si="1285">AX45</f>
        <v>809776.44</v>
      </c>
      <c r="KF45" s="267">
        <f t="shared" si="1285"/>
        <v>832917.84000000008</v>
      </c>
      <c r="KG45" s="267">
        <f t="shared" si="1285"/>
        <v>743266.94</v>
      </c>
      <c r="KH45" s="267">
        <f t="shared" si="1285"/>
        <v>1066978.6200000001</v>
      </c>
      <c r="KI45" s="267">
        <f t="shared" si="1285"/>
        <v>871421.17999999993</v>
      </c>
      <c r="KJ45" s="267">
        <f t="shared" si="1285"/>
        <v>938127.61</v>
      </c>
      <c r="KK45" s="267">
        <f t="shared" si="1285"/>
        <v>2331301.9300000002</v>
      </c>
      <c r="KL45" s="267">
        <f t="shared" si="1285"/>
        <v>937930.58000000007</v>
      </c>
      <c r="KM45" s="267">
        <f t="shared" si="1285"/>
        <v>921256.01</v>
      </c>
      <c r="KN45" s="267">
        <f t="shared" si="1285"/>
        <v>799121.17</v>
      </c>
      <c r="KO45" s="267">
        <f t="shared" si="1285"/>
        <v>1215388.95</v>
      </c>
      <c r="KP45" s="267">
        <f t="shared" si="1285"/>
        <v>1189596.24</v>
      </c>
      <c r="KQ45" s="663">
        <f t="shared" ref="KQ45:LB50" si="1286">BL45</f>
        <v>834513.57</v>
      </c>
      <c r="KR45" s="663">
        <f t="shared" si="1286"/>
        <v>841984.72</v>
      </c>
      <c r="KS45" s="663">
        <f t="shared" si="1286"/>
        <v>841357.56</v>
      </c>
      <c r="KT45" s="663">
        <f t="shared" si="1286"/>
        <v>830582.06</v>
      </c>
      <c r="KU45" s="663">
        <f t="shared" si="1286"/>
        <v>862301.04999999993</v>
      </c>
      <c r="KV45" s="663">
        <f t="shared" si="1286"/>
        <v>898997.86999999988</v>
      </c>
      <c r="KW45" s="663">
        <f t="shared" si="1286"/>
        <v>2776943.1999999997</v>
      </c>
      <c r="KX45" s="663">
        <f t="shared" si="1286"/>
        <v>893845.33000000007</v>
      </c>
      <c r="KY45" s="663">
        <f t="shared" si="1286"/>
        <v>867090.54</v>
      </c>
      <c r="KZ45" s="663">
        <f t="shared" si="1286"/>
        <v>882651.77</v>
      </c>
      <c r="LA45" s="663">
        <f t="shared" si="1286"/>
        <v>933513.69</v>
      </c>
      <c r="LB45" s="663">
        <f t="shared" si="1286"/>
        <v>2330709.91</v>
      </c>
      <c r="LC45" s="755">
        <f t="shared" ref="LC45:LN50" si="1287">BZ45</f>
        <v>854026.62</v>
      </c>
      <c r="LD45" s="755">
        <f t="shared" si="1287"/>
        <v>882244.46</v>
      </c>
      <c r="LE45" s="755">
        <f t="shared" si="1287"/>
        <v>875901.92999999993</v>
      </c>
      <c r="LF45" s="755">
        <f t="shared" si="1287"/>
        <v>1008853.3200000001</v>
      </c>
      <c r="LG45" s="755">
        <f t="shared" si="1287"/>
        <v>928077.97</v>
      </c>
      <c r="LH45" s="755">
        <f t="shared" si="1287"/>
        <v>1022282.88</v>
      </c>
      <c r="LI45" s="755">
        <f t="shared" si="1287"/>
        <v>2915833.31</v>
      </c>
      <c r="LJ45" s="755">
        <f t="shared" si="1287"/>
        <v>1002015.4199999999</v>
      </c>
      <c r="LK45" s="755">
        <f t="shared" si="1287"/>
        <v>902981.57000000007</v>
      </c>
      <c r="LL45" s="755">
        <f t="shared" si="1287"/>
        <v>698611.25</v>
      </c>
      <c r="LM45" s="755">
        <f t="shared" si="1287"/>
        <v>1011228.0900000001</v>
      </c>
      <c r="LN45" s="755">
        <f t="shared" si="1287"/>
        <v>1030007.27</v>
      </c>
      <c r="LO45" s="805">
        <f t="shared" ref="LO45:LZ50" si="1288">CN45</f>
        <v>975788.4</v>
      </c>
      <c r="LP45" s="805">
        <f t="shared" si="1288"/>
        <v>946109.59000000008</v>
      </c>
      <c r="LQ45" s="805">
        <f t="shared" si="1288"/>
        <v>952139.08</v>
      </c>
      <c r="LR45" s="805">
        <f t="shared" si="1288"/>
        <v>977618.92999999993</v>
      </c>
      <c r="LS45" s="805">
        <f t="shared" si="1288"/>
        <v>862508.02</v>
      </c>
      <c r="LT45" s="805">
        <f t="shared" si="1288"/>
        <v>852908.37</v>
      </c>
      <c r="LU45" s="805">
        <f t="shared" si="1288"/>
        <v>756768.2</v>
      </c>
      <c r="LV45" s="805">
        <f t="shared" si="1288"/>
        <v>2742097.85</v>
      </c>
      <c r="LW45" s="805">
        <f t="shared" si="1288"/>
        <v>945458.1399999999</v>
      </c>
      <c r="LX45" s="805">
        <f t="shared" si="1288"/>
        <v>755793.6100000001</v>
      </c>
      <c r="LY45" s="805">
        <f t="shared" si="1288"/>
        <v>794398.15</v>
      </c>
      <c r="LZ45" s="805">
        <f t="shared" si="1288"/>
        <v>970426.07000000007</v>
      </c>
      <c r="MA45" s="980">
        <f t="shared" ref="MA45:ML50" si="1289">DB45</f>
        <v>744308.4</v>
      </c>
      <c r="MB45" s="980">
        <f t="shared" si="1289"/>
        <v>761196.89999999991</v>
      </c>
      <c r="MC45" s="980">
        <f t="shared" si="1289"/>
        <v>736584.02</v>
      </c>
      <c r="MD45" s="980">
        <f t="shared" si="1289"/>
        <v>749409.02</v>
      </c>
      <c r="ME45" s="980">
        <f t="shared" si="1289"/>
        <v>761299.62</v>
      </c>
      <c r="MF45" s="980">
        <f t="shared" si="1289"/>
        <v>743043.88</v>
      </c>
      <c r="MG45" s="980">
        <f t="shared" si="1289"/>
        <v>2936868.84</v>
      </c>
      <c r="MH45" s="980">
        <f t="shared" si="1289"/>
        <v>793715.5</v>
      </c>
      <c r="MI45" s="980">
        <f t="shared" si="1289"/>
        <v>791924.03</v>
      </c>
      <c r="MJ45" s="980">
        <f t="shared" si="1289"/>
        <v>761657.69</v>
      </c>
      <c r="MK45" s="980">
        <f t="shared" si="1289"/>
        <v>975698.84000000008</v>
      </c>
      <c r="ML45" s="980">
        <f t="shared" si="1289"/>
        <v>841810.84</v>
      </c>
      <c r="MM45" s="1002">
        <f t="shared" ref="MM45:MX50" si="1290">DP45</f>
        <v>793036.29</v>
      </c>
      <c r="MN45" s="1002">
        <f t="shared" si="1290"/>
        <v>804660.04</v>
      </c>
      <c r="MO45" s="1002">
        <f t="shared" si="1290"/>
        <v>792635.3</v>
      </c>
      <c r="MP45" s="1002">
        <f t="shared" si="1290"/>
        <v>809111.12</v>
      </c>
      <c r="MQ45" s="1002">
        <f t="shared" si="1290"/>
        <v>778380.98</v>
      </c>
      <c r="MR45" s="1002">
        <f t="shared" si="1290"/>
        <v>779127.8</v>
      </c>
      <c r="MS45" s="1002">
        <f t="shared" si="1290"/>
        <v>920033.02</v>
      </c>
      <c r="MT45" s="1002">
        <f t="shared" si="1290"/>
        <v>820176.83000000007</v>
      </c>
      <c r="MU45" s="1002">
        <f t="shared" si="1290"/>
        <v>774555.09000000008</v>
      </c>
      <c r="MV45" s="1002">
        <f t="shared" si="1290"/>
        <v>2188134.02</v>
      </c>
      <c r="MW45" s="1002">
        <f t="shared" si="1290"/>
        <v>987799.48</v>
      </c>
      <c r="MX45" s="1002">
        <f t="shared" si="1290"/>
        <v>792436.67999999993</v>
      </c>
      <c r="MY45" s="1042">
        <f t="shared" ref="MY45:NJ50" si="1291">ED45</f>
        <v>770505.72</v>
      </c>
      <c r="MZ45" s="1042">
        <f t="shared" si="1291"/>
        <v>756155.78</v>
      </c>
      <c r="NA45" s="1042">
        <f t="shared" si="1291"/>
        <v>836815.65</v>
      </c>
      <c r="NB45" s="1042">
        <f t="shared" si="1291"/>
        <v>864776.2</v>
      </c>
      <c r="NC45" s="1042">
        <f t="shared" si="1291"/>
        <v>810863.99</v>
      </c>
      <c r="ND45" s="1042">
        <f t="shared" si="1291"/>
        <v>830885.48</v>
      </c>
      <c r="NE45" s="1042">
        <f t="shared" si="1291"/>
        <v>2541558.94</v>
      </c>
      <c r="NF45" s="1042">
        <f t="shared" si="1291"/>
        <v>853019.6</v>
      </c>
      <c r="NG45" s="1042">
        <f t="shared" si="1291"/>
        <v>857302.42999999993</v>
      </c>
      <c r="NH45" s="1042">
        <f t="shared" si="1291"/>
        <v>936390.69</v>
      </c>
      <c r="NI45" s="1042">
        <f t="shared" si="1291"/>
        <v>895440</v>
      </c>
      <c r="NJ45" s="1042">
        <f t="shared" si="1291"/>
        <v>1221807.8599999999</v>
      </c>
      <c r="NK45" s="1129">
        <f t="shared" ref="NK45:NV50" si="1292">ER45</f>
        <v>867025.07000000007</v>
      </c>
      <c r="NL45" s="1129">
        <f t="shared" si="1292"/>
        <v>837794.2999999997</v>
      </c>
      <c r="NM45" s="1129">
        <f t="shared" si="1292"/>
        <v>827927.2</v>
      </c>
      <c r="NN45" s="1129">
        <f t="shared" si="1292"/>
        <v>860510.38</v>
      </c>
      <c r="NO45" s="1129">
        <f t="shared" si="1292"/>
        <v>822420.35</v>
      </c>
      <c r="NP45" s="1129">
        <f t="shared" si="1292"/>
        <v>762275.75</v>
      </c>
      <c r="NQ45" s="1129">
        <f t="shared" si="1292"/>
        <v>895637.14999999991</v>
      </c>
      <c r="NR45" s="1129">
        <f t="shared" si="1292"/>
        <v>1042180.644</v>
      </c>
      <c r="NS45" s="1129">
        <f t="shared" si="1292"/>
        <v>2490065.35</v>
      </c>
      <c r="NT45" s="1129">
        <f t="shared" si="1292"/>
        <v>884470.06</v>
      </c>
      <c r="NU45" s="1129">
        <f t="shared" si="1292"/>
        <v>863273.62</v>
      </c>
      <c r="NV45" s="1129">
        <f t="shared" si="1292"/>
        <v>951219.97</v>
      </c>
      <c r="NW45" s="1214">
        <f t="shared" ref="NW45:OH50" si="1293">FF45</f>
        <v>865936.39</v>
      </c>
      <c r="NX45" s="1214">
        <f t="shared" si="1293"/>
        <v>858107.96</v>
      </c>
      <c r="NY45" s="1214">
        <f t="shared" si="1293"/>
        <v>893439.33000000007</v>
      </c>
      <c r="NZ45" s="1214">
        <f t="shared" si="1293"/>
        <v>874909.2</v>
      </c>
      <c r="OA45" s="1214">
        <f t="shared" si="1293"/>
        <v>832660.72</v>
      </c>
      <c r="OB45" s="1214">
        <f t="shared" si="1293"/>
        <v>951978.75</v>
      </c>
      <c r="OC45" s="1214">
        <f t="shared" si="1293"/>
        <v>1278739.6299999999</v>
      </c>
      <c r="OD45" s="1214">
        <f t="shared" si="1293"/>
        <v>926079.63</v>
      </c>
      <c r="OE45" s="1214">
        <f t="shared" si="1293"/>
        <v>871418.80999999994</v>
      </c>
      <c r="OF45" s="1214">
        <f t="shared" si="1293"/>
        <v>2557633.0500000003</v>
      </c>
      <c r="OG45" s="1214">
        <f t="shared" si="1293"/>
        <v>901019.38</v>
      </c>
      <c r="OH45" s="1214">
        <f t="shared" si="1293"/>
        <v>1084716.03</v>
      </c>
      <c r="OI45" s="1284">
        <f t="shared" ref="OI45:OI50" si="1294">FT45</f>
        <v>952891.71999999986</v>
      </c>
      <c r="OJ45" s="1284">
        <f t="shared" ref="OJ45:ON50" si="1295">FU45</f>
        <v>978297.25</v>
      </c>
      <c r="OK45" s="1284">
        <f t="shared" si="1295"/>
        <v>1074643.04</v>
      </c>
      <c r="OL45" s="1284">
        <f t="shared" si="1295"/>
        <v>900734.67999999993</v>
      </c>
      <c r="OM45" s="1284">
        <f t="shared" si="1295"/>
        <v>967179.8200000003</v>
      </c>
      <c r="ON45" s="1284">
        <f t="shared" si="1295"/>
        <v>877708.54</v>
      </c>
      <c r="OO45" s="1284">
        <f t="shared" ref="OO45:OT50" si="1296">FZ45</f>
        <v>0</v>
      </c>
      <c r="OP45" s="1284">
        <f t="shared" si="1296"/>
        <v>0</v>
      </c>
      <c r="OQ45" s="1284">
        <f t="shared" si="1296"/>
        <v>0</v>
      </c>
      <c r="OR45" s="1284">
        <f t="shared" si="1296"/>
        <v>0</v>
      </c>
      <c r="OS45" s="1284">
        <f t="shared" si="1296"/>
        <v>0</v>
      </c>
      <c r="OT45" s="1284">
        <f t="shared" si="1296"/>
        <v>0</v>
      </c>
    </row>
    <row r="46" spans="1:410" x14ac:dyDescent="0.3">
      <c r="A46" s="628"/>
      <c r="B46" s="50">
        <v>7.2</v>
      </c>
      <c r="E46" s="1335" t="s">
        <v>161</v>
      </c>
      <c r="F46" s="1335"/>
      <c r="G46" s="1336"/>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97">V45/V39</f>
        <v>7.1276031349856126</v>
      </c>
      <c r="W46" s="55">
        <f t="shared" si="1297"/>
        <v>5.8187893834641633</v>
      </c>
      <c r="X46" s="22">
        <f t="shared" si="1297"/>
        <v>6.9148461218955957</v>
      </c>
      <c r="Y46" s="55">
        <f t="shared" si="1297"/>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98">AJ45/AJ39</f>
        <v>7.554210436669087</v>
      </c>
      <c r="AK46" s="55">
        <f t="shared" si="1298"/>
        <v>5.4004929979464604</v>
      </c>
      <c r="AL46" s="22">
        <f t="shared" si="1298"/>
        <v>6.7063297423467096</v>
      </c>
      <c r="AM46" s="55">
        <f t="shared" si="1298"/>
        <v>6.6176180394197379</v>
      </c>
      <c r="AN46" s="22">
        <f t="shared" si="1298"/>
        <v>6.5188954778655299</v>
      </c>
      <c r="AO46" s="551">
        <f t="shared" si="1298"/>
        <v>24.557644501647076</v>
      </c>
      <c r="AP46" s="550">
        <f t="shared" si="1298"/>
        <v>6.7136833903801119</v>
      </c>
      <c r="AQ46" s="551">
        <f t="shared" si="1298"/>
        <v>6.1067696290035327</v>
      </c>
      <c r="AR46" s="550">
        <f t="shared" si="1298"/>
        <v>6.9713154384193841</v>
      </c>
      <c r="AS46" s="551">
        <f t="shared" si="1298"/>
        <v>6.6372805346940247</v>
      </c>
      <c r="AT46" s="550">
        <f t="shared" si="1298"/>
        <v>6.8673200541204089</v>
      </c>
      <c r="AU46" s="551">
        <f t="shared" si="1298"/>
        <v>6.9872841438685134</v>
      </c>
      <c r="AV46" s="129">
        <f t="shared" ref="AV46:BA46" si="1299">AV45/AV39</f>
        <v>8.0553568556486468</v>
      </c>
      <c r="AW46" s="588">
        <f t="shared" si="1299"/>
        <v>8.0553568556486468</v>
      </c>
      <c r="AX46" s="22">
        <f t="shared" si="1299"/>
        <v>7.2044808227831201</v>
      </c>
      <c r="AY46" s="55">
        <f t="shared" si="1299"/>
        <v>6.2230960154808255</v>
      </c>
      <c r="AZ46" s="22">
        <f t="shared" si="1299"/>
        <v>6.7132748654214378</v>
      </c>
      <c r="BA46" s="55">
        <f t="shared" si="1299"/>
        <v>9.6427381587152414</v>
      </c>
      <c r="BB46" s="22">
        <f t="shared" ref="BB46:BG46" si="1300">BB45/BB39</f>
        <v>7.9134498133837026</v>
      </c>
      <c r="BC46" s="551">
        <f t="shared" si="1300"/>
        <v>8.5444342131628321</v>
      </c>
      <c r="BD46" s="550">
        <f t="shared" si="1300"/>
        <v>18.912466576889379</v>
      </c>
      <c r="BE46" s="551">
        <f t="shared" si="1300"/>
        <v>8.5624482380865441</v>
      </c>
      <c r="BF46" s="550">
        <f t="shared" si="1300"/>
        <v>8.392220542017764</v>
      </c>
      <c r="BG46" s="551">
        <f t="shared" si="1300"/>
        <v>7.234812095423476</v>
      </c>
      <c r="BH46" s="550">
        <f t="shared" ref="BH46:BI46" si="1301">BH45/BH39</f>
        <v>10.919642327700062</v>
      </c>
      <c r="BI46" s="551">
        <f t="shared" si="1301"/>
        <v>8.7339944054095717</v>
      </c>
      <c r="BJ46" s="129">
        <f>BJ45/BJ39</f>
        <v>9.1185026576546075</v>
      </c>
      <c r="BK46" s="588">
        <f>BK45/BK39</f>
        <v>9.1185026576546075</v>
      </c>
      <c r="BL46" s="22">
        <f t="shared" ref="BL46:BM46" si="1302">BL45/BL39</f>
        <v>7.3309693940299026</v>
      </c>
      <c r="BM46" s="55">
        <f t="shared" si="1302"/>
        <v>7.2953430259760514</v>
      </c>
      <c r="BN46" s="22">
        <f t="shared" ref="BN46:BO46" si="1303">BN45/BN39</f>
        <v>7.2609066666666671</v>
      </c>
      <c r="BO46" s="55">
        <f t="shared" si="1303"/>
        <v>7.1233452830188684</v>
      </c>
      <c r="BP46" s="22">
        <f t="shared" ref="BP46:BQ46" si="1304">BP45/BP39</f>
        <v>7.3409814922018652</v>
      </c>
      <c r="BQ46" s="551">
        <f t="shared" si="1304"/>
        <v>7.6645483532691623</v>
      </c>
      <c r="BR46" s="550">
        <f t="shared" ref="BR46" si="1305">BR45/BR39</f>
        <v>19.478162548135259</v>
      </c>
      <c r="BS46" s="551">
        <f t="shared" ref="BS46:BT46" si="1306">BS45/BS39</f>
        <v>7.6363097597648917</v>
      </c>
      <c r="BT46" s="550">
        <f t="shared" si="1306"/>
        <v>7.3813157289884312</v>
      </c>
      <c r="BU46" s="550">
        <f t="shared" ref="BU46:BV46" si="1307">BU45/BU39</f>
        <v>7.4179274554790782</v>
      </c>
      <c r="BV46" s="550">
        <f t="shared" si="1307"/>
        <v>7.7899269835441762</v>
      </c>
      <c r="BW46" s="550">
        <f t="shared" ref="BW46" si="1308">BW45/BW39</f>
        <v>19.240757425660838</v>
      </c>
      <c r="BX46" s="129">
        <f>BX45/BX39</f>
        <v>9.6227500594686237</v>
      </c>
      <c r="BY46" s="588">
        <f>BY45/BY39</f>
        <v>9.6227500594686237</v>
      </c>
      <c r="BZ46" s="550">
        <f t="shared" ref="BZ46:CA46" si="1309">BZ45/BZ39</f>
        <v>5.7464934697914778</v>
      </c>
      <c r="CA46" s="55">
        <f t="shared" si="1309"/>
        <v>7.2803860341142581</v>
      </c>
      <c r="CB46" s="22">
        <f t="shared" ref="CB46:CC46" si="1310">CB45/CB39</f>
        <v>7.259557664415067</v>
      </c>
      <c r="CC46" s="55">
        <f t="shared" si="1310"/>
        <v>8.3566230689583776</v>
      </c>
      <c r="CD46" s="22">
        <f t="shared" ref="CD46:CE46" si="1311">CD45/CD39</f>
        <v>7.7029146608678332</v>
      </c>
      <c r="CE46" s="551">
        <f t="shared" si="1311"/>
        <v>6.9576184577690059</v>
      </c>
      <c r="CF46" s="550">
        <f t="shared" ref="CF46:CG46" si="1312">CF45/CF39</f>
        <v>23.768378017069214</v>
      </c>
      <c r="CG46" s="551">
        <f t="shared" si="1312"/>
        <v>8.4477706490856814</v>
      </c>
      <c r="CH46" s="550">
        <f t="shared" ref="CH46:CI46" si="1313">CH45/CH39</f>
        <v>7.6528401684845715</v>
      </c>
      <c r="CI46" s="550">
        <f t="shared" si="1313"/>
        <v>5.8909297501496738</v>
      </c>
      <c r="CJ46" s="550">
        <f t="shared" ref="CJ46:CK46" si="1314">CJ45/CJ39</f>
        <v>8.5097287767604701</v>
      </c>
      <c r="CK46" s="550">
        <f t="shared" si="1314"/>
        <v>8.6339022447987386</v>
      </c>
      <c r="CL46" s="129">
        <f>CL45/CL39</f>
        <v>8.7863637330756941</v>
      </c>
      <c r="CM46" s="588">
        <f>CM45/CM39</f>
        <v>8.7863637330756923</v>
      </c>
      <c r="CN46" s="550">
        <f t="shared" ref="CN46:CO46" si="1315">CN45/CN39</f>
        <v>6.6931092667535497</v>
      </c>
      <c r="CO46" s="55">
        <f t="shared" si="1315"/>
        <v>8.141658692322256</v>
      </c>
      <c r="CP46" s="22">
        <f t="shared" ref="CP46:CQ46" si="1316">CP45/CP39</f>
        <v>8.2773829208286607</v>
      </c>
      <c r="CQ46" s="55">
        <f t="shared" si="1316"/>
        <v>8.2047361795338762</v>
      </c>
      <c r="CR46" s="22">
        <f t="shared" ref="CR46:CS46" si="1317">CR45/CR39</f>
        <v>7.2719211183056798</v>
      </c>
      <c r="CS46" s="551">
        <f t="shared" si="1317"/>
        <v>6.1598287629186137</v>
      </c>
      <c r="CT46" s="550">
        <f t="shared" ref="CT46:CU46" si="1318">CT45/CT39</f>
        <v>6.1687863250650077</v>
      </c>
      <c r="CU46" s="551">
        <f t="shared" si="1318"/>
        <v>23.169198823837569</v>
      </c>
      <c r="CV46" s="550">
        <f t="shared" ref="CV46:CW46" si="1319">CV45/CV39</f>
        <v>7.9655091243028284</v>
      </c>
      <c r="CW46" s="917">
        <f t="shared" si="1319"/>
        <v>6.3539833372566168</v>
      </c>
      <c r="CX46" s="550">
        <f t="shared" ref="CX46:CY46" si="1320">CX45/CX39</f>
        <v>6.6681060822267364</v>
      </c>
      <c r="CY46" s="55">
        <f t="shared" si="1320"/>
        <v>6.65121842058368</v>
      </c>
      <c r="CZ46" s="129">
        <f>CZ45/CZ39</f>
        <v>8.3716707649862556</v>
      </c>
      <c r="DA46" s="939" t="s">
        <v>266</v>
      </c>
      <c r="DB46" s="938">
        <f t="shared" ref="DB46:DC46" si="1321">DB45/DB39</f>
        <v>6.1854054997382262</v>
      </c>
      <c r="DC46" s="55">
        <f t="shared" si="1321"/>
        <v>6.3201861523260732</v>
      </c>
      <c r="DD46" s="22">
        <f t="shared" ref="DD46:DE46" si="1322">DD45/DD39</f>
        <v>6.1149125414048164</v>
      </c>
      <c r="DE46" s="55">
        <f t="shared" si="1322"/>
        <v>6.0584741624628125</v>
      </c>
      <c r="DF46" s="22">
        <f t="shared" ref="DF46:DG46" si="1323">DF45/DF39</f>
        <v>6.1837970303463514</v>
      </c>
      <c r="DG46" s="551">
        <f t="shared" si="1323"/>
        <v>4.9314671409798638</v>
      </c>
      <c r="DH46" s="550">
        <f t="shared" ref="DH46:DI46" si="1324">DH45/DH39</f>
        <v>23.925806646082656</v>
      </c>
      <c r="DI46" s="551">
        <f t="shared" si="1324"/>
        <v>6.483226602192345</v>
      </c>
      <c r="DJ46" s="550">
        <f t="shared" ref="DJ46:DK46" si="1325">DJ45/DJ39</f>
        <v>6.4682765126764243</v>
      </c>
      <c r="DK46" s="551">
        <f t="shared" si="1325"/>
        <v>6.1820857277361121</v>
      </c>
      <c r="DL46" s="550">
        <f t="shared" ref="DL46:DM46" si="1326">DL45/DL39</f>
        <v>7.8920241686955546</v>
      </c>
      <c r="DM46" s="551">
        <f t="shared" si="1326"/>
        <v>5.5193834210819634</v>
      </c>
      <c r="DN46" s="129">
        <f>DN45/DN39</f>
        <v>7.6015798808656108</v>
      </c>
      <c r="DO46" s="588">
        <f>DO45/DO39</f>
        <v>7.6015798808656116</v>
      </c>
      <c r="DP46" s="938">
        <f t="shared" ref="DP46:DQ46" si="1327">DP45/DP39</f>
        <v>6.3320820657771817</v>
      </c>
      <c r="DQ46" s="55">
        <f t="shared" si="1327"/>
        <v>6.4471315369885192</v>
      </c>
      <c r="DR46" s="22">
        <f t="shared" ref="DR46:DS46" si="1328">DR45/DR39</f>
        <v>6.3814643061291862</v>
      </c>
      <c r="DS46" s="55">
        <f t="shared" si="1328"/>
        <v>6.5088176333360144</v>
      </c>
      <c r="DT46" s="22">
        <f t="shared" ref="DT46:DU46" si="1329">DT45/DT39</f>
        <v>5.2327429547165751</v>
      </c>
      <c r="DU46" s="551">
        <f t="shared" si="1329"/>
        <v>6.2934394184168019</v>
      </c>
      <c r="DV46" s="550">
        <f t="shared" ref="DV46:DW46" si="1330">DV45/DV39</f>
        <v>7.5128041351602945</v>
      </c>
      <c r="DW46" s="551">
        <f t="shared" si="1330"/>
        <v>6.7118129444594476</v>
      </c>
      <c r="DX46" s="550">
        <f t="shared" ref="DX46:DY46" si="1331">DX45/DX39</f>
        <v>6.3252222449062927</v>
      </c>
      <c r="DY46" s="551">
        <f t="shared" si="1331"/>
        <v>14.48260948989655</v>
      </c>
      <c r="DZ46" s="550">
        <f t="shared" ref="DZ46:EA46" si="1332">DZ45/DZ39</f>
        <v>7.9609887169568019</v>
      </c>
      <c r="EA46" s="551">
        <f t="shared" si="1332"/>
        <v>6.3604064564287368</v>
      </c>
      <c r="EB46" s="129">
        <f>EB45/EB39</f>
        <v>7.3082820598013125</v>
      </c>
      <c r="EC46" s="588">
        <f>EC45/EC39</f>
        <v>7.3082820598013134</v>
      </c>
      <c r="ED46" s="938">
        <f t="shared" ref="ED46" si="1333">ED45/ED39</f>
        <v>6.1555756878535135</v>
      </c>
      <c r="EE46" s="55">
        <f t="shared" ref="EE46:EF46" si="1334">EE45/EE39</f>
        <v>6.0494882195287811</v>
      </c>
      <c r="EF46" s="22">
        <f t="shared" si="1334"/>
        <v>6.6909388567727701</v>
      </c>
      <c r="EG46" s="55">
        <f t="shared" ref="EG46:EH46" si="1335">EG45/EG39</f>
        <v>5.9593706929819721</v>
      </c>
      <c r="EH46" s="22">
        <f t="shared" si="1335"/>
        <v>6.5222888145300111</v>
      </c>
      <c r="EI46" s="551">
        <f t="shared" ref="EI46:EJ46" si="1336">EI45/EI39</f>
        <v>6.7013378714069098</v>
      </c>
      <c r="EJ46" s="550">
        <f t="shared" si="1336"/>
        <v>20.480917207923024</v>
      </c>
      <c r="EK46" s="551">
        <f t="shared" ref="EK46:EL46" si="1337">EK45/EK39</f>
        <v>6.8526088318699241</v>
      </c>
      <c r="EL46" s="550">
        <f t="shared" si="1337"/>
        <v>6.8767390728901789</v>
      </c>
      <c r="EM46" s="551">
        <f t="shared" ref="EM46:EN46" si="1338">EM45/EM39</f>
        <v>7.4706857238595203</v>
      </c>
      <c r="EN46" s="550">
        <f t="shared" si="1338"/>
        <v>5.8271077908217714</v>
      </c>
      <c r="EO46" s="551">
        <f t="shared" ref="EO46" si="1339">EO45/EO39</f>
        <v>9.6421722763682265</v>
      </c>
      <c r="EP46" s="129">
        <f>EP45/EP39</f>
        <v>7.8672404972011902</v>
      </c>
      <c r="EQ46" s="588">
        <f>EQ45/EQ39</f>
        <v>7.8672404972011902</v>
      </c>
      <c r="ER46" s="938">
        <f t="shared" ref="ER46:ES46" si="1340">ER45/ER39</f>
        <v>7.0624776605710098</v>
      </c>
      <c r="ES46" s="55">
        <f t="shared" si="1340"/>
        <v>6.7896970630186697</v>
      </c>
      <c r="ET46" s="22">
        <f t="shared" ref="ET46:EU46" si="1341">ET45/ET39</f>
        <v>6.6958398033126292</v>
      </c>
      <c r="EU46" s="55">
        <f t="shared" si="1341"/>
        <v>5.6641963915456062</v>
      </c>
      <c r="EV46" s="22">
        <f t="shared" ref="EV46" si="1342">EV45/EV39</f>
        <v>6.5922836760049695</v>
      </c>
      <c r="EW46" s="551">
        <f t="shared" ref="EW46:EX46" si="1343">EW45/EW39</f>
        <v>6.0952802654725735</v>
      </c>
      <c r="EX46" s="550">
        <f t="shared" si="1343"/>
        <v>7.1520518574120793</v>
      </c>
      <c r="EY46" s="551">
        <f t="shared" ref="EY46" si="1344">EY45/EY39</f>
        <v>8.3498697582002013</v>
      </c>
      <c r="EZ46" s="550">
        <f t="shared" ref="EZ46:FA46" si="1345">EZ45/EZ39</f>
        <v>19.97918167740486</v>
      </c>
      <c r="FA46" s="551">
        <f t="shared" si="1345"/>
        <v>5.8064668307894305</v>
      </c>
      <c r="FB46" s="550">
        <f t="shared" ref="FB46:FC46" si="1346">FB45/FB39</f>
        <v>6.8808673680854451</v>
      </c>
      <c r="FC46" s="551">
        <f t="shared" si="1346"/>
        <v>7.5681049105722105</v>
      </c>
      <c r="FD46" s="129">
        <f>FD45/FD39</f>
        <v>7.8111155489907977</v>
      </c>
      <c r="FE46" s="588">
        <f>FE45/FE39</f>
        <v>7.8111155489907977</v>
      </c>
      <c r="FF46" s="938">
        <f t="shared" ref="FF46:FG46" si="1347">FF45/FF39</f>
        <v>6.8917093649770393</v>
      </c>
      <c r="FG46" s="55">
        <f t="shared" si="1347"/>
        <v>6.7847493595622881</v>
      </c>
      <c r="FH46" s="22">
        <f t="shared" ref="FH46:FI46" si="1348">FH45/FH39</f>
        <v>7.1358119084701093</v>
      </c>
      <c r="FI46" s="55">
        <f t="shared" si="1348"/>
        <v>5.749740084776394</v>
      </c>
      <c r="FJ46" s="22">
        <f t="shared" ref="FJ46:FK46" si="1349">FJ45/FJ39</f>
        <v>6.7725175888797606</v>
      </c>
      <c r="FK46" s="551">
        <f t="shared" si="1349"/>
        <v>7.8138004481544412</v>
      </c>
      <c r="FL46" s="550">
        <f t="shared" ref="FL46:FM46" si="1350">FL45/FL39</f>
        <v>11.180334953748229</v>
      </c>
      <c r="FM46" s="551">
        <f t="shared" si="1350"/>
        <v>8.2536820199283429</v>
      </c>
      <c r="FN46" s="550">
        <f t="shared" ref="FN46:FO46" si="1351">FN45/FN39</f>
        <v>8.0440391946903471</v>
      </c>
      <c r="FO46" s="551">
        <f t="shared" si="1351"/>
        <v>18.338230802323082</v>
      </c>
      <c r="FP46" s="550">
        <f t="shared" ref="FP46:FQ46" si="1352">FP45/FP39</f>
        <v>8.045031384769235</v>
      </c>
      <c r="FQ46" s="551">
        <f t="shared" si="1352"/>
        <v>9.649296617858985</v>
      </c>
      <c r="FR46" s="129">
        <f>FR45/FR39</f>
        <v>8.7549812058275851</v>
      </c>
      <c r="FS46" s="588">
        <f>FS45/FS39</f>
        <v>8.7549812058275833</v>
      </c>
      <c r="FT46" s="938">
        <f t="shared" ref="FT46:FU46" si="1353">FT45/FT39</f>
        <v>8.4521174383537332</v>
      </c>
      <c r="FU46" s="55">
        <f t="shared" si="1353"/>
        <v>8.6014740275726247</v>
      </c>
      <c r="FV46" s="22">
        <f t="shared" ref="FV46:FW46" si="1354">FV45/FV39</f>
        <v>7.5950261850409566</v>
      </c>
      <c r="FW46" s="55">
        <f t="shared" si="1354"/>
        <v>7.9895571186545906</v>
      </c>
      <c r="FX46" s="22">
        <f t="shared" ref="FX46:FY46" si="1355">FX45/FX39</f>
        <v>8.5715535821900843</v>
      </c>
      <c r="FY46" s="551">
        <f t="shared" si="1355"/>
        <v>7.8186028737116846</v>
      </c>
      <c r="FZ46" s="550"/>
      <c r="GA46" s="551"/>
      <c r="GB46" s="550"/>
      <c r="GC46" s="551"/>
      <c r="GD46" s="550"/>
      <c r="GE46" s="551"/>
      <c r="GF46" s="129">
        <f>GF45/GF39</f>
        <v>8.1488107163046912</v>
      </c>
      <c r="GG46" s="588">
        <f>GG45/GG39</f>
        <v>8.1488107163046912</v>
      </c>
      <c r="GH46" s="403">
        <f t="shared" si="1208"/>
        <v>-2.5796946157972167</v>
      </c>
      <c r="GI46" s="1101">
        <f t="shared" si="1209"/>
        <v>-0.26754288783241609</v>
      </c>
      <c r="GJ46" s="403">
        <f t="shared" si="1210"/>
        <v>-0.27278059755234008</v>
      </c>
      <c r="GK46" s="1097">
        <f t="shared" si="1211"/>
        <v>-3.8623923594865633E-2</v>
      </c>
      <c r="GL46" s="403">
        <f t="shared" si="1212"/>
        <v>-9.385725970604053E-2</v>
      </c>
      <c r="GM46" s="1097">
        <f t="shared" si="1213"/>
        <v>-1.3823482673071132E-2</v>
      </c>
      <c r="GN46" s="403">
        <f t="shared" si="1214"/>
        <v>-1.031643411767023</v>
      </c>
      <c r="GO46" s="1097">
        <f t="shared" si="1215"/>
        <v>-0.15407229594361541</v>
      </c>
      <c r="GP46" s="403">
        <f t="shared" si="1216"/>
        <v>0.92808728445936328</v>
      </c>
      <c r="GQ46" s="1097">
        <f t="shared" si="1217"/>
        <v>0.16385153697082763</v>
      </c>
      <c r="GR46" s="403">
        <f t="shared" si="1218"/>
        <v>-0.49700341053239594</v>
      </c>
      <c r="GS46" s="1097">
        <f t="shared" si="1219"/>
        <v>-7.5391690491327282E-2</v>
      </c>
      <c r="GT46" s="403">
        <f t="shared" si="1220"/>
        <v>1.0567715919395058</v>
      </c>
      <c r="GU46" s="1154">
        <f t="shared" si="1221"/>
        <v>0.17337538979556227</v>
      </c>
      <c r="GV46" s="403">
        <f t="shared" si="1222"/>
        <v>1.197817900788122</v>
      </c>
      <c r="GW46" s="1097">
        <f t="shared" si="1223"/>
        <v>0.16747891719307864</v>
      </c>
      <c r="GX46" s="403">
        <f t="shared" si="1224"/>
        <v>11.629311919204659</v>
      </c>
      <c r="GY46" s="1097">
        <f t="shared" si="1225"/>
        <v>1.3927536902936477</v>
      </c>
      <c r="GZ46" s="403">
        <f t="shared" si="1226"/>
        <v>-14.172714846615429</v>
      </c>
      <c r="HA46" s="1097">
        <f t="shared" si="1227"/>
        <v>-0.70937414131650034</v>
      </c>
      <c r="HB46" s="403">
        <f t="shared" si="1228"/>
        <v>1.0744005372960146</v>
      </c>
      <c r="HC46" s="1097">
        <f t="shared" si="1229"/>
        <v>0.18503516313894833</v>
      </c>
      <c r="HD46" s="403">
        <f t="shared" si="1230"/>
        <v>0.68723754248676538</v>
      </c>
      <c r="HE46" s="1097">
        <f t="shared" si="1231"/>
        <v>9.9876586151664865E-2</v>
      </c>
      <c r="HF46" s="1242">
        <f t="shared" si="1232"/>
        <v>-0.67639554559517112</v>
      </c>
      <c r="HG46" s="342">
        <f t="shared" si="1233"/>
        <v>-8.937449382477311E-2</v>
      </c>
      <c r="HH46" s="1242">
        <f t="shared" si="1234"/>
        <v>-0.10696000541475126</v>
      </c>
      <c r="HI46" s="342">
        <f t="shared" si="1235"/>
        <v>-1.552009809907409E-2</v>
      </c>
      <c r="HJ46" s="1242">
        <f t="shared" si="1236"/>
        <v>0.35106254890782118</v>
      </c>
      <c r="HK46" s="342">
        <f t="shared" si="1237"/>
        <v>5.174289134395816E-2</v>
      </c>
      <c r="HL46" s="1242">
        <f t="shared" si="1238"/>
        <v>-1.3860718236937153</v>
      </c>
      <c r="HM46" s="342">
        <f t="shared" si="1239"/>
        <v>-0.19424164222272555</v>
      </c>
      <c r="HN46" s="1242">
        <f t="shared" si="1240"/>
        <v>1.0227775041033667</v>
      </c>
      <c r="HO46" s="342">
        <f t="shared" si="1241"/>
        <v>0.17788238929467057</v>
      </c>
      <c r="HP46" s="1242">
        <f t="shared" si="1242"/>
        <v>1.0412828592746806</v>
      </c>
      <c r="HQ46" s="342">
        <f t="shared" si="1243"/>
        <v>0.15375122258588608</v>
      </c>
      <c r="HR46" s="1242">
        <f t="shared" si="1244"/>
        <v>3.3665345055937879</v>
      </c>
      <c r="HS46" s="342">
        <f t="shared" si="1245"/>
        <v>0.43084469944314191</v>
      </c>
      <c r="HT46" s="1242">
        <f t="shared" si="1246"/>
        <v>-2.9266529338198861</v>
      </c>
      <c r="HU46" s="342">
        <f t="shared" si="1247"/>
        <v>-0.26176791177787745</v>
      </c>
      <c r="HV46" s="1242">
        <f t="shared" si="1248"/>
        <v>-0.20964282523799582</v>
      </c>
      <c r="HW46" s="342">
        <f t="shared" si="1249"/>
        <v>-2.5399915423421644E-2</v>
      </c>
      <c r="HX46" s="1242">
        <f t="shared" si="1250"/>
        <v>10.294191607632735</v>
      </c>
      <c r="HY46" s="342">
        <f t="shared" si="1251"/>
        <v>1.2797291706917158</v>
      </c>
      <c r="HZ46" s="1242">
        <f t="shared" si="1252"/>
        <v>-10.293199417553847</v>
      </c>
      <c r="IA46" s="342">
        <f t="shared" si="1253"/>
        <v>-0.56129729898752867</v>
      </c>
      <c r="IB46" s="1242">
        <f t="shared" si="1254"/>
        <v>1.60426523308975</v>
      </c>
      <c r="IC46" s="342">
        <f t="shared" si="1255"/>
        <v>0.19941068671614226</v>
      </c>
      <c r="ID46" s="1242">
        <f t="shared" si="1256"/>
        <v>-1.1971791795052518</v>
      </c>
      <c r="IE46" s="342">
        <f t="shared" si="1257"/>
        <v>-0.12406906191374657</v>
      </c>
      <c r="IF46" s="1242">
        <f t="shared" si="1258"/>
        <v>0.1493565892188915</v>
      </c>
      <c r="IG46" s="342">
        <f t="shared" si="1259"/>
        <v>1.7670907948006756E-2</v>
      </c>
      <c r="IH46" s="1242">
        <f t="shared" si="1260"/>
        <v>0.97652739714912773</v>
      </c>
      <c r="II46" s="342">
        <f t="shared" si="1261"/>
        <v>0.11353023842411208</v>
      </c>
      <c r="IJ46" s="1242">
        <f t="shared" si="1262"/>
        <v>-7.9895571186545906</v>
      </c>
      <c r="IK46" s="342">
        <f t="shared" si="1263"/>
        <v>-1.0519459609488504</v>
      </c>
      <c r="IL46" s="1242">
        <f t="shared" si="1264"/>
        <v>0.58199646353549372</v>
      </c>
      <c r="IM46" s="342">
        <f t="shared" si="1265"/>
        <v>7.2844646441866806E-2</v>
      </c>
      <c r="IN46" s="1242">
        <f t="shared" si="1266"/>
        <v>-0.75295070847839973</v>
      </c>
      <c r="IO46" s="342">
        <f t="shared" si="1267"/>
        <v>-8.7842968168906466E-2</v>
      </c>
      <c r="IP46" s="1242">
        <f t="shared" si="1268"/>
        <v>-7.8186028737116846</v>
      </c>
      <c r="IQ46" s="342">
        <f t="shared" si="1269"/>
        <v>-1</v>
      </c>
      <c r="IR46" s="1242">
        <f t="shared" si="1270"/>
        <v>0</v>
      </c>
      <c r="IS46" s="342" t="e">
        <f t="shared" si="1271"/>
        <v>#DIV/0!</v>
      </c>
      <c r="IT46" s="1242">
        <f t="shared" si="1272"/>
        <v>0</v>
      </c>
      <c r="IU46" s="342" t="e">
        <f t="shared" si="1273"/>
        <v>#DIV/0!</v>
      </c>
      <c r="IV46" s="1242">
        <f t="shared" si="1274"/>
        <v>0</v>
      </c>
      <c r="IW46" s="342" t="e">
        <f t="shared" si="1275"/>
        <v>#DIV/0!</v>
      </c>
      <c r="IX46" s="1242">
        <f t="shared" si="1276"/>
        <v>0</v>
      </c>
      <c r="IY46" s="342" t="e">
        <f t="shared" si="1277"/>
        <v>#DIV/0!</v>
      </c>
      <c r="IZ46" s="1242">
        <f t="shared" si="1278"/>
        <v>0</v>
      </c>
      <c r="JA46" s="1306" t="e">
        <f t="shared" si="1279"/>
        <v>#DIV/0!</v>
      </c>
      <c r="JB46" s="1242">
        <f t="shared" si="1280"/>
        <v>7.8138004481544412</v>
      </c>
      <c r="JC46" s="895">
        <f t="shared" si="1281"/>
        <v>7.8186028737116846</v>
      </c>
      <c r="JD46" s="575">
        <f>JC46-JB46</f>
        <v>4.8024255572434171E-3</v>
      </c>
      <c r="JE46" s="100">
        <f t="shared" si="1282"/>
        <v>6.1460816527221561E-4</v>
      </c>
      <c r="JF46" s="1174"/>
      <c r="JG46" t="str">
        <f t="shared" si="1283"/>
        <v>Cost Per Employee Payroll</v>
      </c>
      <c r="JH46" s="268" t="e">
        <f>#REF!</f>
        <v>#REF!</v>
      </c>
      <c r="JI46" s="268" t="e">
        <f>#REF!</f>
        <v>#REF!</v>
      </c>
      <c r="JJ46" s="268" t="e">
        <f>#REF!</f>
        <v>#REF!</v>
      </c>
      <c r="JK46" s="268" t="e">
        <f>#REF!</f>
        <v>#REF!</v>
      </c>
      <c r="JL46" s="268" t="e">
        <f>#REF!</f>
        <v>#REF!</v>
      </c>
      <c r="JM46" s="268" t="e">
        <f>#REF!</f>
        <v>#REF!</v>
      </c>
      <c r="JN46" s="268" t="e">
        <f>#REF!</f>
        <v>#REF!</v>
      </c>
      <c r="JO46" s="268" t="e">
        <f>#REF!</f>
        <v>#REF!</v>
      </c>
      <c r="JP46" s="268" t="e">
        <f>#REF!</f>
        <v>#REF!</v>
      </c>
      <c r="JQ46" s="268" t="e">
        <f>#REF!</f>
        <v>#REF!</v>
      </c>
      <c r="JR46" s="268" t="e">
        <f>#REF!</f>
        <v>#REF!</v>
      </c>
      <c r="JS46" s="269">
        <f t="shared" si="1284"/>
        <v>7.554210436669087</v>
      </c>
      <c r="JT46" s="269">
        <f t="shared" si="1284"/>
        <v>5.4004929979464604</v>
      </c>
      <c r="JU46" s="269">
        <f t="shared" si="1284"/>
        <v>6.7063297423467096</v>
      </c>
      <c r="JV46" s="269">
        <f t="shared" si="1284"/>
        <v>6.6176180394197379</v>
      </c>
      <c r="JW46" s="269">
        <f t="shared" si="1284"/>
        <v>6.5188954778655299</v>
      </c>
      <c r="JX46" s="269">
        <f t="shared" si="1284"/>
        <v>24.557644501647076</v>
      </c>
      <c r="JY46" s="269">
        <f t="shared" si="1284"/>
        <v>6.7136833903801119</v>
      </c>
      <c r="JZ46" s="269">
        <f t="shared" si="1284"/>
        <v>6.1067696290035327</v>
      </c>
      <c r="KA46" s="269">
        <f t="shared" si="1284"/>
        <v>6.9713154384193841</v>
      </c>
      <c r="KB46" s="269">
        <f t="shared" si="1284"/>
        <v>6.6372805346940247</v>
      </c>
      <c r="KC46" s="269">
        <f t="shared" si="1284"/>
        <v>6.8673200541204089</v>
      </c>
      <c r="KD46" s="269">
        <f t="shared" si="1284"/>
        <v>6.9872841438685134</v>
      </c>
      <c r="KE46" s="269">
        <f t="shared" si="1285"/>
        <v>7.2044808227831201</v>
      </c>
      <c r="KF46" s="269">
        <f t="shared" si="1285"/>
        <v>6.2230960154808255</v>
      </c>
      <c r="KG46" s="269">
        <f t="shared" si="1285"/>
        <v>6.7132748654214378</v>
      </c>
      <c r="KH46" s="269">
        <f t="shared" si="1285"/>
        <v>9.6427381587152414</v>
      </c>
      <c r="KI46" s="269">
        <f t="shared" si="1285"/>
        <v>7.9134498133837026</v>
      </c>
      <c r="KJ46" s="269">
        <f t="shared" si="1285"/>
        <v>8.5444342131628321</v>
      </c>
      <c r="KK46" s="269">
        <f t="shared" si="1285"/>
        <v>18.912466576889379</v>
      </c>
      <c r="KL46" s="269">
        <f t="shared" si="1285"/>
        <v>8.5624482380865441</v>
      </c>
      <c r="KM46" s="269">
        <f t="shared" si="1285"/>
        <v>8.392220542017764</v>
      </c>
      <c r="KN46" s="269">
        <f t="shared" si="1285"/>
        <v>7.234812095423476</v>
      </c>
      <c r="KO46" s="269">
        <f t="shared" si="1285"/>
        <v>10.919642327700062</v>
      </c>
      <c r="KP46" s="269">
        <f t="shared" si="1285"/>
        <v>8.7339944054095717</v>
      </c>
      <c r="KQ46" s="664">
        <f t="shared" si="1286"/>
        <v>7.3309693940299026</v>
      </c>
      <c r="KR46" s="664">
        <f t="shared" si="1286"/>
        <v>7.2953430259760514</v>
      </c>
      <c r="KS46" s="664">
        <f t="shared" si="1286"/>
        <v>7.2609066666666671</v>
      </c>
      <c r="KT46" s="664">
        <f t="shared" si="1286"/>
        <v>7.1233452830188684</v>
      </c>
      <c r="KU46" s="664">
        <f t="shared" si="1286"/>
        <v>7.3409814922018652</v>
      </c>
      <c r="KV46" s="664">
        <f t="shared" si="1286"/>
        <v>7.6645483532691623</v>
      </c>
      <c r="KW46" s="664">
        <f t="shared" si="1286"/>
        <v>19.478162548135259</v>
      </c>
      <c r="KX46" s="664">
        <f t="shared" si="1286"/>
        <v>7.6363097597648917</v>
      </c>
      <c r="KY46" s="664">
        <f t="shared" si="1286"/>
        <v>7.3813157289884312</v>
      </c>
      <c r="KZ46" s="664">
        <f t="shared" si="1286"/>
        <v>7.4179274554790782</v>
      </c>
      <c r="LA46" s="664">
        <f t="shared" si="1286"/>
        <v>7.7899269835441762</v>
      </c>
      <c r="LB46" s="664">
        <f t="shared" si="1286"/>
        <v>19.240757425660838</v>
      </c>
      <c r="LC46" s="756">
        <f t="shared" si="1287"/>
        <v>5.7464934697914778</v>
      </c>
      <c r="LD46" s="756">
        <f t="shared" si="1287"/>
        <v>7.2803860341142581</v>
      </c>
      <c r="LE46" s="756">
        <f t="shared" si="1287"/>
        <v>7.259557664415067</v>
      </c>
      <c r="LF46" s="756">
        <f t="shared" si="1287"/>
        <v>8.3566230689583776</v>
      </c>
      <c r="LG46" s="756">
        <f t="shared" si="1287"/>
        <v>7.7029146608678332</v>
      </c>
      <c r="LH46" s="756">
        <f t="shared" si="1287"/>
        <v>6.9576184577690059</v>
      </c>
      <c r="LI46" s="756">
        <f t="shared" si="1287"/>
        <v>23.768378017069214</v>
      </c>
      <c r="LJ46" s="756">
        <f t="shared" si="1287"/>
        <v>8.4477706490856814</v>
      </c>
      <c r="LK46" s="756">
        <f t="shared" si="1287"/>
        <v>7.6528401684845715</v>
      </c>
      <c r="LL46" s="756">
        <f t="shared" si="1287"/>
        <v>5.8909297501496738</v>
      </c>
      <c r="LM46" s="756">
        <f t="shared" si="1287"/>
        <v>8.5097287767604701</v>
      </c>
      <c r="LN46" s="756">
        <f t="shared" si="1287"/>
        <v>8.6339022447987386</v>
      </c>
      <c r="LO46" s="806">
        <f t="shared" si="1288"/>
        <v>6.6931092667535497</v>
      </c>
      <c r="LP46" s="806">
        <f t="shared" si="1288"/>
        <v>8.141658692322256</v>
      </c>
      <c r="LQ46" s="806">
        <f t="shared" si="1288"/>
        <v>8.2773829208286607</v>
      </c>
      <c r="LR46" s="806">
        <f t="shared" si="1288"/>
        <v>8.2047361795338762</v>
      </c>
      <c r="LS46" s="806">
        <f t="shared" si="1288"/>
        <v>7.2719211183056798</v>
      </c>
      <c r="LT46" s="806">
        <f t="shared" si="1288"/>
        <v>6.1598287629186137</v>
      </c>
      <c r="LU46" s="806">
        <f t="shared" si="1288"/>
        <v>6.1687863250650077</v>
      </c>
      <c r="LV46" s="806">
        <f t="shared" si="1288"/>
        <v>23.169198823837569</v>
      </c>
      <c r="LW46" s="806">
        <f t="shared" si="1288"/>
        <v>7.9655091243028284</v>
      </c>
      <c r="LX46" s="806">
        <f t="shared" si="1288"/>
        <v>6.3539833372566168</v>
      </c>
      <c r="LY46" s="806">
        <f t="shared" si="1288"/>
        <v>6.6681060822267364</v>
      </c>
      <c r="LZ46" s="806">
        <f t="shared" si="1288"/>
        <v>6.65121842058368</v>
      </c>
      <c r="MA46" s="981">
        <f t="shared" si="1289"/>
        <v>6.1854054997382262</v>
      </c>
      <c r="MB46" s="981">
        <f t="shared" si="1289"/>
        <v>6.3201861523260732</v>
      </c>
      <c r="MC46" s="981">
        <f t="shared" si="1289"/>
        <v>6.1149125414048164</v>
      </c>
      <c r="MD46" s="981">
        <f t="shared" si="1289"/>
        <v>6.0584741624628125</v>
      </c>
      <c r="ME46" s="981">
        <f t="shared" si="1289"/>
        <v>6.1837970303463514</v>
      </c>
      <c r="MF46" s="981">
        <f t="shared" si="1289"/>
        <v>4.9314671409798638</v>
      </c>
      <c r="MG46" s="981">
        <f t="shared" si="1289"/>
        <v>23.925806646082656</v>
      </c>
      <c r="MH46" s="981">
        <f t="shared" si="1289"/>
        <v>6.483226602192345</v>
      </c>
      <c r="MI46" s="981">
        <f t="shared" si="1289"/>
        <v>6.4682765126764243</v>
      </c>
      <c r="MJ46" s="981">
        <f t="shared" si="1289"/>
        <v>6.1820857277361121</v>
      </c>
      <c r="MK46" s="981">
        <f t="shared" si="1289"/>
        <v>7.8920241686955546</v>
      </c>
      <c r="ML46" s="981">
        <f t="shared" si="1289"/>
        <v>5.5193834210819634</v>
      </c>
      <c r="MM46" s="1003">
        <f t="shared" si="1290"/>
        <v>6.3320820657771817</v>
      </c>
      <c r="MN46" s="1003">
        <f t="shared" si="1290"/>
        <v>6.4471315369885192</v>
      </c>
      <c r="MO46" s="1003">
        <f t="shared" si="1290"/>
        <v>6.3814643061291862</v>
      </c>
      <c r="MP46" s="1003">
        <f t="shared" si="1290"/>
        <v>6.5088176333360144</v>
      </c>
      <c r="MQ46" s="1003">
        <f t="shared" si="1290"/>
        <v>5.2327429547165751</v>
      </c>
      <c r="MR46" s="1003">
        <f t="shared" si="1290"/>
        <v>6.2934394184168019</v>
      </c>
      <c r="MS46" s="1003">
        <f t="shared" si="1290"/>
        <v>7.5128041351602945</v>
      </c>
      <c r="MT46" s="1003">
        <f t="shared" si="1290"/>
        <v>6.7118129444594476</v>
      </c>
      <c r="MU46" s="1003">
        <f t="shared" si="1290"/>
        <v>6.3252222449062927</v>
      </c>
      <c r="MV46" s="1003">
        <f t="shared" si="1290"/>
        <v>14.48260948989655</v>
      </c>
      <c r="MW46" s="1003">
        <f t="shared" si="1290"/>
        <v>7.9609887169568019</v>
      </c>
      <c r="MX46" s="1003">
        <f t="shared" si="1290"/>
        <v>6.3604064564287368</v>
      </c>
      <c r="MY46" s="1043">
        <f t="shared" si="1291"/>
        <v>6.1555756878535135</v>
      </c>
      <c r="MZ46" s="1043">
        <f t="shared" si="1291"/>
        <v>6.0494882195287811</v>
      </c>
      <c r="NA46" s="1043">
        <f t="shared" si="1291"/>
        <v>6.6909388567727701</v>
      </c>
      <c r="NB46" s="1043">
        <f t="shared" si="1291"/>
        <v>5.9593706929819721</v>
      </c>
      <c r="NC46" s="1043">
        <f t="shared" si="1291"/>
        <v>6.5222888145300111</v>
      </c>
      <c r="ND46" s="1043">
        <f t="shared" si="1291"/>
        <v>6.7013378714069098</v>
      </c>
      <c r="NE46" s="1043">
        <f t="shared" si="1291"/>
        <v>20.480917207923024</v>
      </c>
      <c r="NF46" s="1043">
        <f t="shared" si="1291"/>
        <v>6.8526088318699241</v>
      </c>
      <c r="NG46" s="1043">
        <f t="shared" si="1291"/>
        <v>6.8767390728901789</v>
      </c>
      <c r="NH46" s="1043">
        <f t="shared" si="1291"/>
        <v>7.4706857238595203</v>
      </c>
      <c r="NI46" s="1043">
        <f t="shared" si="1291"/>
        <v>5.8271077908217714</v>
      </c>
      <c r="NJ46" s="1043">
        <f t="shared" si="1291"/>
        <v>9.6421722763682265</v>
      </c>
      <c r="NK46" s="1130">
        <f t="shared" si="1292"/>
        <v>7.0624776605710098</v>
      </c>
      <c r="NL46" s="1130">
        <f t="shared" si="1292"/>
        <v>6.7896970630186697</v>
      </c>
      <c r="NM46" s="1130">
        <f t="shared" si="1292"/>
        <v>6.6958398033126292</v>
      </c>
      <c r="NN46" s="1130">
        <f t="shared" si="1292"/>
        <v>5.6641963915456062</v>
      </c>
      <c r="NO46" s="1130">
        <f t="shared" si="1292"/>
        <v>6.5922836760049695</v>
      </c>
      <c r="NP46" s="1130">
        <f t="shared" si="1292"/>
        <v>6.0952802654725735</v>
      </c>
      <c r="NQ46" s="1130">
        <f t="shared" si="1292"/>
        <v>7.1520518574120793</v>
      </c>
      <c r="NR46" s="1130">
        <f t="shared" si="1292"/>
        <v>8.3498697582002013</v>
      </c>
      <c r="NS46" s="1130">
        <f t="shared" si="1292"/>
        <v>19.97918167740486</v>
      </c>
      <c r="NT46" s="1130">
        <f t="shared" si="1292"/>
        <v>5.8064668307894305</v>
      </c>
      <c r="NU46" s="1130">
        <f t="shared" si="1292"/>
        <v>6.8808673680854451</v>
      </c>
      <c r="NV46" s="1130">
        <f t="shared" si="1292"/>
        <v>7.5681049105722105</v>
      </c>
      <c r="NW46" s="1215">
        <f t="shared" si="1293"/>
        <v>6.8917093649770393</v>
      </c>
      <c r="NX46" s="1215">
        <f t="shared" si="1293"/>
        <v>6.7847493595622881</v>
      </c>
      <c r="NY46" s="1215">
        <f t="shared" si="1293"/>
        <v>7.1358119084701093</v>
      </c>
      <c r="NZ46" s="1215">
        <f t="shared" si="1293"/>
        <v>5.749740084776394</v>
      </c>
      <c r="OA46" s="1215">
        <f t="shared" si="1293"/>
        <v>6.7725175888797606</v>
      </c>
      <c r="OB46" s="1215">
        <f t="shared" si="1293"/>
        <v>7.8138004481544412</v>
      </c>
      <c r="OC46" s="1215">
        <f t="shared" si="1293"/>
        <v>11.180334953748229</v>
      </c>
      <c r="OD46" s="1215">
        <f t="shared" si="1293"/>
        <v>8.2536820199283429</v>
      </c>
      <c r="OE46" s="1215">
        <f t="shared" si="1293"/>
        <v>8.0440391946903471</v>
      </c>
      <c r="OF46" s="1215">
        <f t="shared" si="1293"/>
        <v>18.338230802323082</v>
      </c>
      <c r="OG46" s="1215">
        <f t="shared" si="1293"/>
        <v>8.045031384769235</v>
      </c>
      <c r="OH46" s="1215">
        <f t="shared" si="1293"/>
        <v>9.649296617858985</v>
      </c>
      <c r="OI46" s="1285">
        <f t="shared" si="1294"/>
        <v>8.4521174383537332</v>
      </c>
      <c r="OJ46" s="1285">
        <f t="shared" si="1295"/>
        <v>8.6014740275726247</v>
      </c>
      <c r="OK46" s="1285">
        <f t="shared" si="1295"/>
        <v>7.5950261850409566</v>
      </c>
      <c r="OL46" s="1285">
        <f t="shared" si="1295"/>
        <v>7.9895571186545906</v>
      </c>
      <c r="OM46" s="1285">
        <f t="shared" si="1295"/>
        <v>8.5715535821900843</v>
      </c>
      <c r="ON46" s="1285">
        <f t="shared" si="1295"/>
        <v>7.8186028737116846</v>
      </c>
      <c r="OO46" s="1285">
        <f t="shared" si="1296"/>
        <v>0</v>
      </c>
      <c r="OP46" s="1285">
        <f t="shared" si="1296"/>
        <v>0</v>
      </c>
      <c r="OQ46" s="1285">
        <f t="shared" si="1296"/>
        <v>0</v>
      </c>
      <c r="OR46" s="1285">
        <f t="shared" si="1296"/>
        <v>0</v>
      </c>
      <c r="OS46" s="1285">
        <f t="shared" si="1296"/>
        <v>0</v>
      </c>
      <c r="OT46" s="1285">
        <f t="shared" si="1296"/>
        <v>0</v>
      </c>
    </row>
    <row r="47" spans="1:410" x14ac:dyDescent="0.3">
      <c r="A47" s="628"/>
      <c r="B47" s="69">
        <v>7.3</v>
      </c>
      <c r="C47" s="26"/>
      <c r="D47" s="26"/>
      <c r="E47" s="1339" t="s">
        <v>1</v>
      </c>
      <c r="F47" s="1339"/>
      <c r="G47" s="1340"/>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56">V45/V8</f>
        <v>9.4654689268022438E-3</v>
      </c>
      <c r="W47" s="88">
        <f t="shared" si="1356"/>
        <v>9.7105213694941572E-3</v>
      </c>
      <c r="X47" s="89">
        <f t="shared" si="1356"/>
        <v>9.3139492618193424E-3</v>
      </c>
      <c r="Y47" s="88">
        <f t="shared" si="1356"/>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57">AJ45/AJ8</f>
        <v>8.8951244754300485E-3</v>
      </c>
      <c r="AK47" s="88">
        <f>AK45/AK8</f>
        <v>7.6896613159759203E-3</v>
      </c>
      <c r="AL47" s="89">
        <f t="shared" si="1357"/>
        <v>7.8854844030897091E-3</v>
      </c>
      <c r="AM47" s="88">
        <f t="shared" si="1357"/>
        <v>7.7865536299089036E-3</v>
      </c>
      <c r="AN47" s="89">
        <f t="shared" si="1357"/>
        <v>7.6586944905147085E-3</v>
      </c>
      <c r="AO47" s="88">
        <f t="shared" si="1357"/>
        <v>2.8801923365628271E-2</v>
      </c>
      <c r="AP47" s="552">
        <f t="shared" si="1357"/>
        <v>7.8679093819097254E-3</v>
      </c>
      <c r="AQ47" s="553">
        <f t="shared" ref="AQ47:AW47" si="1358">AQ45/AQ8</f>
        <v>8.5418296461158335E-3</v>
      </c>
      <c r="AR47" s="552">
        <f t="shared" si="1358"/>
        <v>8.164241145411635E-3</v>
      </c>
      <c r="AS47" s="553">
        <f t="shared" si="1358"/>
        <v>7.7991098252933495E-3</v>
      </c>
      <c r="AT47" s="552">
        <f t="shared" si="1358"/>
        <v>8.0902217777370274E-3</v>
      </c>
      <c r="AU47" s="553">
        <f t="shared" si="1358"/>
        <v>8.2929884623269921E-3</v>
      </c>
      <c r="AV47" s="130">
        <f t="shared" si="1358"/>
        <v>0.1174737419193421</v>
      </c>
      <c r="AW47" s="148">
        <f t="shared" si="1358"/>
        <v>9.7894784932785073E-3</v>
      </c>
      <c r="AX47" s="357">
        <f t="shared" ref="AX47:BC47" si="1359">AX45/AX8</f>
        <v>8.5479585354735921E-3</v>
      </c>
      <c r="AY47" s="88">
        <f t="shared" si="1359"/>
        <v>8.7922379660443431E-3</v>
      </c>
      <c r="AZ47" s="89">
        <f t="shared" si="1359"/>
        <v>7.8458876673521624E-3</v>
      </c>
      <c r="BA47" s="88">
        <f t="shared" si="1359"/>
        <v>1.1262971545574771E-2</v>
      </c>
      <c r="BB47" s="89">
        <f t="shared" si="1359"/>
        <v>9.1986772467391974E-3</v>
      </c>
      <c r="BC47" s="88">
        <f t="shared" si="1359"/>
        <v>9.9028268978323709E-3</v>
      </c>
      <c r="BD47" s="552">
        <f t="shared" ref="BD47:BK47" si="1360">BD45/BD8</f>
        <v>2.4609103509247023E-2</v>
      </c>
      <c r="BE47" s="553">
        <f t="shared" si="1360"/>
        <v>9.9007470592657621E-3</v>
      </c>
      <c r="BF47" s="552">
        <f t="shared" si="1360"/>
        <v>9.724731154237885E-3</v>
      </c>
      <c r="BG47" s="553">
        <f t="shared" si="1360"/>
        <v>8.4354820522799401E-3</v>
      </c>
      <c r="BH47" s="552">
        <f t="shared" si="1360"/>
        <v>1.2829583371273172E-2</v>
      </c>
      <c r="BI47" s="553">
        <f t="shared" si="1360"/>
        <v>1.2557316848432009E-2</v>
      </c>
      <c r="BJ47" s="130">
        <f t="shared" si="1360"/>
        <v>0.13360752385375221</v>
      </c>
      <c r="BK47" s="148">
        <f t="shared" si="1360"/>
        <v>1.113396032114602E-2</v>
      </c>
      <c r="BL47" s="357">
        <f t="shared" ref="BL47:BM47" si="1361">BL45/BL8</f>
        <v>8.8090824100168184E-3</v>
      </c>
      <c r="BM47" s="88">
        <f t="shared" si="1361"/>
        <v>8.887947485928761E-3</v>
      </c>
      <c r="BN47" s="89">
        <f t="shared" ref="BN47:BO47" si="1362">BN45/BN8</f>
        <v>8.8813272171603761E-3</v>
      </c>
      <c r="BO47" s="88">
        <f t="shared" si="1362"/>
        <v>8.7675815922580308E-3</v>
      </c>
      <c r="BP47" s="89">
        <f t="shared" ref="BP47:BQ47" si="1363">BP45/BP8</f>
        <v>9.1024056225880567E-3</v>
      </c>
      <c r="BQ47" s="88">
        <f t="shared" si="1363"/>
        <v>9.4897753708901161E-3</v>
      </c>
      <c r="BR47" s="552">
        <f t="shared" ref="BR47:BS47" si="1364">BR45/BR8</f>
        <v>2.9313269880962885E-2</v>
      </c>
      <c r="BS47" s="553">
        <f t="shared" si="1364"/>
        <v>9.435385423125808E-3</v>
      </c>
      <c r="BT47" s="552">
        <f t="shared" ref="BT47:BU47" si="1365">BT45/BT8</f>
        <v>9.1529632331874295E-3</v>
      </c>
      <c r="BU47" s="552">
        <f t="shared" si="1365"/>
        <v>9.3172267783221442E-3</v>
      </c>
      <c r="BV47" s="552">
        <f t="shared" ref="BV47:BW47" si="1366">BV45/BV8</f>
        <v>9.8541225951411342E-3</v>
      </c>
      <c r="BW47" s="552">
        <f t="shared" si="1366"/>
        <v>2.4602854176514928E-2</v>
      </c>
      <c r="BX47" s="130">
        <f>BX45/BX8</f>
        <v>0.14561394178609646</v>
      </c>
      <c r="BY47" s="148">
        <f t="shared" si="1206"/>
        <v>1.2134495148841374E-2</v>
      </c>
      <c r="BZ47" s="552">
        <f t="shared" ref="BZ47:CA47" si="1367">BZ45/BZ8</f>
        <v>9.0150611642278236E-3</v>
      </c>
      <c r="CA47" s="88">
        <f t="shared" si="1367"/>
        <v>9.3129272348690343E-3</v>
      </c>
      <c r="CB47" s="89">
        <f t="shared" ref="CB47:CC47" si="1368">CB45/CB8</f>
        <v>9.2459758137459422E-3</v>
      </c>
      <c r="CC47" s="88">
        <f t="shared" si="1368"/>
        <v>1.064940386229917E-2</v>
      </c>
      <c r="CD47" s="89">
        <f t="shared" ref="CD47:CE47" si="1369">CD45/CD8</f>
        <v>9.7967434138322238E-3</v>
      </c>
      <c r="CE47" s="88">
        <f t="shared" si="1369"/>
        <v>1.0791165608330771E-2</v>
      </c>
      <c r="CF47" s="552">
        <f t="shared" ref="CF47:CG47" si="1370">CF45/CF8</f>
        <v>3.0779386753006444E-2</v>
      </c>
      <c r="CG47" s="88">
        <f t="shared" si="1370"/>
        <v>1.0577223340883018E-2</v>
      </c>
      <c r="CH47" s="552">
        <f t="shared" ref="CH47:CI47" si="1371">CH45/CH8</f>
        <v>9.5318271036100351E-3</v>
      </c>
      <c r="CI47" s="552">
        <f t="shared" si="1371"/>
        <v>7.3745044958524308E-3</v>
      </c>
      <c r="CJ47" s="552">
        <f t="shared" ref="CJ47:CK47" si="1372">CJ45/CJ8</f>
        <v>1.0674471812524157E-2</v>
      </c>
      <c r="CK47" s="552">
        <f t="shared" si="1372"/>
        <v>1.0872703872684112E-2</v>
      </c>
      <c r="CL47" s="130">
        <f>CL45/CL8</f>
        <v>0.13862139447586516</v>
      </c>
      <c r="CM47" s="148">
        <f t="shared" si="1207"/>
        <v>1.1551782872988761E-2</v>
      </c>
      <c r="CN47" s="552">
        <f t="shared" ref="CN47:CO47" si="1373">CN45/CN8</f>
        <v>1.0300372263974636E-2</v>
      </c>
      <c r="CO47" s="88">
        <f t="shared" si="1373"/>
        <v>9.9870842690038281E-3</v>
      </c>
      <c r="CP47" s="89">
        <f t="shared" ref="CP47:CQ47" si="1374">CP45/CP8</f>
        <v>1.0050731255955006E-2</v>
      </c>
      <c r="CQ47" s="88">
        <f t="shared" si="1374"/>
        <v>1.0319695244695018E-2</v>
      </c>
      <c r="CR47" s="89">
        <f t="shared" ref="CR47:CS47" si="1375">CR45/CR8</f>
        <v>9.1045903872844572E-3</v>
      </c>
      <c r="CS47" s="88">
        <f t="shared" si="1375"/>
        <v>9.0032569746266878E-3</v>
      </c>
      <c r="CT47" s="89">
        <f t="shared" ref="CT47:CU47" si="1376">CT45/CT8</f>
        <v>7.9884062749034611E-3</v>
      </c>
      <c r="CU47" s="88">
        <f t="shared" si="1376"/>
        <v>2.8945444154946379E-2</v>
      </c>
      <c r="CV47" s="552">
        <f t="shared" ref="CV47:CW47" si="1377">CV45/CV8</f>
        <v>9.9802075962422254E-3</v>
      </c>
      <c r="CW47" s="918">
        <f t="shared" si="1377"/>
        <v>7.978118552888375E-3</v>
      </c>
      <c r="CX47" s="552">
        <f t="shared" ref="CX47:CY47" si="1378">CX45/CX8</f>
        <v>8.3856260955887177E-3</v>
      </c>
      <c r="CY47" s="88">
        <f t="shared" si="1378"/>
        <v>1.0243767783738675E-2</v>
      </c>
      <c r="CZ47" s="130">
        <f>CZ45/CZ8</f>
        <v>0.13228730085384746</v>
      </c>
      <c r="DA47" s="148">
        <f>SUM(CN47:CY47)/$CZ$4</f>
        <v>1.1023941737820621E-2</v>
      </c>
      <c r="DB47" s="552">
        <f t="shared" ref="DB47:DC47" si="1379">DB45/DB8</f>
        <v>7.8568812656548675E-3</v>
      </c>
      <c r="DC47" s="88">
        <f t="shared" si="1379"/>
        <v>8.0351554047818907E-3</v>
      </c>
      <c r="DD47" s="89">
        <f t="shared" ref="DD47:DE47" si="1380">DD45/DD8</f>
        <v>7.7753431068610145E-3</v>
      </c>
      <c r="DE47" s="88">
        <f t="shared" si="1380"/>
        <v>7.9107231485641902E-3</v>
      </c>
      <c r="DF47" s="89">
        <f t="shared" ref="DF47:DG47" si="1381">DF45/DF8</f>
        <v>8.0362397118293565E-3</v>
      </c>
      <c r="DG47" s="88">
        <f t="shared" si="1381"/>
        <v>7.8435330574416519E-3</v>
      </c>
      <c r="DH47" s="89">
        <f t="shared" ref="DH47:DI47" si="1382">DH45/DH8</f>
        <v>3.1001436727949788E-2</v>
      </c>
      <c r="DI47" s="88">
        <f t="shared" si="1382"/>
        <v>8.3784200772285874E-3</v>
      </c>
      <c r="DJ47" s="552">
        <f t="shared" ref="DJ47:DK47" si="1383">DJ45/DJ8</f>
        <v>8.3595094118632859E-3</v>
      </c>
      <c r="DK47" s="88">
        <f t="shared" si="1383"/>
        <v>8.0400194803699147E-3</v>
      </c>
      <c r="DL47" s="552">
        <f t="shared" ref="DL47:DM47" si="1384">DL45/DL8</f>
        <v>1.0299426873211679E-2</v>
      </c>
      <c r="DM47" s="88">
        <f t="shared" si="1384"/>
        <v>8.8861120175738814E-3</v>
      </c>
      <c r="DN47" s="130">
        <f>DN45/DN8</f>
        <v>0.12242280028333009</v>
      </c>
      <c r="DO47" s="148">
        <f>SUM(DB47:DM47)/$DN$4</f>
        <v>1.0201900023610842E-2</v>
      </c>
      <c r="DP47" s="552">
        <f t="shared" ref="DP47:DQ47" si="1385">DP45/DP8</f>
        <v>8.3712503713318856E-3</v>
      </c>
      <c r="DQ47" s="88">
        <f t="shared" si="1385"/>
        <v>8.4939500796942461E-3</v>
      </c>
      <c r="DR47" s="89">
        <f t="shared" ref="DR47:DS47" si="1386">DR45/DR8</f>
        <v>8.3670175414743749E-3</v>
      </c>
      <c r="DS47" s="88">
        <f t="shared" si="1386"/>
        <v>8.5409354517039272E-3</v>
      </c>
      <c r="DT47" s="89">
        <f t="shared" ref="DT47:DU47" si="1387">DT45/DT8</f>
        <v>8.2165496712170334E-3</v>
      </c>
      <c r="DU47" s="88">
        <f t="shared" si="1387"/>
        <v>8.2244330648033707E-3</v>
      </c>
      <c r="DV47" s="89">
        <f t="shared" ref="DV47:DW47" si="1388">DV45/DV8</f>
        <v>9.7118213345729672E-3</v>
      </c>
      <c r="DW47" s="88">
        <f t="shared" si="1388"/>
        <v>8.6577445184700293E-3</v>
      </c>
      <c r="DX47" s="552">
        <f t="shared" ref="DX47:DY47" si="1389">DX45/DX8</f>
        <v>8.1761637727568587E-3</v>
      </c>
      <c r="DY47" s="88">
        <f t="shared" si="1389"/>
        <v>2.3097830399979462E-2</v>
      </c>
      <c r="DZ47" s="552">
        <f t="shared" ref="DZ47:EA47" si="1390">DZ45/DZ8</f>
        <v>1.0427160607935661E-2</v>
      </c>
      <c r="EA47" s="88">
        <f t="shared" si="1390"/>
        <v>8.364920918949378E-3</v>
      </c>
      <c r="EB47" s="130">
        <f>EB45/EB8</f>
        <v>0.11864977773288919</v>
      </c>
      <c r="EC47" s="148">
        <f>SUM(DP47:EA47)/$EB$4</f>
        <v>9.8874814777407671E-3</v>
      </c>
      <c r="ED47" s="552">
        <f t="shared" ref="ED47" si="1391">ED45/ED8</f>
        <v>8.1334188308877266E-3</v>
      </c>
      <c r="EE47" s="88">
        <f t="shared" ref="EE47:EF47" si="1392">EE45/EE8</f>
        <v>7.9819416008184828E-3</v>
      </c>
      <c r="EF47" s="89">
        <f t="shared" si="1392"/>
        <v>8.8333830483329229E-3</v>
      </c>
      <c r="EG47" s="88">
        <f t="shared" ref="EG47:EH47" si="1393">EG45/EG8</f>
        <v>9.1285331789406204E-3</v>
      </c>
      <c r="EH47" s="89">
        <f t="shared" si="1393"/>
        <v>8.5594386574505358E-3</v>
      </c>
      <c r="EI47" s="88">
        <f t="shared" ref="EI47:EJ47" si="1394">EI45/EI8</f>
        <v>8.7707844782037286E-3</v>
      </c>
      <c r="EJ47" s="89">
        <f t="shared" si="1394"/>
        <v>2.6828565714485612E-2</v>
      </c>
      <c r="EK47" s="88">
        <f t="shared" ref="EK47:EL47" si="1395">EK45/EK8</f>
        <v>9.0044311127973412E-3</v>
      </c>
      <c r="EL47" s="552">
        <f t="shared" si="1395"/>
        <v>9.0496404464431579E-3</v>
      </c>
      <c r="EM47" s="88">
        <f t="shared" ref="EM47:EN47" si="1396">EM45/EM8</f>
        <v>9.8844920594670631E-3</v>
      </c>
      <c r="EN47" s="552">
        <f t="shared" si="1396"/>
        <v>9.4522186777926936E-3</v>
      </c>
      <c r="EO47" s="88">
        <f t="shared" ref="EO47" si="1397">EO45/EO8</f>
        <v>1.2897341055755738E-2</v>
      </c>
      <c r="EP47" s="130">
        <f>EP45/EP8</f>
        <v>0.12852418886137562</v>
      </c>
      <c r="EQ47" s="148">
        <f>SUM(ED47:EO47)/$EP$4</f>
        <v>1.0710349071781302E-2</v>
      </c>
      <c r="ER47" s="552">
        <f t="shared" ref="ER47:ES47" si="1398">ER45/ER8</f>
        <v>9.1522721352279516E-3</v>
      </c>
      <c r="ES47" s="88">
        <f t="shared" si="1398"/>
        <v>8.8437136274996109E-3</v>
      </c>
      <c r="ET47" s="89">
        <f t="shared" ref="ET47:EU47" si="1399">ET45/ET8</f>
        <v>8.7395570263698354E-3</v>
      </c>
      <c r="EU47" s="88">
        <f t="shared" si="1399"/>
        <v>9.0835034019816942E-3</v>
      </c>
      <c r="EV47" s="89">
        <f t="shared" ref="EV47" si="1400">EV45/EV8</f>
        <v>8.6814270004319707E-3</v>
      </c>
      <c r="EW47" s="88">
        <f t="shared" ref="EW47:EX47" si="1401">EW45/EW8</f>
        <v>8.0465436900053981E-3</v>
      </c>
      <c r="EX47" s="89">
        <f t="shared" si="1401"/>
        <v>9.4542997830731421E-3</v>
      </c>
      <c r="EY47" s="88">
        <f t="shared" ref="EY47" si="1402">EY45/EY8</f>
        <v>1.1001205383778721E-2</v>
      </c>
      <c r="EZ47" s="552">
        <f t="shared" ref="EZ47:FA47" si="1403">EZ45/EZ8</f>
        <v>2.628500202156973E-2</v>
      </c>
      <c r="FA47" s="88">
        <f t="shared" si="1403"/>
        <v>9.3364205542307965E-3</v>
      </c>
      <c r="FB47" s="552">
        <f t="shared" ref="FB47:FC47" si="1404">FB45/FB8</f>
        <v>9.11267202158683E-3</v>
      </c>
      <c r="FC47" s="88">
        <f t="shared" si="1404"/>
        <v>1.0041029177972175E-2</v>
      </c>
      <c r="FD47" s="130">
        <f>FD45/FD8</f>
        <v>0.12777764582372786</v>
      </c>
      <c r="FE47" s="148">
        <f>SUM(ER47:FC47)/$FD$4</f>
        <v>1.0648137151977322E-2</v>
      </c>
      <c r="FF47" s="552">
        <f t="shared" ref="FF47:FG47" si="1405">FF45/FF8</f>
        <v>9.140780085029011E-3</v>
      </c>
      <c r="FG47" s="88">
        <f t="shared" si="1405"/>
        <v>9.0581435797759593E-3</v>
      </c>
      <c r="FH47" s="89">
        <f t="shared" ref="FH47:FI47" si="1406">FH45/FH8</f>
        <v>9.4310997079654589E-3</v>
      </c>
      <c r="FI47" s="88">
        <f t="shared" si="1406"/>
        <v>9.235496606821967E-3</v>
      </c>
      <c r="FJ47" s="89">
        <f t="shared" ref="FJ47:FK47" si="1407">FJ45/FJ8</f>
        <v>8.7895238205221021E-3</v>
      </c>
      <c r="FK47" s="88">
        <f t="shared" si="1407"/>
        <v>1.0049038820704615E-2</v>
      </c>
      <c r="FL47" s="89">
        <f t="shared" ref="FL47:FM47" si="1408">FL45/FL8</f>
        <v>1.3498309897614264E-2</v>
      </c>
      <c r="FM47" s="88">
        <f t="shared" si="1408"/>
        <v>9.775649039365392E-3</v>
      </c>
      <c r="FN47" s="552">
        <f t="shared" ref="FN47:FO47" si="1409">FN45/FN8</f>
        <v>9.1986522291408485E-3</v>
      </c>
      <c r="FO47" s="88">
        <f t="shared" si="1409"/>
        <v>2.6998243194574618E-2</v>
      </c>
      <c r="FP47" s="552">
        <f t="shared" ref="FP47:FQ47" si="1410">FP45/FP8</f>
        <v>9.5111143266876537E-3</v>
      </c>
      <c r="FQ47" s="88">
        <f t="shared" si="1410"/>
        <v>1.1450206735087934E-2</v>
      </c>
      <c r="FR47" s="130">
        <f>FR45/FR8</f>
        <v>0.1361362580432898</v>
      </c>
      <c r="FS47" s="148">
        <f>SUM(FF47:FQ47)/$FR$4</f>
        <v>1.1344688170274153E-2</v>
      </c>
      <c r="FT47" s="552">
        <f t="shared" ref="FT47:FU47" si="1411">FT45/FT8</f>
        <v>1.0058676085162605E-2</v>
      </c>
      <c r="FU47" s="88">
        <f t="shared" si="1411"/>
        <v>1.0326855555797404E-2</v>
      </c>
      <c r="FV47" s="89">
        <f t="shared" ref="FV47:FW47" si="1412">FV45/FV8</f>
        <v>1.1343876769686323E-2</v>
      </c>
      <c r="FW47" s="88">
        <f t="shared" si="1412"/>
        <v>9.5081090481010724E-3</v>
      </c>
      <c r="FX47" s="89">
        <f t="shared" ref="FX47:FY47" si="1413">FX45/FX8</f>
        <v>1.0209500535366052E-2</v>
      </c>
      <c r="FY47" s="88">
        <f t="shared" si="1413"/>
        <v>9.2650462961741207E-3</v>
      </c>
      <c r="FZ47" s="89"/>
      <c r="GA47" s="88"/>
      <c r="GB47" s="552"/>
      <c r="GC47" s="88"/>
      <c r="GD47" s="552"/>
      <c r="GE47" s="88"/>
      <c r="GF47" s="130">
        <f>GF45/GF8</f>
        <v>6.0712064290287575E-2</v>
      </c>
      <c r="GG47" s="148">
        <f>SUM(FT47:GE47)/$GF$4</f>
        <v>1.0118677381714595E-2</v>
      </c>
      <c r="GH47" s="363">
        <f t="shared" si="1208"/>
        <v>-3.7450689205277866E-3</v>
      </c>
      <c r="GI47" s="1110">
        <f t="shared" si="1209"/>
        <v>-0.29037527226253063</v>
      </c>
      <c r="GJ47" s="363">
        <f t="shared" si="1210"/>
        <v>-3.0855850772834072E-4</v>
      </c>
      <c r="GK47" s="1099">
        <f t="shared" si="1211"/>
        <v>-3.3713869427097795E-2</v>
      </c>
      <c r="GL47" s="363">
        <f t="shared" si="1212"/>
        <v>-1.0415660112977551E-4</v>
      </c>
      <c r="GM47" s="1099">
        <f t="shared" si="1213"/>
        <v>-1.1777473301023631E-2</v>
      </c>
      <c r="GN47" s="363">
        <f t="shared" si="1214"/>
        <v>3.4394637561185881E-4</v>
      </c>
      <c r="GO47" s="1099">
        <f t="shared" si="1215"/>
        <v>3.9355126875889775E-2</v>
      </c>
      <c r="GP47" s="363">
        <f t="shared" si="1216"/>
        <v>-4.020764015497235E-4</v>
      </c>
      <c r="GQ47" s="1099">
        <f t="shared" si="1217"/>
        <v>-4.4264463143373171E-2</v>
      </c>
      <c r="GR47" s="363">
        <f t="shared" si="1218"/>
        <v>-6.3488331042657262E-4</v>
      </c>
      <c r="GS47" s="1099">
        <f t="shared" si="1219"/>
        <v>-7.3131215685506776E-2</v>
      </c>
      <c r="GT47" s="363">
        <f t="shared" si="1220"/>
        <v>1.4077560930677441E-3</v>
      </c>
      <c r="GU47" s="1156">
        <f t="shared" si="1221"/>
        <v>0.17495164971468635</v>
      </c>
      <c r="GV47" s="363">
        <f t="shared" si="1222"/>
        <v>1.5469056007055785E-3</v>
      </c>
      <c r="GW47" s="1099">
        <f t="shared" si="1223"/>
        <v>0.16361926702124874</v>
      </c>
      <c r="GX47" s="363">
        <f t="shared" si="1224"/>
        <v>1.528379663779101E-2</v>
      </c>
      <c r="GY47" s="1099">
        <f t="shared" si="1225"/>
        <v>1.3892838197827821</v>
      </c>
      <c r="GZ47" s="363">
        <f t="shared" si="1226"/>
        <v>-1.6948581467338936E-2</v>
      </c>
      <c r="HA47" s="1099">
        <f t="shared" si="1227"/>
        <v>-0.64480046276697123</v>
      </c>
      <c r="HB47" s="363">
        <f t="shared" si="1228"/>
        <v>-2.2374853264396644E-4</v>
      </c>
      <c r="HC47" s="1099">
        <f t="shared" si="1229"/>
        <v>-2.3965130035040555E-2</v>
      </c>
      <c r="HD47" s="363">
        <f t="shared" si="1230"/>
        <v>9.2835715638534509E-4</v>
      </c>
      <c r="HE47" s="1099">
        <f t="shared" si="1231"/>
        <v>0.10187540539000833</v>
      </c>
      <c r="HF47" s="1243">
        <f t="shared" si="1232"/>
        <v>-9.0024909294316412E-4</v>
      </c>
      <c r="HG47" s="1250">
        <f t="shared" si="1233"/>
        <v>-8.9657053772746118E-2</v>
      </c>
      <c r="HH47" s="1243">
        <f t="shared" si="1234"/>
        <v>-8.2636505253051717E-5</v>
      </c>
      <c r="HI47" s="1250">
        <f t="shared" si="1235"/>
        <v>-9.0404215487467823E-3</v>
      </c>
      <c r="HJ47" s="1243">
        <f t="shared" si="1236"/>
        <v>3.7295612818949962E-4</v>
      </c>
      <c r="HK47" s="1250">
        <f t="shared" si="1237"/>
        <v>4.1173572145863931E-2</v>
      </c>
      <c r="HL47" s="1243">
        <f t="shared" si="1238"/>
        <v>-1.9560310114349194E-4</v>
      </c>
      <c r="HM47" s="1250">
        <f t="shared" si="1239"/>
        <v>-2.0740221946576026E-2</v>
      </c>
      <c r="HN47" s="1243">
        <f t="shared" si="1240"/>
        <v>-4.4597278629986484E-4</v>
      </c>
      <c r="HO47" s="1250">
        <f t="shared" si="1241"/>
        <v>-4.8288988160142786E-2</v>
      </c>
      <c r="HP47" s="1243">
        <f t="shared" si="1242"/>
        <v>1.259515000182513E-3</v>
      </c>
      <c r="HQ47" s="1250">
        <f t="shared" si="1243"/>
        <v>0.14329729640663255</v>
      </c>
      <c r="HR47" s="1243">
        <f t="shared" si="1244"/>
        <v>3.4492710769096491E-3</v>
      </c>
      <c r="HS47" s="1250">
        <f t="shared" si="1245"/>
        <v>0.34324388018114893</v>
      </c>
      <c r="HT47" s="1243">
        <f t="shared" si="1246"/>
        <v>-3.7226608582488722E-3</v>
      </c>
      <c r="HU47" s="1250">
        <f t="shared" si="1247"/>
        <v>-0.27578718272773006</v>
      </c>
      <c r="HV47" s="1243">
        <f t="shared" si="1248"/>
        <v>-5.7699681022454347E-4</v>
      </c>
      <c r="HW47" s="1250">
        <f t="shared" si="1249"/>
        <v>-5.9023887611047099E-2</v>
      </c>
      <c r="HX47" s="1243">
        <f t="shared" si="1250"/>
        <v>1.7799590965433772E-2</v>
      </c>
      <c r="HY47" s="1250">
        <f t="shared" si="1251"/>
        <v>1.9350216229553281</v>
      </c>
      <c r="HZ47" s="1243">
        <f t="shared" si="1252"/>
        <v>-1.7487128867886965E-2</v>
      </c>
      <c r="IA47" s="1250">
        <f t="shared" si="1253"/>
        <v>-0.64771358424540226</v>
      </c>
      <c r="IB47" s="1243">
        <f t="shared" si="1254"/>
        <v>1.9390924084002805E-3</v>
      </c>
      <c r="IC47" s="1250">
        <f t="shared" si="1255"/>
        <v>0.20387646933853965</v>
      </c>
      <c r="ID47" s="1243">
        <f t="shared" si="1256"/>
        <v>-1.391530649925329E-3</v>
      </c>
      <c r="IE47" s="1250">
        <f t="shared" si="1257"/>
        <v>-0.12152886686850221</v>
      </c>
      <c r="IF47" s="1243">
        <f t="shared" si="1258"/>
        <v>2.6817947063479883E-4</v>
      </c>
      <c r="IG47" s="1250">
        <f t="shared" si="1259"/>
        <v>2.6661507773412262E-2</v>
      </c>
      <c r="IH47" s="1243">
        <f t="shared" si="1260"/>
        <v>-1.134376234320271E-3</v>
      </c>
      <c r="II47" s="1250">
        <f t="shared" si="1261"/>
        <v>-0.10984720645999956</v>
      </c>
      <c r="IJ47" s="1243">
        <f t="shared" si="1262"/>
        <v>-9.5081090481010724E-3</v>
      </c>
      <c r="IK47" s="1250">
        <f t="shared" si="1263"/>
        <v>-0.83817104515002483</v>
      </c>
      <c r="IL47" s="1243">
        <f t="shared" si="1264"/>
        <v>7.0139148726497923E-4</v>
      </c>
      <c r="IM47" s="1250">
        <f t="shared" si="1265"/>
        <v>7.3767715927180996E-2</v>
      </c>
      <c r="IN47" s="1243">
        <f t="shared" si="1266"/>
        <v>-9.4445423919193097E-4</v>
      </c>
      <c r="IO47" s="1250">
        <f t="shared" si="1267"/>
        <v>-9.2507389163682383E-2</v>
      </c>
      <c r="IP47" s="1243">
        <f t="shared" si="1268"/>
        <v>-9.2650462961741207E-3</v>
      </c>
      <c r="IQ47" s="1250">
        <f t="shared" si="1269"/>
        <v>-1</v>
      </c>
      <c r="IR47" s="1243">
        <f t="shared" si="1270"/>
        <v>0</v>
      </c>
      <c r="IS47" s="1250" t="e">
        <f t="shared" si="1271"/>
        <v>#DIV/0!</v>
      </c>
      <c r="IT47" s="1243">
        <f t="shared" si="1272"/>
        <v>0</v>
      </c>
      <c r="IU47" s="1250" t="e">
        <f t="shared" si="1273"/>
        <v>#DIV/0!</v>
      </c>
      <c r="IV47" s="1243">
        <f t="shared" si="1274"/>
        <v>0</v>
      </c>
      <c r="IW47" s="1250" t="e">
        <f t="shared" si="1275"/>
        <v>#DIV/0!</v>
      </c>
      <c r="IX47" s="1243">
        <f t="shared" si="1276"/>
        <v>0</v>
      </c>
      <c r="IY47" s="1250" t="e">
        <f t="shared" si="1277"/>
        <v>#DIV/0!</v>
      </c>
      <c r="IZ47" s="1243">
        <f t="shared" si="1278"/>
        <v>0</v>
      </c>
      <c r="JA47" s="1307" t="e">
        <f t="shared" si="1279"/>
        <v>#DIV/0!</v>
      </c>
      <c r="JB47" s="89">
        <f t="shared" si="1280"/>
        <v>1.0049038820704615E-2</v>
      </c>
      <c r="JC47" s="896">
        <f t="shared" si="1281"/>
        <v>9.2650462961741207E-3</v>
      </c>
      <c r="JD47" s="576">
        <f>(JC47-JB47)*100</f>
        <v>-7.8399252453049434E-2</v>
      </c>
      <c r="JE47" s="108">
        <f>IF(ISERROR((JD47/JB47)/100),0,(JD47/JB47)/100)</f>
        <v>-7.8016667914068485E-2</v>
      </c>
      <c r="JF47" s="1174"/>
      <c r="JG47" t="str">
        <f t="shared" si="1283"/>
        <v>Cost as % of System Implementation</v>
      </c>
      <c r="JH47" s="270" t="e">
        <f>#REF!</f>
        <v>#REF!</v>
      </c>
      <c r="JI47" s="270" t="e">
        <f>#REF!</f>
        <v>#REF!</v>
      </c>
      <c r="JJ47" s="270" t="e">
        <f>#REF!</f>
        <v>#REF!</v>
      </c>
      <c r="JK47" s="270" t="e">
        <f>#REF!</f>
        <v>#REF!</v>
      </c>
      <c r="JL47" s="270" t="e">
        <f>#REF!</f>
        <v>#REF!</v>
      </c>
      <c r="JM47" s="270" t="e">
        <f>#REF!</f>
        <v>#REF!</v>
      </c>
      <c r="JN47" s="270" t="e">
        <f>#REF!</f>
        <v>#REF!</v>
      </c>
      <c r="JO47" s="270" t="e">
        <f>#REF!</f>
        <v>#REF!</v>
      </c>
      <c r="JP47" s="270" t="e">
        <f>#REF!</f>
        <v>#REF!</v>
      </c>
      <c r="JQ47" s="270" t="e">
        <f>#REF!</f>
        <v>#REF!</v>
      </c>
      <c r="JR47" s="270" t="e">
        <f>#REF!</f>
        <v>#REF!</v>
      </c>
      <c r="JS47" s="271">
        <f t="shared" si="1284"/>
        <v>8.8951244754300485E-3</v>
      </c>
      <c r="JT47" s="271">
        <f t="shared" si="1284"/>
        <v>7.6896613159759203E-3</v>
      </c>
      <c r="JU47" s="271">
        <f t="shared" si="1284"/>
        <v>7.8854844030897091E-3</v>
      </c>
      <c r="JV47" s="271">
        <f t="shared" si="1284"/>
        <v>7.7865536299089036E-3</v>
      </c>
      <c r="JW47" s="271">
        <f t="shared" si="1284"/>
        <v>7.6586944905147085E-3</v>
      </c>
      <c r="JX47" s="271">
        <f t="shared" si="1284"/>
        <v>2.8801923365628271E-2</v>
      </c>
      <c r="JY47" s="271">
        <f t="shared" si="1284"/>
        <v>7.8679093819097254E-3</v>
      </c>
      <c r="JZ47" s="271">
        <f t="shared" si="1284"/>
        <v>8.5418296461158335E-3</v>
      </c>
      <c r="KA47" s="271">
        <f t="shared" si="1284"/>
        <v>8.164241145411635E-3</v>
      </c>
      <c r="KB47" s="271">
        <f t="shared" si="1284"/>
        <v>7.7991098252933495E-3</v>
      </c>
      <c r="KC47" s="271">
        <f t="shared" si="1284"/>
        <v>8.0902217777370274E-3</v>
      </c>
      <c r="KD47" s="271">
        <f t="shared" si="1284"/>
        <v>8.2929884623269921E-3</v>
      </c>
      <c r="KE47" s="271">
        <f t="shared" si="1285"/>
        <v>8.5479585354735921E-3</v>
      </c>
      <c r="KF47" s="271">
        <f t="shared" si="1285"/>
        <v>8.7922379660443431E-3</v>
      </c>
      <c r="KG47" s="271">
        <f t="shared" si="1285"/>
        <v>7.8458876673521624E-3</v>
      </c>
      <c r="KH47" s="271">
        <f t="shared" si="1285"/>
        <v>1.1262971545574771E-2</v>
      </c>
      <c r="KI47" s="271">
        <f t="shared" si="1285"/>
        <v>9.1986772467391974E-3</v>
      </c>
      <c r="KJ47" s="271">
        <f t="shared" si="1285"/>
        <v>9.9028268978323709E-3</v>
      </c>
      <c r="KK47" s="271">
        <f t="shared" si="1285"/>
        <v>2.4609103509247023E-2</v>
      </c>
      <c r="KL47" s="271">
        <f t="shared" si="1285"/>
        <v>9.9007470592657621E-3</v>
      </c>
      <c r="KM47" s="271">
        <f t="shared" si="1285"/>
        <v>9.724731154237885E-3</v>
      </c>
      <c r="KN47" s="271">
        <f t="shared" si="1285"/>
        <v>8.4354820522799401E-3</v>
      </c>
      <c r="KO47" s="271">
        <f t="shared" si="1285"/>
        <v>1.2829583371273172E-2</v>
      </c>
      <c r="KP47" s="271">
        <f t="shared" si="1285"/>
        <v>1.2557316848432009E-2</v>
      </c>
      <c r="KQ47" s="665">
        <f t="shared" si="1286"/>
        <v>8.8090824100168184E-3</v>
      </c>
      <c r="KR47" s="665">
        <f t="shared" si="1286"/>
        <v>8.887947485928761E-3</v>
      </c>
      <c r="KS47" s="665">
        <f t="shared" si="1286"/>
        <v>8.8813272171603761E-3</v>
      </c>
      <c r="KT47" s="665">
        <f t="shared" si="1286"/>
        <v>8.7675815922580308E-3</v>
      </c>
      <c r="KU47" s="665">
        <f t="shared" si="1286"/>
        <v>9.1024056225880567E-3</v>
      </c>
      <c r="KV47" s="665">
        <f t="shared" si="1286"/>
        <v>9.4897753708901161E-3</v>
      </c>
      <c r="KW47" s="665">
        <f t="shared" si="1286"/>
        <v>2.9313269880962885E-2</v>
      </c>
      <c r="KX47" s="665">
        <f t="shared" si="1286"/>
        <v>9.435385423125808E-3</v>
      </c>
      <c r="KY47" s="665">
        <f t="shared" si="1286"/>
        <v>9.1529632331874295E-3</v>
      </c>
      <c r="KZ47" s="665">
        <f t="shared" si="1286"/>
        <v>9.3172267783221442E-3</v>
      </c>
      <c r="LA47" s="665">
        <f t="shared" si="1286"/>
        <v>9.8541225951411342E-3</v>
      </c>
      <c r="LB47" s="665">
        <f t="shared" si="1286"/>
        <v>2.4602854176514928E-2</v>
      </c>
      <c r="LC47" s="757">
        <f t="shared" si="1287"/>
        <v>9.0150611642278236E-3</v>
      </c>
      <c r="LD47" s="757">
        <f t="shared" si="1287"/>
        <v>9.3129272348690343E-3</v>
      </c>
      <c r="LE47" s="757">
        <f t="shared" si="1287"/>
        <v>9.2459758137459422E-3</v>
      </c>
      <c r="LF47" s="757">
        <f t="shared" si="1287"/>
        <v>1.064940386229917E-2</v>
      </c>
      <c r="LG47" s="757">
        <f t="shared" si="1287"/>
        <v>9.7967434138322238E-3</v>
      </c>
      <c r="LH47" s="757">
        <f t="shared" si="1287"/>
        <v>1.0791165608330771E-2</v>
      </c>
      <c r="LI47" s="757">
        <f t="shared" si="1287"/>
        <v>3.0779386753006444E-2</v>
      </c>
      <c r="LJ47" s="757">
        <f t="shared" si="1287"/>
        <v>1.0577223340883018E-2</v>
      </c>
      <c r="LK47" s="757">
        <f t="shared" si="1287"/>
        <v>9.5318271036100351E-3</v>
      </c>
      <c r="LL47" s="757">
        <f t="shared" si="1287"/>
        <v>7.3745044958524308E-3</v>
      </c>
      <c r="LM47" s="757">
        <f t="shared" si="1287"/>
        <v>1.0674471812524157E-2</v>
      </c>
      <c r="LN47" s="757">
        <f t="shared" si="1287"/>
        <v>1.0872703872684112E-2</v>
      </c>
      <c r="LO47" s="807">
        <f t="shared" si="1288"/>
        <v>1.0300372263974636E-2</v>
      </c>
      <c r="LP47" s="807">
        <f t="shared" si="1288"/>
        <v>9.9870842690038281E-3</v>
      </c>
      <c r="LQ47" s="807">
        <f t="shared" si="1288"/>
        <v>1.0050731255955006E-2</v>
      </c>
      <c r="LR47" s="807">
        <f t="shared" si="1288"/>
        <v>1.0319695244695018E-2</v>
      </c>
      <c r="LS47" s="807">
        <f t="shared" si="1288"/>
        <v>9.1045903872844572E-3</v>
      </c>
      <c r="LT47" s="807">
        <f t="shared" si="1288"/>
        <v>9.0032569746266878E-3</v>
      </c>
      <c r="LU47" s="807">
        <f t="shared" si="1288"/>
        <v>7.9884062749034611E-3</v>
      </c>
      <c r="LV47" s="807">
        <f t="shared" si="1288"/>
        <v>2.8945444154946379E-2</v>
      </c>
      <c r="LW47" s="807">
        <f t="shared" si="1288"/>
        <v>9.9802075962422254E-3</v>
      </c>
      <c r="LX47" s="807">
        <f t="shared" si="1288"/>
        <v>7.978118552888375E-3</v>
      </c>
      <c r="LY47" s="807">
        <f t="shared" si="1288"/>
        <v>8.3856260955887177E-3</v>
      </c>
      <c r="LZ47" s="807">
        <f t="shared" si="1288"/>
        <v>1.0243767783738675E-2</v>
      </c>
      <c r="MA47" s="982">
        <f t="shared" si="1289"/>
        <v>7.8568812656548675E-3</v>
      </c>
      <c r="MB47" s="982">
        <f t="shared" si="1289"/>
        <v>8.0351554047818907E-3</v>
      </c>
      <c r="MC47" s="982">
        <f t="shared" si="1289"/>
        <v>7.7753431068610145E-3</v>
      </c>
      <c r="MD47" s="982">
        <f t="shared" si="1289"/>
        <v>7.9107231485641902E-3</v>
      </c>
      <c r="ME47" s="982">
        <f t="shared" si="1289"/>
        <v>8.0362397118293565E-3</v>
      </c>
      <c r="MF47" s="982">
        <f t="shared" si="1289"/>
        <v>7.8435330574416519E-3</v>
      </c>
      <c r="MG47" s="982">
        <f t="shared" si="1289"/>
        <v>3.1001436727949788E-2</v>
      </c>
      <c r="MH47" s="982">
        <f t="shared" si="1289"/>
        <v>8.3784200772285874E-3</v>
      </c>
      <c r="MI47" s="982">
        <f t="shared" si="1289"/>
        <v>8.3595094118632859E-3</v>
      </c>
      <c r="MJ47" s="982">
        <f t="shared" si="1289"/>
        <v>8.0400194803699147E-3</v>
      </c>
      <c r="MK47" s="982">
        <f t="shared" si="1289"/>
        <v>1.0299426873211679E-2</v>
      </c>
      <c r="ML47" s="982">
        <f t="shared" si="1289"/>
        <v>8.8861120175738814E-3</v>
      </c>
      <c r="MM47" s="1004">
        <f t="shared" si="1290"/>
        <v>8.3712503713318856E-3</v>
      </c>
      <c r="MN47" s="1004">
        <f t="shared" si="1290"/>
        <v>8.4939500796942461E-3</v>
      </c>
      <c r="MO47" s="1004">
        <f t="shared" si="1290"/>
        <v>8.3670175414743749E-3</v>
      </c>
      <c r="MP47" s="1004">
        <f t="shared" si="1290"/>
        <v>8.5409354517039272E-3</v>
      </c>
      <c r="MQ47" s="1004">
        <f t="shared" si="1290"/>
        <v>8.2165496712170334E-3</v>
      </c>
      <c r="MR47" s="1004">
        <f t="shared" si="1290"/>
        <v>8.2244330648033707E-3</v>
      </c>
      <c r="MS47" s="1004">
        <f t="shared" si="1290"/>
        <v>9.7118213345729672E-3</v>
      </c>
      <c r="MT47" s="1004">
        <f t="shared" si="1290"/>
        <v>8.6577445184700293E-3</v>
      </c>
      <c r="MU47" s="1004">
        <f t="shared" si="1290"/>
        <v>8.1761637727568587E-3</v>
      </c>
      <c r="MV47" s="1004">
        <f t="shared" si="1290"/>
        <v>2.3097830399979462E-2</v>
      </c>
      <c r="MW47" s="1004">
        <f t="shared" si="1290"/>
        <v>1.0427160607935661E-2</v>
      </c>
      <c r="MX47" s="1004">
        <f t="shared" si="1290"/>
        <v>8.364920918949378E-3</v>
      </c>
      <c r="MY47" s="1044">
        <f t="shared" si="1291"/>
        <v>8.1334188308877266E-3</v>
      </c>
      <c r="MZ47" s="1044">
        <f t="shared" si="1291"/>
        <v>7.9819416008184828E-3</v>
      </c>
      <c r="NA47" s="1044">
        <f t="shared" si="1291"/>
        <v>8.8333830483329229E-3</v>
      </c>
      <c r="NB47" s="1044">
        <f t="shared" si="1291"/>
        <v>9.1285331789406204E-3</v>
      </c>
      <c r="NC47" s="1044">
        <f t="shared" si="1291"/>
        <v>8.5594386574505358E-3</v>
      </c>
      <c r="ND47" s="1044">
        <f t="shared" si="1291"/>
        <v>8.7707844782037286E-3</v>
      </c>
      <c r="NE47" s="1044">
        <f t="shared" si="1291"/>
        <v>2.6828565714485612E-2</v>
      </c>
      <c r="NF47" s="1044">
        <f t="shared" si="1291"/>
        <v>9.0044311127973412E-3</v>
      </c>
      <c r="NG47" s="1044">
        <f t="shared" si="1291"/>
        <v>9.0496404464431579E-3</v>
      </c>
      <c r="NH47" s="1044">
        <f t="shared" si="1291"/>
        <v>9.8844920594670631E-3</v>
      </c>
      <c r="NI47" s="1044">
        <f t="shared" si="1291"/>
        <v>9.4522186777926936E-3</v>
      </c>
      <c r="NJ47" s="1044">
        <f t="shared" si="1291"/>
        <v>1.2897341055755738E-2</v>
      </c>
      <c r="NK47" s="1131">
        <f t="shared" si="1292"/>
        <v>9.1522721352279516E-3</v>
      </c>
      <c r="NL47" s="1131">
        <f t="shared" si="1292"/>
        <v>8.8437136274996109E-3</v>
      </c>
      <c r="NM47" s="1131">
        <f t="shared" si="1292"/>
        <v>8.7395570263698354E-3</v>
      </c>
      <c r="NN47" s="1131">
        <f t="shared" si="1292"/>
        <v>9.0835034019816942E-3</v>
      </c>
      <c r="NO47" s="1131">
        <f t="shared" si="1292"/>
        <v>8.6814270004319707E-3</v>
      </c>
      <c r="NP47" s="1131">
        <f t="shared" si="1292"/>
        <v>8.0465436900053981E-3</v>
      </c>
      <c r="NQ47" s="1131">
        <f t="shared" si="1292"/>
        <v>9.4542997830731421E-3</v>
      </c>
      <c r="NR47" s="1131">
        <f t="shared" si="1292"/>
        <v>1.1001205383778721E-2</v>
      </c>
      <c r="NS47" s="1131">
        <f t="shared" si="1292"/>
        <v>2.628500202156973E-2</v>
      </c>
      <c r="NT47" s="1131">
        <f t="shared" si="1292"/>
        <v>9.3364205542307965E-3</v>
      </c>
      <c r="NU47" s="1131">
        <f t="shared" si="1292"/>
        <v>9.11267202158683E-3</v>
      </c>
      <c r="NV47" s="1131">
        <f t="shared" si="1292"/>
        <v>1.0041029177972175E-2</v>
      </c>
      <c r="NW47" s="1216">
        <f t="shared" si="1293"/>
        <v>9.140780085029011E-3</v>
      </c>
      <c r="NX47" s="1216">
        <f t="shared" si="1293"/>
        <v>9.0581435797759593E-3</v>
      </c>
      <c r="NY47" s="1216">
        <f t="shared" si="1293"/>
        <v>9.4310997079654589E-3</v>
      </c>
      <c r="NZ47" s="1216">
        <f t="shared" si="1293"/>
        <v>9.235496606821967E-3</v>
      </c>
      <c r="OA47" s="1216">
        <f t="shared" si="1293"/>
        <v>8.7895238205221021E-3</v>
      </c>
      <c r="OB47" s="1216">
        <f t="shared" si="1293"/>
        <v>1.0049038820704615E-2</v>
      </c>
      <c r="OC47" s="1216">
        <f t="shared" si="1293"/>
        <v>1.3498309897614264E-2</v>
      </c>
      <c r="OD47" s="1216">
        <f t="shared" si="1293"/>
        <v>9.775649039365392E-3</v>
      </c>
      <c r="OE47" s="1216">
        <f t="shared" si="1293"/>
        <v>9.1986522291408485E-3</v>
      </c>
      <c r="OF47" s="1216">
        <f t="shared" si="1293"/>
        <v>2.6998243194574618E-2</v>
      </c>
      <c r="OG47" s="1216">
        <f t="shared" si="1293"/>
        <v>9.5111143266876537E-3</v>
      </c>
      <c r="OH47" s="1216">
        <f t="shared" si="1293"/>
        <v>1.1450206735087934E-2</v>
      </c>
      <c r="OI47" s="1286">
        <f t="shared" si="1294"/>
        <v>1.0058676085162605E-2</v>
      </c>
      <c r="OJ47" s="1286">
        <f t="shared" si="1295"/>
        <v>1.0326855555797404E-2</v>
      </c>
      <c r="OK47" s="1286">
        <f t="shared" si="1295"/>
        <v>1.1343876769686323E-2</v>
      </c>
      <c r="OL47" s="1286">
        <f t="shared" si="1295"/>
        <v>9.5081090481010724E-3</v>
      </c>
      <c r="OM47" s="1286">
        <f t="shared" si="1295"/>
        <v>1.0209500535366052E-2</v>
      </c>
      <c r="ON47" s="1286">
        <f t="shared" si="1295"/>
        <v>9.2650462961741207E-3</v>
      </c>
      <c r="OO47" s="1286">
        <f t="shared" si="1296"/>
        <v>0</v>
      </c>
      <c r="OP47" s="1286">
        <f t="shared" si="1296"/>
        <v>0</v>
      </c>
      <c r="OQ47" s="1286">
        <f t="shared" si="1296"/>
        <v>0</v>
      </c>
      <c r="OR47" s="1286">
        <f t="shared" si="1296"/>
        <v>0</v>
      </c>
      <c r="OS47" s="1286">
        <f t="shared" si="1296"/>
        <v>0</v>
      </c>
      <c r="OT47" s="1286">
        <f t="shared" si="1296"/>
        <v>0</v>
      </c>
    </row>
    <row r="48" spans="1:410" x14ac:dyDescent="0.3">
      <c r="A48" s="628"/>
      <c r="B48" s="50">
        <v>7.4</v>
      </c>
      <c r="E48" s="1335" t="s">
        <v>91</v>
      </c>
      <c r="F48" s="1335"/>
      <c r="G48" s="1336"/>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204"/>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205"/>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206"/>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207"/>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v>408615.01</v>
      </c>
      <c r="FQ48" s="559">
        <v>431317.34</v>
      </c>
      <c r="FR48" s="128">
        <f>SUM(FF48:FQ48)</f>
        <v>4844000.26</v>
      </c>
      <c r="FS48" s="147">
        <f>SUM(FF48:FQ48)/$FR$4</f>
        <v>403666.6883333333</v>
      </c>
      <c r="FT48" s="557">
        <v>404868.72</v>
      </c>
      <c r="FU48" s="558">
        <v>431473.57</v>
      </c>
      <c r="FV48" s="943">
        <v>438931.77</v>
      </c>
      <c r="FW48" s="558">
        <v>422573.8</v>
      </c>
      <c r="FX48" s="724">
        <v>432378.66</v>
      </c>
      <c r="FY48" s="559">
        <v>428516.17</v>
      </c>
      <c r="FZ48" s="557"/>
      <c r="GA48" s="559"/>
      <c r="GB48" s="557"/>
      <c r="GC48" s="559"/>
      <c r="GD48" s="557"/>
      <c r="GE48" s="559"/>
      <c r="GF48" s="128">
        <f>SUM(FT48:GE48)</f>
        <v>2558742.69</v>
      </c>
      <c r="GG48" s="147">
        <f>SUM(FT48:GE48)/$GF$4</f>
        <v>426457.11499999999</v>
      </c>
      <c r="GH48" s="303">
        <f t="shared" si="1208"/>
        <v>3048.2600000000093</v>
      </c>
      <c r="GI48" s="1101">
        <f t="shared" si="1209"/>
        <v>8.1809569953199667E-3</v>
      </c>
      <c r="GJ48" s="303">
        <f t="shared" si="1210"/>
        <v>-10786.450000000012</v>
      </c>
      <c r="GK48" s="1097">
        <f t="shared" si="1211"/>
        <v>-2.8713897593518552E-2</v>
      </c>
      <c r="GL48" s="303">
        <f t="shared" si="1212"/>
        <v>-5839.859999999986</v>
      </c>
      <c r="GM48" s="1097">
        <f t="shared" si="1213"/>
        <v>-1.6005486286011592E-2</v>
      </c>
      <c r="GN48" s="303">
        <f t="shared" si="1214"/>
        <v>12981.389999999956</v>
      </c>
      <c r="GO48" s="1097">
        <f t="shared" si="1215"/>
        <v>3.6157213895316953E-2</v>
      </c>
      <c r="GP48" s="303">
        <f t="shared" si="1216"/>
        <v>-11093.609999999986</v>
      </c>
      <c r="GQ48" s="1097">
        <f t="shared" si="1217"/>
        <v>-2.9820917402052453E-2</v>
      </c>
      <c r="GR48" s="303">
        <f t="shared" si="1218"/>
        <v>8563.25</v>
      </c>
      <c r="GS48" s="1097">
        <f t="shared" si="1219"/>
        <v>2.3726562495237784E-2</v>
      </c>
      <c r="GT48" s="303">
        <f t="shared" si="1220"/>
        <v>11896.789999999979</v>
      </c>
      <c r="GU48" s="1154">
        <f t="shared" si="1221"/>
        <v>3.2198973192697489E-2</v>
      </c>
      <c r="GV48" s="303">
        <f t="shared" si="1222"/>
        <v>20487.880000000005</v>
      </c>
      <c r="GW48" s="1097">
        <f t="shared" si="1223"/>
        <v>5.3721214943542324E-2</v>
      </c>
      <c r="GX48" s="303">
        <f t="shared" si="1224"/>
        <v>9672.1199999999953</v>
      </c>
      <c r="GY48" s="1097">
        <f t="shared" si="1225"/>
        <v>2.4068263437113397E-2</v>
      </c>
      <c r="GZ48" s="303">
        <f t="shared" si="1226"/>
        <v>-12806.739999999991</v>
      </c>
      <c r="HA48" s="1097">
        <f t="shared" si="1227"/>
        <v>-3.1119511117061724E-2</v>
      </c>
      <c r="HB48" s="303">
        <f t="shared" si="1228"/>
        <v>-23872.52999999997</v>
      </c>
      <c r="HC48" s="1097">
        <f t="shared" si="1229"/>
        <v>-5.9871813160752178E-2</v>
      </c>
      <c r="HD48" s="303">
        <f t="shared" si="1230"/>
        <v>22180.159999999974</v>
      </c>
      <c r="HE48" s="1097">
        <f t="shared" si="1231"/>
        <v>5.9169999223432634E-2</v>
      </c>
      <c r="HF48" s="1050">
        <f t="shared" si="1232"/>
        <v>-16740.909999999974</v>
      </c>
      <c r="HG48" s="342">
        <f t="shared" si="1233"/>
        <v>-4.2164822803148851E-2</v>
      </c>
      <c r="HH48" s="1050">
        <f t="shared" si="1234"/>
        <v>-2257.2800000000279</v>
      </c>
      <c r="HI48" s="342">
        <f t="shared" si="1235"/>
        <v>-5.9356169835723654E-3</v>
      </c>
      <c r="HJ48" s="1050">
        <f t="shared" si="1236"/>
        <v>6898.3800000000047</v>
      </c>
      <c r="HK48" s="342">
        <f t="shared" si="1237"/>
        <v>1.8247906023963818E-2</v>
      </c>
      <c r="HL48" s="1050">
        <f t="shared" si="1238"/>
        <v>-11228.25</v>
      </c>
      <c r="HM48" s="342">
        <f t="shared" si="1239"/>
        <v>-2.9169196746319733E-2</v>
      </c>
      <c r="HN48" s="1050">
        <f t="shared" si="1240"/>
        <v>-8323.859999999986</v>
      </c>
      <c r="HO48" s="342">
        <f t="shared" si="1241"/>
        <v>-2.2273764096373556E-2</v>
      </c>
      <c r="HP48" s="1050">
        <f t="shared" si="1242"/>
        <v>85751.87</v>
      </c>
      <c r="HQ48" s="342">
        <f t="shared" si="1243"/>
        <v>0.23469032103758938</v>
      </c>
      <c r="HR48" s="1050">
        <f t="shared" si="1244"/>
        <v>-4641.4700000000303</v>
      </c>
      <c r="HS48" s="342">
        <f t="shared" si="1245"/>
        <v>-1.028842944419253E-2</v>
      </c>
      <c r="HT48" s="1050">
        <f t="shared" si="1246"/>
        <v>-26713.459999999963</v>
      </c>
      <c r="HU48" s="342">
        <f t="shared" si="1247"/>
        <v>-5.9829452824920297E-2</v>
      </c>
      <c r="HV48" s="1050">
        <f t="shared" si="1248"/>
        <v>-19695.030000000028</v>
      </c>
      <c r="HW48" s="342">
        <f t="shared" si="1249"/>
        <v>-4.6917503289401578E-2</v>
      </c>
      <c r="HX48" s="1050">
        <f t="shared" si="1250"/>
        <v>4133.4700000000303</v>
      </c>
      <c r="HY48" s="342">
        <f t="shared" si="1251"/>
        <v>1.0331480077057704E-2</v>
      </c>
      <c r="HZ48" s="1050">
        <f t="shared" si="1252"/>
        <v>4396.5599999999977</v>
      </c>
      <c r="IA48" s="342">
        <f t="shared" si="1253"/>
        <v>1.0876693035659302E-2</v>
      </c>
      <c r="IB48" s="1050">
        <f t="shared" si="1254"/>
        <v>22702.330000000016</v>
      </c>
      <c r="IC48" s="342">
        <f t="shared" si="1255"/>
        <v>5.5559216975411684E-2</v>
      </c>
      <c r="ID48" s="1050">
        <f t="shared" si="1256"/>
        <v>-26448.620000000054</v>
      </c>
      <c r="IE48" s="342">
        <f t="shared" si="1257"/>
        <v>-6.1320558083753487E-2</v>
      </c>
      <c r="IF48" s="1050">
        <f t="shared" si="1258"/>
        <v>26604.850000000035</v>
      </c>
      <c r="IG48" s="342">
        <f t="shared" si="1259"/>
        <v>6.5712288170842237E-2</v>
      </c>
      <c r="IH48" s="1050">
        <f t="shared" si="1260"/>
        <v>-6553.1100000000442</v>
      </c>
      <c r="II48" s="342">
        <f t="shared" si="1261"/>
        <v>-1.5187743712784179E-2</v>
      </c>
      <c r="IJ48" s="1050">
        <f t="shared" si="1262"/>
        <v>-422573.8</v>
      </c>
      <c r="IK48" s="342">
        <f t="shared" si="1263"/>
        <v>-0.96273231714350493</v>
      </c>
      <c r="IL48" s="1050">
        <f t="shared" si="1264"/>
        <v>9804.859999999986</v>
      </c>
      <c r="IM48" s="342">
        <f t="shared" si="1265"/>
        <v>2.3202716306595407E-2</v>
      </c>
      <c r="IN48" s="1050">
        <f t="shared" si="1266"/>
        <v>-3862.4899999999907</v>
      </c>
      <c r="IO48" s="342">
        <f t="shared" si="1267"/>
        <v>-8.9331189471746619E-3</v>
      </c>
      <c r="IP48" s="1050">
        <f t="shared" si="1268"/>
        <v>-428516.17</v>
      </c>
      <c r="IQ48" s="342">
        <f t="shared" si="1269"/>
        <v>-1</v>
      </c>
      <c r="IR48" s="1050">
        <f t="shared" si="1270"/>
        <v>0</v>
      </c>
      <c r="IS48" s="1298" t="e">
        <f t="shared" si="1271"/>
        <v>#DIV/0!</v>
      </c>
      <c r="IT48" s="1050">
        <f t="shared" si="1272"/>
        <v>0</v>
      </c>
      <c r="IU48" s="342" t="e">
        <f t="shared" si="1273"/>
        <v>#DIV/0!</v>
      </c>
      <c r="IV48" s="1050">
        <f t="shared" si="1274"/>
        <v>0</v>
      </c>
      <c r="IW48" s="342" t="e">
        <f t="shared" si="1275"/>
        <v>#DIV/0!</v>
      </c>
      <c r="IX48" s="1050">
        <f t="shared" si="1276"/>
        <v>0</v>
      </c>
      <c r="IY48" s="342" t="e">
        <f t="shared" si="1277"/>
        <v>#DIV/0!</v>
      </c>
      <c r="IZ48" s="1050">
        <f t="shared" si="1278"/>
        <v>0</v>
      </c>
      <c r="JA48" s="1306" t="e">
        <f t="shared" si="1279"/>
        <v>#DIV/0!</v>
      </c>
      <c r="JB48" s="1050">
        <f t="shared" si="1280"/>
        <v>451134.94</v>
      </c>
      <c r="JC48" s="894">
        <f t="shared" si="1281"/>
        <v>428516.17</v>
      </c>
      <c r="JD48" s="113">
        <f>JC48-JB48</f>
        <v>-22618.770000000019</v>
      </c>
      <c r="JE48" s="100">
        <f t="shared" si="1282"/>
        <v>-5.0137482146694334E-2</v>
      </c>
      <c r="JF48" s="1174"/>
      <c r="JG48" t="str">
        <f t="shared" si="1283"/>
        <v>Service Center Costs</v>
      </c>
      <c r="JH48" s="266" t="e">
        <f>#REF!</f>
        <v>#REF!</v>
      </c>
      <c r="JI48" s="266" t="e">
        <f>#REF!</f>
        <v>#REF!</v>
      </c>
      <c r="JJ48" s="266" t="e">
        <f>#REF!</f>
        <v>#REF!</v>
      </c>
      <c r="JK48" s="266" t="e">
        <f>#REF!</f>
        <v>#REF!</v>
      </c>
      <c r="JL48" s="266" t="e">
        <f>#REF!</f>
        <v>#REF!</v>
      </c>
      <c r="JM48" s="266" t="e">
        <f>#REF!</f>
        <v>#REF!</v>
      </c>
      <c r="JN48" s="266" t="e">
        <f>#REF!</f>
        <v>#REF!</v>
      </c>
      <c r="JO48" s="266" t="e">
        <f>#REF!</f>
        <v>#REF!</v>
      </c>
      <c r="JP48" s="266" t="e">
        <f>#REF!</f>
        <v>#REF!</v>
      </c>
      <c r="JQ48" s="266" t="e">
        <f>#REF!</f>
        <v>#REF!</v>
      </c>
      <c r="JR48" s="266" t="e">
        <f>#REF!</f>
        <v>#REF!</v>
      </c>
      <c r="JS48" s="267">
        <f t="shared" si="1284"/>
        <v>292824.03999999998</v>
      </c>
      <c r="JT48" s="267">
        <f t="shared" si="1284"/>
        <v>278002.14999999997</v>
      </c>
      <c r="JU48" s="267">
        <f t="shared" si="1284"/>
        <v>284766.60000000003</v>
      </c>
      <c r="JV48" s="267">
        <f t="shared" si="1284"/>
        <v>305211.06</v>
      </c>
      <c r="JW48" s="267">
        <f t="shared" si="1284"/>
        <v>297521.93</v>
      </c>
      <c r="JX48" s="267">
        <f t="shared" si="1284"/>
        <v>297414.31</v>
      </c>
      <c r="JY48" s="267">
        <f t="shared" si="1284"/>
        <v>334325.42</v>
      </c>
      <c r="JZ48" s="267">
        <f t="shared" si="1284"/>
        <v>359399.4</v>
      </c>
      <c r="KA48" s="267">
        <f t="shared" si="1284"/>
        <v>303883.44</v>
      </c>
      <c r="KB48" s="267">
        <f t="shared" si="1284"/>
        <v>298736.75</v>
      </c>
      <c r="KC48" s="267">
        <f t="shared" si="1284"/>
        <v>304236.69</v>
      </c>
      <c r="KD48" s="267">
        <f t="shared" si="1284"/>
        <v>343177.36</v>
      </c>
      <c r="KE48" s="267">
        <f t="shared" si="1285"/>
        <v>303418.21999999997</v>
      </c>
      <c r="KF48" s="267">
        <f t="shared" si="1285"/>
        <v>303223.7</v>
      </c>
      <c r="KG48" s="267">
        <f t="shared" si="1285"/>
        <v>295959.09999999998</v>
      </c>
      <c r="KH48" s="267">
        <f t="shared" si="1285"/>
        <v>314548.46000000002</v>
      </c>
      <c r="KI48" s="267">
        <f t="shared" si="1285"/>
        <v>303876.49</v>
      </c>
      <c r="KJ48" s="267">
        <f t="shared" si="1285"/>
        <v>348685.31</v>
      </c>
      <c r="KK48" s="267">
        <f t="shared" si="1285"/>
        <v>299324.71000000002</v>
      </c>
      <c r="KL48" s="267">
        <f t="shared" si="1285"/>
        <v>355846.17</v>
      </c>
      <c r="KM48" s="267">
        <f t="shared" si="1285"/>
        <v>323569.21000000002</v>
      </c>
      <c r="KN48" s="267">
        <f t="shared" si="1285"/>
        <v>343378.77</v>
      </c>
      <c r="KO48" s="267">
        <f t="shared" si="1285"/>
        <v>286742.75</v>
      </c>
      <c r="KP48" s="267">
        <f t="shared" si="1285"/>
        <v>350686.54</v>
      </c>
      <c r="KQ48" s="663">
        <f t="shared" si="1286"/>
        <v>293558.21999999997</v>
      </c>
      <c r="KR48" s="663">
        <f t="shared" si="1286"/>
        <v>303319.34000000003</v>
      </c>
      <c r="KS48" s="663">
        <f t="shared" si="1286"/>
        <v>299105.14</v>
      </c>
      <c r="KT48" s="663">
        <f t="shared" si="1286"/>
        <v>300932.65000000002</v>
      </c>
      <c r="KU48" s="663">
        <f t="shared" si="1286"/>
        <v>321199.12</v>
      </c>
      <c r="KV48" s="663">
        <f t="shared" si="1286"/>
        <v>306709.92</v>
      </c>
      <c r="KW48" s="663">
        <f t="shared" si="1286"/>
        <v>309899.40000000002</v>
      </c>
      <c r="KX48" s="663">
        <f t="shared" si="1286"/>
        <v>341196.43</v>
      </c>
      <c r="KY48" s="663">
        <f t="shared" si="1286"/>
        <v>337701.76</v>
      </c>
      <c r="KZ48" s="663">
        <f t="shared" si="1286"/>
        <v>300637.15999999997</v>
      </c>
      <c r="LA48" s="663">
        <f t="shared" si="1286"/>
        <v>297776.81</v>
      </c>
      <c r="LB48" s="663">
        <f t="shared" si="1286"/>
        <v>294351.26</v>
      </c>
      <c r="LC48" s="755">
        <f t="shared" si="1287"/>
        <v>305726.15000000002</v>
      </c>
      <c r="LD48" s="755">
        <f t="shared" si="1287"/>
        <v>308868.84000000003</v>
      </c>
      <c r="LE48" s="755">
        <f t="shared" si="1287"/>
        <v>297754.21999999997</v>
      </c>
      <c r="LF48" s="755">
        <f t="shared" si="1287"/>
        <v>327353.28999999998</v>
      </c>
      <c r="LG48" s="755">
        <f t="shared" si="1287"/>
        <v>310020.38</v>
      </c>
      <c r="LH48" s="755">
        <f t="shared" si="1287"/>
        <v>377692.01</v>
      </c>
      <c r="LI48" s="755">
        <f t="shared" si="1287"/>
        <v>327401.03999999998</v>
      </c>
      <c r="LJ48" s="755">
        <f t="shared" si="1287"/>
        <v>370412.42</v>
      </c>
      <c r="LK48" s="755">
        <f t="shared" si="1287"/>
        <v>273803.44</v>
      </c>
      <c r="LL48" s="755">
        <f t="shared" si="1287"/>
        <v>297917.38</v>
      </c>
      <c r="LM48" s="755">
        <f t="shared" si="1287"/>
        <v>320069.06</v>
      </c>
      <c r="LN48" s="755">
        <f t="shared" si="1287"/>
        <v>351383.72</v>
      </c>
      <c r="LO48" s="805">
        <f t="shared" si="1288"/>
        <v>316280.34999999998</v>
      </c>
      <c r="LP48" s="805">
        <f t="shared" si="1288"/>
        <v>319218.59000000003</v>
      </c>
      <c r="LQ48" s="805">
        <f t="shared" si="1288"/>
        <v>269886.71999999997</v>
      </c>
      <c r="LR48" s="805">
        <f t="shared" si="1288"/>
        <v>343621.56</v>
      </c>
      <c r="LS48" s="805">
        <f t="shared" si="1288"/>
        <v>318805.53000000003</v>
      </c>
      <c r="LT48" s="805">
        <f t="shared" si="1288"/>
        <v>316517.11</v>
      </c>
      <c r="LU48" s="805">
        <f t="shared" si="1288"/>
        <v>292586.84000000003</v>
      </c>
      <c r="LV48" s="805">
        <f t="shared" si="1288"/>
        <v>373870.79</v>
      </c>
      <c r="LW48" s="805">
        <f t="shared" si="1288"/>
        <v>349301.06</v>
      </c>
      <c r="LX48" s="805">
        <f t="shared" si="1288"/>
        <v>337549.33999999997</v>
      </c>
      <c r="LY48" s="805">
        <f t="shared" si="1288"/>
        <v>364754.64</v>
      </c>
      <c r="LZ48" s="805">
        <f t="shared" si="1288"/>
        <v>353592.33</v>
      </c>
      <c r="MA48" s="980">
        <f t="shared" si="1289"/>
        <v>350713.94</v>
      </c>
      <c r="MB48" s="980">
        <f t="shared" si="1289"/>
        <v>356562.23999999993</v>
      </c>
      <c r="MC48" s="980">
        <f t="shared" si="1289"/>
        <v>341221.77</v>
      </c>
      <c r="MD48" s="980">
        <f t="shared" si="1289"/>
        <v>348615.02</v>
      </c>
      <c r="ME48" s="980">
        <f t="shared" si="1289"/>
        <v>347410.22</v>
      </c>
      <c r="MF48" s="980">
        <f t="shared" si="1289"/>
        <v>344893.9</v>
      </c>
      <c r="MG48" s="980">
        <f t="shared" si="1289"/>
        <v>379818</v>
      </c>
      <c r="MH48" s="980">
        <f t="shared" si="1289"/>
        <v>382784.38</v>
      </c>
      <c r="MI48" s="980">
        <f t="shared" si="1289"/>
        <v>389141.24</v>
      </c>
      <c r="MJ48" s="980">
        <f t="shared" si="1289"/>
        <v>344779.91</v>
      </c>
      <c r="MK48" s="980">
        <f t="shared" si="1289"/>
        <v>396335.54</v>
      </c>
      <c r="ML48" s="980">
        <f t="shared" si="1289"/>
        <v>364198.91</v>
      </c>
      <c r="MM48" s="1002">
        <f t="shared" si="1290"/>
        <v>370519.28</v>
      </c>
      <c r="MN48" s="1002">
        <f t="shared" si="1290"/>
        <v>388810.54</v>
      </c>
      <c r="MO48" s="1002">
        <f t="shared" si="1290"/>
        <v>369797.71</v>
      </c>
      <c r="MP48" s="1002">
        <f t="shared" si="1290"/>
        <v>370492.44</v>
      </c>
      <c r="MQ48" s="1002">
        <f t="shared" si="1290"/>
        <v>351802.28</v>
      </c>
      <c r="MR48" s="1002">
        <f t="shared" si="1290"/>
        <v>367556.85</v>
      </c>
      <c r="MS48" s="1002">
        <f t="shared" si="1290"/>
        <v>372129.59</v>
      </c>
      <c r="MT48" s="1002">
        <f t="shared" si="1290"/>
        <v>409478.43</v>
      </c>
      <c r="MU48" s="1002">
        <f t="shared" si="1290"/>
        <v>370178.31</v>
      </c>
      <c r="MV48" s="1002">
        <f t="shared" si="1290"/>
        <v>422679.38</v>
      </c>
      <c r="MW48" s="1002">
        <f t="shared" si="1290"/>
        <v>376825.36</v>
      </c>
      <c r="MX48" s="1002">
        <f t="shared" si="1290"/>
        <v>368638.46</v>
      </c>
      <c r="MY48" s="1042">
        <f t="shared" si="1291"/>
        <v>353317.3</v>
      </c>
      <c r="MZ48" s="1042">
        <f t="shared" si="1291"/>
        <v>345021.12</v>
      </c>
      <c r="NA48" s="1042">
        <f t="shared" si="1291"/>
        <v>383035.35</v>
      </c>
      <c r="NB48" s="1042">
        <f t="shared" si="1291"/>
        <v>350325</v>
      </c>
      <c r="NC48" s="1042">
        <f t="shared" si="1291"/>
        <v>352966.49</v>
      </c>
      <c r="ND48" s="1042">
        <f t="shared" si="1291"/>
        <v>362268.36</v>
      </c>
      <c r="NE48" s="1042">
        <f t="shared" si="1291"/>
        <v>364570.4</v>
      </c>
      <c r="NF48" s="1042">
        <f t="shared" si="1291"/>
        <v>405367</v>
      </c>
      <c r="NG48" s="1042">
        <f t="shared" si="1291"/>
        <v>409584.02</v>
      </c>
      <c r="NH48" s="1042">
        <f t="shared" si="1291"/>
        <v>369298.85</v>
      </c>
      <c r="NI48" s="1042">
        <f t="shared" si="1291"/>
        <v>411739.68</v>
      </c>
      <c r="NJ48" s="1042">
        <f t="shared" si="1291"/>
        <v>372604.33</v>
      </c>
      <c r="NK48" s="1129">
        <f t="shared" si="1292"/>
        <v>375652.59</v>
      </c>
      <c r="NL48" s="1129">
        <f t="shared" si="1292"/>
        <v>364866.14</v>
      </c>
      <c r="NM48" s="1129">
        <f t="shared" si="1292"/>
        <v>359026.28</v>
      </c>
      <c r="NN48" s="1129">
        <f t="shared" si="1292"/>
        <v>372007.67</v>
      </c>
      <c r="NO48" s="1129">
        <f t="shared" si="1292"/>
        <v>360914.06</v>
      </c>
      <c r="NP48" s="1129">
        <f t="shared" si="1292"/>
        <v>369477.31</v>
      </c>
      <c r="NQ48" s="1129">
        <f t="shared" si="1292"/>
        <v>381374.1</v>
      </c>
      <c r="NR48" s="1129">
        <f t="shared" si="1292"/>
        <v>401861.98</v>
      </c>
      <c r="NS48" s="1129">
        <f t="shared" si="1292"/>
        <v>411534.1</v>
      </c>
      <c r="NT48" s="1129">
        <f t="shared" si="1292"/>
        <v>398727.36</v>
      </c>
      <c r="NU48" s="1129">
        <f t="shared" si="1292"/>
        <v>374854.83</v>
      </c>
      <c r="NV48" s="1129">
        <f t="shared" si="1292"/>
        <v>397034.99</v>
      </c>
      <c r="NW48" s="1214">
        <f t="shared" si="1293"/>
        <v>380294.08</v>
      </c>
      <c r="NX48" s="1214">
        <f t="shared" si="1293"/>
        <v>378036.8</v>
      </c>
      <c r="NY48" s="1214">
        <f t="shared" si="1293"/>
        <v>384935.18</v>
      </c>
      <c r="NZ48" s="1214">
        <f t="shared" si="1293"/>
        <v>373706.93</v>
      </c>
      <c r="OA48" s="1214">
        <f t="shared" si="1293"/>
        <v>365383.07</v>
      </c>
      <c r="OB48" s="1214">
        <f t="shared" si="1293"/>
        <v>451134.94</v>
      </c>
      <c r="OC48" s="1214">
        <f t="shared" si="1293"/>
        <v>446493.47</v>
      </c>
      <c r="OD48" s="1214">
        <f t="shared" si="1293"/>
        <v>419780.01</v>
      </c>
      <c r="OE48" s="1214">
        <f t="shared" si="1293"/>
        <v>400084.98</v>
      </c>
      <c r="OF48" s="1214">
        <f t="shared" si="1293"/>
        <v>404218.45</v>
      </c>
      <c r="OG48" s="1214">
        <f t="shared" si="1293"/>
        <v>408615.01</v>
      </c>
      <c r="OH48" s="1214">
        <f t="shared" si="1293"/>
        <v>431317.34</v>
      </c>
      <c r="OI48" s="1284">
        <f t="shared" si="1294"/>
        <v>404868.72</v>
      </c>
      <c r="OJ48" s="1284">
        <f t="shared" si="1295"/>
        <v>431473.57</v>
      </c>
      <c r="OK48" s="1284">
        <f t="shared" si="1295"/>
        <v>438931.77</v>
      </c>
      <c r="OL48" s="1284">
        <f t="shared" si="1295"/>
        <v>422573.8</v>
      </c>
      <c r="OM48" s="1284">
        <f t="shared" si="1295"/>
        <v>432378.66</v>
      </c>
      <c r="ON48" s="1284">
        <f t="shared" si="1295"/>
        <v>428516.17</v>
      </c>
      <c r="OO48" s="1284">
        <f t="shared" si="1296"/>
        <v>0</v>
      </c>
      <c r="OP48" s="1284">
        <f t="shared" si="1296"/>
        <v>0</v>
      </c>
      <c r="OQ48" s="1284">
        <f t="shared" si="1296"/>
        <v>0</v>
      </c>
      <c r="OR48" s="1284">
        <f t="shared" si="1296"/>
        <v>0</v>
      </c>
      <c r="OS48" s="1284">
        <f t="shared" si="1296"/>
        <v>0</v>
      </c>
      <c r="OT48" s="1284">
        <f t="shared" si="1296"/>
        <v>0</v>
      </c>
    </row>
    <row r="49" spans="1:410" s="80" customFormat="1" x14ac:dyDescent="0.3">
      <c r="A49" s="632"/>
      <c r="B49" s="78">
        <v>7.5</v>
      </c>
      <c r="C49" s="79"/>
      <c r="D49" s="79"/>
      <c r="E49" s="1337" t="s">
        <v>205</v>
      </c>
      <c r="F49" s="1337"/>
      <c r="G49" s="1338"/>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14">V48/V22</f>
        <v>47.776128512880554</v>
      </c>
      <c r="W49" s="82">
        <f t="shared" si="1414"/>
        <v>51.34404639553663</v>
      </c>
      <c r="X49" s="81">
        <f t="shared" si="1414"/>
        <v>51.665070081328949</v>
      </c>
      <c r="Y49" s="82">
        <f t="shared" si="1414"/>
        <v>41.976308558867977</v>
      </c>
      <c r="Z49" s="81">
        <f t="shared" si="1414"/>
        <v>50.301429754804502</v>
      </c>
      <c r="AA49" s="82">
        <f t="shared" si="1414"/>
        <v>49.553390924956368</v>
      </c>
      <c r="AB49" s="81">
        <f t="shared" si="1414"/>
        <v>47.578596949891065</v>
      </c>
      <c r="AC49" s="82">
        <f t="shared" si="1414"/>
        <v>47.769614035087713</v>
      </c>
      <c r="AD49" s="81">
        <f t="shared" si="1414"/>
        <v>43.334614940871063</v>
      </c>
      <c r="AE49" s="82">
        <f t="shared" si="1414"/>
        <v>45.63790742218675</v>
      </c>
      <c r="AF49" s="81">
        <f t="shared" si="1414"/>
        <v>46.991349503499919</v>
      </c>
      <c r="AG49" s="82">
        <f t="shared" si="1414"/>
        <v>100.88102919099249</v>
      </c>
      <c r="AH49" s="131">
        <f t="shared" ref="AH49" si="1415">AH48/AH22</f>
        <v>51.618946458744468</v>
      </c>
      <c r="AI49" s="149">
        <v>51.62</v>
      </c>
      <c r="AJ49" s="358">
        <f>AJ48/AJ22</f>
        <v>43.265963356973991</v>
      </c>
      <c r="AK49" s="82">
        <f t="shared" ref="AK49:AU49" si="1416">AK48/AK22</f>
        <v>40.006065620952647</v>
      </c>
      <c r="AL49" s="81">
        <f t="shared" si="1416"/>
        <v>53.277193638914881</v>
      </c>
      <c r="AM49" s="82">
        <f t="shared" si="1416"/>
        <v>33.583963468309861</v>
      </c>
      <c r="AN49" s="81">
        <f t="shared" si="1416"/>
        <v>47.840799163852708</v>
      </c>
      <c r="AO49" s="82">
        <f t="shared" si="1416"/>
        <v>53.898932584269666</v>
      </c>
      <c r="AP49" s="200">
        <f t="shared" si="1416"/>
        <v>45.301547425474254</v>
      </c>
      <c r="AQ49" s="82">
        <f t="shared" si="1416"/>
        <v>51.637844827586207</v>
      </c>
      <c r="AR49" s="200">
        <f t="shared" si="1416"/>
        <v>49.989050830728736</v>
      </c>
      <c r="AS49" s="82">
        <f t="shared" si="1416"/>
        <v>45.174164524421592</v>
      </c>
      <c r="AT49" s="200">
        <f t="shared" si="1416"/>
        <v>36.597701190905809</v>
      </c>
      <c r="AU49" s="82">
        <f t="shared" si="1416"/>
        <v>54.386269413629158</v>
      </c>
      <c r="AV49" s="131">
        <f>AV48/AV22</f>
        <v>45.369247136445018</v>
      </c>
      <c r="AW49" s="149">
        <f t="shared" ref="AW49:BH49" si="1417">AW48/AW22</f>
        <v>45.369247136445018</v>
      </c>
      <c r="AX49" s="358">
        <f t="shared" si="1417"/>
        <v>42.018864423210076</v>
      </c>
      <c r="AY49" s="82">
        <f t="shared" si="1417"/>
        <v>43.604213402358354</v>
      </c>
      <c r="AZ49" s="81">
        <f t="shared" si="1417"/>
        <v>39.503350240256268</v>
      </c>
      <c r="BA49" s="82">
        <f t="shared" si="1417"/>
        <v>22.783460814138781</v>
      </c>
      <c r="BB49" s="81">
        <f t="shared" si="1417"/>
        <v>34.856215875200732</v>
      </c>
      <c r="BC49" s="82">
        <f t="shared" si="1417"/>
        <v>45.976438554852322</v>
      </c>
      <c r="BD49" s="200">
        <f t="shared" si="1417"/>
        <v>35.633894047619052</v>
      </c>
      <c r="BE49" s="82">
        <f t="shared" si="1417"/>
        <v>53.032216095380029</v>
      </c>
      <c r="BF49" s="200">
        <f t="shared" si="1417"/>
        <v>48.064350861556747</v>
      </c>
      <c r="BG49" s="82">
        <f t="shared" si="1417"/>
        <v>51.250562686567164</v>
      </c>
      <c r="BH49" s="200">
        <f t="shared" si="1417"/>
        <v>43.035081794987242</v>
      </c>
      <c r="BI49" s="82">
        <f t="shared" ref="BI49" si="1418">BI48/BI22</f>
        <v>49.323001406469757</v>
      </c>
      <c r="BJ49" s="131">
        <f t="shared" ref="BJ49:BO49" si="1419">BJ48/BJ22</f>
        <v>40.697836433202255</v>
      </c>
      <c r="BK49" s="149">
        <f t="shared" si="1419"/>
        <v>40.697836433202255</v>
      </c>
      <c r="BL49" s="358">
        <f t="shared" si="1419"/>
        <v>38.964457127687808</v>
      </c>
      <c r="BM49" s="82">
        <f t="shared" si="1419"/>
        <v>43.737467916366263</v>
      </c>
      <c r="BN49" s="81">
        <f t="shared" si="1419"/>
        <v>40.744468056123146</v>
      </c>
      <c r="BO49" s="82">
        <f t="shared" si="1419"/>
        <v>21.219337893103937</v>
      </c>
      <c r="BP49" s="81">
        <f t="shared" ref="BP49:BQ49" si="1420">BP48/BP22</f>
        <v>45.399168904593637</v>
      </c>
      <c r="BQ49" s="82">
        <f t="shared" si="1420"/>
        <v>43.972748387096772</v>
      </c>
      <c r="BR49" s="200">
        <f t="shared" ref="BR49" si="1421">BR48/BR22</f>
        <v>35.060459327978279</v>
      </c>
      <c r="BS49" s="82">
        <f t="shared" ref="BS49:BT49" si="1422">BS48/BS22</f>
        <v>48.212014978098061</v>
      </c>
      <c r="BT49" s="200">
        <f t="shared" si="1422"/>
        <v>42.034075180482951</v>
      </c>
      <c r="BU49" s="200">
        <f t="shared" ref="BU49:BV49" si="1423">BU48/BU22</f>
        <v>35.599426879810537</v>
      </c>
      <c r="BV49" s="200">
        <f t="shared" si="1423"/>
        <v>45.06989707885576</v>
      </c>
      <c r="BW49" s="200">
        <f t="shared" ref="BW49" si="1424">BW48/BW22</f>
        <v>40.03689608269859</v>
      </c>
      <c r="BX49" s="131">
        <f>BX48/BX22</f>
        <v>38.449595522635803</v>
      </c>
      <c r="BY49" s="149">
        <f>BY48/BY22</f>
        <v>38.449595522635803</v>
      </c>
      <c r="BZ49" s="200">
        <f t="shared" ref="BZ49:CA49" si="1425">BZ48/BZ22</f>
        <v>40.541857843787298</v>
      </c>
      <c r="CA49" s="82">
        <f t="shared" si="1425"/>
        <v>43.823615209988652</v>
      </c>
      <c r="CB49" s="81">
        <f t="shared" ref="CB49:CC49" si="1426">CB48/CB22</f>
        <v>43.903600707755821</v>
      </c>
      <c r="CC49" s="82">
        <f t="shared" si="1426"/>
        <v>44.910589930031549</v>
      </c>
      <c r="CD49" s="81">
        <f t="shared" ref="CD49:CE49" si="1427">CD48/CD22</f>
        <v>44.112177006260673</v>
      </c>
      <c r="CE49" s="82">
        <f t="shared" si="1427"/>
        <v>52.117015316682767</v>
      </c>
      <c r="CF49" s="200">
        <f t="shared" ref="CF49:CG49" si="1428">CF48/CF22</f>
        <v>47.566619206741244</v>
      </c>
      <c r="CG49" s="82">
        <f t="shared" si="1428"/>
        <v>48.938092218258681</v>
      </c>
      <c r="CH49" s="200">
        <f t="shared" ref="CH49:CI49" si="1429">CH48/CH22</f>
        <v>39.081278903796743</v>
      </c>
      <c r="CI49" s="200">
        <f t="shared" si="1429"/>
        <v>46.85709027996225</v>
      </c>
      <c r="CJ49" s="200">
        <f t="shared" ref="CJ49:CK49" si="1430">CJ48/CJ22</f>
        <v>53.811207128446533</v>
      </c>
      <c r="CK49" s="200">
        <f t="shared" si="1430"/>
        <v>53.860165542611888</v>
      </c>
      <c r="CL49" s="131">
        <f>CL48/CL22</f>
        <v>46.482366052653703</v>
      </c>
      <c r="CM49" s="149">
        <f>CM48/CM22</f>
        <v>46.482366052653703</v>
      </c>
      <c r="CN49" s="200">
        <f t="shared" ref="CN49:CO49" si="1431">CN48/CN22</f>
        <v>47.354446773469078</v>
      </c>
      <c r="CO49" s="82">
        <f t="shared" si="1431"/>
        <v>44.764912354508489</v>
      </c>
      <c r="CP49" s="81">
        <f t="shared" ref="CP49:CQ49" si="1432">CP48/CP22</f>
        <v>43.649801067442986</v>
      </c>
      <c r="CQ49" s="82">
        <f t="shared" si="1432"/>
        <v>46.795800081710475</v>
      </c>
      <c r="CR49" s="81">
        <f t="shared" ref="CR49:CS49" si="1433">CR48/CR22</f>
        <v>52.599493482923613</v>
      </c>
      <c r="CS49" s="82">
        <f t="shared" si="1433"/>
        <v>52.290948290104076</v>
      </c>
      <c r="CT49" s="200">
        <f t="shared" ref="CT49:CU49" si="1434">CT48/CT22</f>
        <v>42.092769385699903</v>
      </c>
      <c r="CU49" s="82">
        <f t="shared" si="1434"/>
        <v>56.78474939246658</v>
      </c>
      <c r="CV49" s="200">
        <f t="shared" ref="CV49:CW49" si="1435">CV48/CV22</f>
        <v>56.512062773014073</v>
      </c>
      <c r="CW49" s="897">
        <f t="shared" si="1435"/>
        <v>64.85097790585975</v>
      </c>
      <c r="CX49" s="200">
        <f t="shared" ref="CX49:CY49" si="1436">CX48/CX22</f>
        <v>64.217366197183097</v>
      </c>
      <c r="CY49" s="82">
        <f t="shared" si="1436"/>
        <v>64.477084245076583</v>
      </c>
      <c r="CZ49" s="131">
        <f>CZ48/CZ22</f>
        <v>52.372871648904479</v>
      </c>
      <c r="DA49" s="149">
        <f>DA48/DA22</f>
        <v>52.372871648904479</v>
      </c>
      <c r="DB49" s="200">
        <f t="shared" ref="DB49:DC49" si="1437">DB48/DB22</f>
        <v>65.554007476635519</v>
      </c>
      <c r="DC49" s="82">
        <f t="shared" si="1437"/>
        <v>59.200106259339186</v>
      </c>
      <c r="DD49" s="81">
        <f t="shared" ref="DD49:DE49" si="1438">DD48/DD22</f>
        <v>69.808054418985279</v>
      </c>
      <c r="DE49" s="82">
        <f t="shared" si="1438"/>
        <v>62.186054227613276</v>
      </c>
      <c r="DF49" s="81">
        <f t="shared" ref="DF49:DG49" si="1439">DF48/DF22</f>
        <v>70.712440464074902</v>
      </c>
      <c r="DG49" s="82">
        <f t="shared" si="1439"/>
        <v>75.337243337702063</v>
      </c>
      <c r="DH49" s="200">
        <f t="shared" ref="DH49:DI49" si="1440">DH48/DH22</f>
        <v>56.537362310211371</v>
      </c>
      <c r="DI49" s="82">
        <f t="shared" si="1440"/>
        <v>60.672750039625932</v>
      </c>
      <c r="DJ49" s="200">
        <f t="shared" ref="DJ49:DK49" si="1441">DJ48/DJ22</f>
        <v>64.759733732734233</v>
      </c>
      <c r="DK49" s="82">
        <f t="shared" si="1441"/>
        <v>57.063871234690495</v>
      </c>
      <c r="DL49" s="200">
        <f t="shared" ref="DL49:DM49" si="1442">DL48/DL22</f>
        <v>72.735463387777571</v>
      </c>
      <c r="DM49" s="82">
        <f t="shared" si="1442"/>
        <v>56.125583294806589</v>
      </c>
      <c r="DN49" s="131">
        <f>DN48/DN22</f>
        <v>63.569120864656163</v>
      </c>
      <c r="DO49" s="149">
        <f>DO48/DO22</f>
        <v>63.569120864656163</v>
      </c>
      <c r="DP49" s="200">
        <f t="shared" ref="DP49:DQ49" si="1443">DP48/DP22</f>
        <v>63.056378488767876</v>
      </c>
      <c r="DQ49" s="82">
        <f t="shared" si="1443"/>
        <v>64.747800166527895</v>
      </c>
      <c r="DR49" s="81">
        <f t="shared" ref="DR49:DS49" si="1444">DR48/DR22</f>
        <v>81.687146012812022</v>
      </c>
      <c r="DS49" s="82">
        <f t="shared" si="1444"/>
        <v>55.822275124303147</v>
      </c>
      <c r="DT49" s="81">
        <f t="shared" ref="DT49:DU49" si="1445">DT48/DT22</f>
        <v>66.882562737642587</v>
      </c>
      <c r="DU49" s="82">
        <f t="shared" si="1445"/>
        <v>75.566786595394731</v>
      </c>
      <c r="DV49" s="200">
        <f t="shared" ref="DV49:DW49" si="1446">DV48/DV22</f>
        <v>51.792566457898403</v>
      </c>
      <c r="DW49" s="82">
        <f t="shared" si="1446"/>
        <v>62.620955803639703</v>
      </c>
      <c r="DX49" s="200">
        <f t="shared" ref="DX49:DY49" si="1447">DX48/DX22</f>
        <v>58.121888836552046</v>
      </c>
      <c r="DY49" s="82">
        <f t="shared" si="1447"/>
        <v>69.382695338148395</v>
      </c>
      <c r="DZ49" s="200">
        <f t="shared" ref="DZ49:EA49" si="1448">DZ48/DZ22</f>
        <v>66.565158099275749</v>
      </c>
      <c r="EA49" s="82">
        <f t="shared" si="1448"/>
        <v>64.764311314125095</v>
      </c>
      <c r="EB49" s="131">
        <f>EB48/EB22</f>
        <v>64.193200531771964</v>
      </c>
      <c r="EC49" s="149">
        <f>EC48/EC22</f>
        <v>64.19320053177195</v>
      </c>
      <c r="ED49" s="200">
        <f t="shared" ref="ED49" si="1449">ED48/ED22</f>
        <v>59.431000841042888</v>
      </c>
      <c r="EE49" s="82">
        <f t="shared" ref="EE49:EF49" si="1450">EE48/EE22</f>
        <v>64.27368107302533</v>
      </c>
      <c r="EF49" s="81">
        <f t="shared" si="1450"/>
        <v>78.186436007348433</v>
      </c>
      <c r="EG49" s="82">
        <f t="shared" ref="EG49:EH49" si="1451">EG48/EG22</f>
        <v>62.748522299838797</v>
      </c>
      <c r="EH49" s="81">
        <f t="shared" si="1451"/>
        <v>69.331465330976229</v>
      </c>
      <c r="EI49" s="82">
        <f t="shared" ref="EI49:EJ49" si="1452">EI48/EI22</f>
        <v>74.341957726246662</v>
      </c>
      <c r="EJ49" s="200">
        <f t="shared" si="1452"/>
        <v>51.86660975956751</v>
      </c>
      <c r="EK49" s="82">
        <f t="shared" ref="EK49:EL49" si="1453">EK48/EK22</f>
        <v>58.595981497542645</v>
      </c>
      <c r="EL49" s="200">
        <f t="shared" si="1453"/>
        <v>60.109189903140596</v>
      </c>
      <c r="EM49" s="82">
        <f t="shared" ref="EM49:EN49" si="1454">EM48/EM22</f>
        <v>60.058359082777685</v>
      </c>
      <c r="EN49" s="200">
        <f t="shared" si="1454"/>
        <v>69.491929113924044</v>
      </c>
      <c r="EO49" s="82">
        <f t="shared" ref="EO49" si="1455">EO48/EO22</f>
        <v>50.964892627547535</v>
      </c>
      <c r="EP49" s="131">
        <f>EP48/EP22</f>
        <v>62.305790974202075</v>
      </c>
      <c r="EQ49" s="149">
        <f>EQ48/EQ22</f>
        <v>62.305790974202083</v>
      </c>
      <c r="ER49" s="200">
        <f t="shared" ref="ER49:ES49" si="1456">ER48/ER22</f>
        <v>47.490845764854619</v>
      </c>
      <c r="ES49" s="82">
        <f t="shared" si="1456"/>
        <v>47.845022292158404</v>
      </c>
      <c r="ET49" s="81">
        <f t="shared" ref="ET49:EU49" si="1457">ET48/ET22</f>
        <v>46.064444444444447</v>
      </c>
      <c r="EU49" s="82">
        <f t="shared" si="1457"/>
        <v>43.126323904474845</v>
      </c>
      <c r="EV49" s="81">
        <f t="shared" ref="EV49" si="1458">EV48/EV22</f>
        <v>67.034557949479947</v>
      </c>
      <c r="EW49" s="82">
        <f t="shared" ref="EW49:EX49" si="1459">EW48/EW22</f>
        <v>65.140569464033845</v>
      </c>
      <c r="EX49" s="200">
        <f t="shared" si="1459"/>
        <v>60.363105413105409</v>
      </c>
      <c r="EY49" s="82">
        <f t="shared" ref="EY49" si="1460">EY48/EY22</f>
        <v>54.020967872025807</v>
      </c>
      <c r="EZ49" s="200">
        <f t="shared" ref="EZ49:FA49" si="1461">EZ48/EZ22</f>
        <v>55.770985228350725</v>
      </c>
      <c r="FA49" s="82">
        <f t="shared" si="1461"/>
        <v>62.841191489361698</v>
      </c>
      <c r="FB49" s="200">
        <f t="shared" ref="FB49:FC49" si="1462">FB48/FB22</f>
        <v>63.653392766174228</v>
      </c>
      <c r="FC49" s="82">
        <f t="shared" si="1462"/>
        <v>58.837431831653824</v>
      </c>
      <c r="FD49" s="131">
        <f>FD48/FD22</f>
        <v>54.942035486587272</v>
      </c>
      <c r="FE49" s="149">
        <f>FE48/FE22</f>
        <v>54.94203548658728</v>
      </c>
      <c r="FF49" s="200">
        <f t="shared" ref="FF49:FG49" si="1463">FF48/FF22</f>
        <v>62.445661740558293</v>
      </c>
      <c r="FG49" s="82">
        <f t="shared" si="1463"/>
        <v>60.476211806111017</v>
      </c>
      <c r="FH49" s="81">
        <f t="shared" ref="FH49:FI49" si="1464">FH48/FH22</f>
        <v>69.432752525252525</v>
      </c>
      <c r="FI49" s="82">
        <f t="shared" si="1464"/>
        <v>64.868413469883706</v>
      </c>
      <c r="FJ49" s="81">
        <f t="shared" ref="FJ49:FK49" si="1465">FJ48/FJ22</f>
        <v>68.385377128953778</v>
      </c>
      <c r="FK49" s="82">
        <f t="shared" si="1465"/>
        <v>91.083169796083183</v>
      </c>
      <c r="FL49" s="200">
        <f t="shared" ref="FL49:FM49" si="1466">FL48/FL22</f>
        <v>70.714835286664552</v>
      </c>
      <c r="FM49" s="82">
        <f t="shared" si="1466"/>
        <v>56.105320769847637</v>
      </c>
      <c r="FN49" s="200">
        <f t="shared" ref="FN49:FO49" si="1467">FN48/FN22</f>
        <v>53.883498989898989</v>
      </c>
      <c r="FO49" s="82">
        <f t="shared" si="1467"/>
        <v>51.558475765306127</v>
      </c>
      <c r="FP49" s="200">
        <f t="shared" ref="FP49:FQ49" si="1468">FP48/FP22</f>
        <v>62.042971454600668</v>
      </c>
      <c r="FQ49" s="82">
        <f t="shared" si="1468"/>
        <v>57.76313646712201</v>
      </c>
      <c r="FR49" s="131">
        <f>FR48/FR22</f>
        <v>62.863375467192689</v>
      </c>
      <c r="FS49" s="149">
        <f>FS48/FS22</f>
        <v>62.863375467192689</v>
      </c>
      <c r="FT49" s="200">
        <f t="shared" ref="FT49:FU49" si="1469">FT48/FT22</f>
        <v>63.359737089201872</v>
      </c>
      <c r="FU49" s="82">
        <f t="shared" si="1469"/>
        <v>61.419725266903917</v>
      </c>
      <c r="FV49" s="81">
        <f t="shared" ref="FV49:FW49" si="1470">FV48/FV22</f>
        <v>71.371019512195119</v>
      </c>
      <c r="FW49" s="82">
        <f t="shared" si="1470"/>
        <v>58.821520044543426</v>
      </c>
      <c r="FX49" s="81">
        <f t="shared" ref="FX49:FY49" si="1471">FX48/FX22</f>
        <v>68.784387527839641</v>
      </c>
      <c r="FY49" s="82">
        <f t="shared" si="1471"/>
        <v>80.366873593398353</v>
      </c>
      <c r="FZ49" s="200"/>
      <c r="GA49" s="82"/>
      <c r="GB49" s="200"/>
      <c r="GC49" s="82"/>
      <c r="GD49" s="200"/>
      <c r="GE49" s="82"/>
      <c r="GF49" s="131">
        <f>GF48/GF22</f>
        <v>66.691237000547346</v>
      </c>
      <c r="GG49" s="149">
        <f>GG48/GG22</f>
        <v>66.691237000547346</v>
      </c>
      <c r="GH49" s="303">
        <f t="shared" si="1208"/>
        <v>-3.4740468626929157</v>
      </c>
      <c r="GI49" s="1101">
        <f t="shared" si="1209"/>
        <v>-6.8165489684856598E-2</v>
      </c>
      <c r="GJ49" s="303">
        <f t="shared" si="1210"/>
        <v>0.35417652730378535</v>
      </c>
      <c r="GK49" s="1097">
        <f t="shared" si="1211"/>
        <v>7.4577852131218949E-3</v>
      </c>
      <c r="GL49" s="303">
        <f t="shared" si="1212"/>
        <v>-1.7805778477139569</v>
      </c>
      <c r="GM49" s="1097">
        <f t="shared" si="1213"/>
        <v>-3.7215529691701825E-2</v>
      </c>
      <c r="GN49" s="303">
        <f t="shared" si="1214"/>
        <v>-2.9381205399696029</v>
      </c>
      <c r="GO49" s="1097">
        <f t="shared" si="1215"/>
        <v>-6.3782828066299452E-2</v>
      </c>
      <c r="GP49" s="303">
        <f t="shared" si="1216"/>
        <v>23.908234045005102</v>
      </c>
      <c r="GQ49" s="1097">
        <f t="shared" si="1217"/>
        <v>0.5543768139840074</v>
      </c>
      <c r="GR49" s="303">
        <f t="shared" si="1218"/>
        <v>-1.8939884854461013</v>
      </c>
      <c r="GS49" s="1097">
        <f t="shared" si="1219"/>
        <v>-2.8253911764041025E-2</v>
      </c>
      <c r="GT49" s="303">
        <f t="shared" si="1220"/>
        <v>-4.7774640509284367</v>
      </c>
      <c r="GU49" s="1154">
        <f t="shared" si="1221"/>
        <v>-7.3340839514248107E-2</v>
      </c>
      <c r="GV49" s="303">
        <f t="shared" si="1222"/>
        <v>-6.3421375410796017</v>
      </c>
      <c r="GW49" s="1097">
        <f t="shared" si="1223"/>
        <v>-0.10506645570462422</v>
      </c>
      <c r="GX49" s="303">
        <f t="shared" si="1224"/>
        <v>1.7500173563249177</v>
      </c>
      <c r="GY49" s="1097">
        <f t="shared" si="1225"/>
        <v>3.2395149980849303E-2</v>
      </c>
      <c r="GZ49" s="303">
        <f t="shared" si="1226"/>
        <v>7.0702062610109735</v>
      </c>
      <c r="HA49" s="1097">
        <f t="shared" si="1227"/>
        <v>0.12677212410830591</v>
      </c>
      <c r="HB49" s="303">
        <f t="shared" si="1228"/>
        <v>0.81220127681253018</v>
      </c>
      <c r="HC49" s="1097">
        <f t="shared" si="1229"/>
        <v>1.2924663863988427E-2</v>
      </c>
      <c r="HD49" s="303">
        <f t="shared" si="1230"/>
        <v>-4.8159609345204046</v>
      </c>
      <c r="HE49" s="1097">
        <f t="shared" si="1231"/>
        <v>-7.5659139681862067E-2</v>
      </c>
      <c r="HF49" s="1244">
        <f t="shared" si="1232"/>
        <v>3.6082299089044696</v>
      </c>
      <c r="HG49" s="342">
        <f t="shared" si="1233"/>
        <v>6.1325414733062598E-2</v>
      </c>
      <c r="HH49" s="1244">
        <f t="shared" si="1234"/>
        <v>-1.969449934447276</v>
      </c>
      <c r="HI49" s="342">
        <f t="shared" si="1235"/>
        <v>-3.1538619009751377E-2</v>
      </c>
      <c r="HJ49" s="1244">
        <f t="shared" si="1236"/>
        <v>8.9565407191415076</v>
      </c>
      <c r="HK49" s="342">
        <f t="shared" si="1237"/>
        <v>0.14810022737297948</v>
      </c>
      <c r="HL49" s="1244">
        <f t="shared" si="1238"/>
        <v>-4.5643390553688192</v>
      </c>
      <c r="HM49" s="342">
        <f t="shared" si="1239"/>
        <v>-6.5737550210310039E-2</v>
      </c>
      <c r="HN49" s="1244">
        <f t="shared" si="1240"/>
        <v>3.5169636590700719</v>
      </c>
      <c r="HO49" s="342">
        <f t="shared" si="1241"/>
        <v>5.4216890331422761E-2</v>
      </c>
      <c r="HP49" s="1244">
        <f t="shared" si="1242"/>
        <v>22.697792667129406</v>
      </c>
      <c r="HQ49" s="342">
        <f t="shared" si="1243"/>
        <v>0.33191003135550973</v>
      </c>
      <c r="HR49" s="1244">
        <f t="shared" si="1244"/>
        <v>-20.368334509418631</v>
      </c>
      <c r="HS49" s="342">
        <f t="shared" si="1245"/>
        <v>-0.22362347023077059</v>
      </c>
      <c r="HT49" s="1244">
        <f t="shared" si="1246"/>
        <v>-14.609514516816915</v>
      </c>
      <c r="HU49" s="342">
        <f t="shared" si="1247"/>
        <v>-0.20659758956649915</v>
      </c>
      <c r="HV49" s="1244">
        <f t="shared" si="1248"/>
        <v>-2.2218217799486482</v>
      </c>
      <c r="HW49" s="342">
        <f t="shared" si="1249"/>
        <v>-3.9600910385360621E-2</v>
      </c>
      <c r="HX49" s="1244">
        <f t="shared" si="1250"/>
        <v>-2.3250232245928615</v>
      </c>
      <c r="HY49" s="342">
        <f t="shared" si="1251"/>
        <v>-4.3149076585184472E-2</v>
      </c>
      <c r="HZ49" s="1244">
        <f t="shared" si="1252"/>
        <v>10.48449568929454</v>
      </c>
      <c r="IA49" s="342">
        <f t="shared" si="1253"/>
        <v>0.2033515447008151</v>
      </c>
      <c r="IB49" s="1244">
        <f t="shared" si="1254"/>
        <v>-4.2798349874786581</v>
      </c>
      <c r="IC49" s="342">
        <f t="shared" si="1255"/>
        <v>-6.8981786125611108E-2</v>
      </c>
      <c r="ID49" s="1244">
        <f t="shared" si="1256"/>
        <v>5.5966006220798619</v>
      </c>
      <c r="IE49" s="342">
        <f t="shared" si="1257"/>
        <v>9.6888793863632569E-2</v>
      </c>
      <c r="IF49" s="1244">
        <f t="shared" si="1258"/>
        <v>-1.9400118222979543</v>
      </c>
      <c r="IG49" s="342">
        <f t="shared" si="1259"/>
        <v>-3.0619000510792558E-2</v>
      </c>
      <c r="IH49" s="1244">
        <f t="shared" si="1260"/>
        <v>-2.5866319843554777</v>
      </c>
      <c r="II49" s="342">
        <f t="shared" si="1261"/>
        <v>-4.2114027262659982E-2</v>
      </c>
      <c r="IJ49" s="1244">
        <f t="shared" si="1262"/>
        <v>-58.821520044543426</v>
      </c>
      <c r="IK49" s="342">
        <f t="shared" si="1263"/>
        <v>-0.82416533274395265</v>
      </c>
      <c r="IL49" s="1244">
        <f t="shared" si="1264"/>
        <v>9.9628674832962147</v>
      </c>
      <c r="IM49" s="342">
        <f t="shared" si="1265"/>
        <v>0.16937453292182339</v>
      </c>
      <c r="IN49" s="1244">
        <f t="shared" si="1266"/>
        <v>11.582486065558712</v>
      </c>
      <c r="IO49" s="342">
        <f t="shared" si="1267"/>
        <v>0.16838829975582528</v>
      </c>
      <c r="IP49" s="1244">
        <f t="shared" si="1268"/>
        <v>-80.366873593398353</v>
      </c>
      <c r="IQ49" s="342">
        <f t="shared" si="1269"/>
        <v>-1</v>
      </c>
      <c r="IR49" s="1244">
        <f t="shared" si="1270"/>
        <v>0</v>
      </c>
      <c r="IS49" s="342" t="e">
        <f t="shared" si="1271"/>
        <v>#DIV/0!</v>
      </c>
      <c r="IT49" s="1244">
        <f t="shared" si="1272"/>
        <v>0</v>
      </c>
      <c r="IU49" s="342" t="e">
        <f t="shared" si="1273"/>
        <v>#DIV/0!</v>
      </c>
      <c r="IV49" s="1244">
        <f t="shared" si="1274"/>
        <v>0</v>
      </c>
      <c r="IW49" s="342" t="e">
        <f t="shared" si="1275"/>
        <v>#DIV/0!</v>
      </c>
      <c r="IX49" s="1244">
        <f t="shared" si="1276"/>
        <v>0</v>
      </c>
      <c r="IY49" s="342" t="e">
        <f t="shared" si="1277"/>
        <v>#DIV/0!</v>
      </c>
      <c r="IZ49" s="1244">
        <f t="shared" si="1278"/>
        <v>0</v>
      </c>
      <c r="JA49" s="1306" t="e">
        <f t="shared" si="1279"/>
        <v>#DIV/0!</v>
      </c>
      <c r="JB49" s="1244">
        <f t="shared" si="1280"/>
        <v>91.083169796083183</v>
      </c>
      <c r="JC49" s="897">
        <f t="shared" si="1281"/>
        <v>80.366873593398353</v>
      </c>
      <c r="JD49" s="582">
        <f>JC49-JB49</f>
        <v>-10.716296202684831</v>
      </c>
      <c r="JE49" s="105">
        <f t="shared" si="1282"/>
        <v>-0.11765396644271882</v>
      </c>
      <c r="JF49" s="1179"/>
      <c r="JG49" s="80" t="str">
        <f t="shared" si="1283"/>
        <v>Service Center Costs Per Ticket</v>
      </c>
      <c r="JH49" s="272" t="e">
        <f>#REF!</f>
        <v>#REF!</v>
      </c>
      <c r="JI49" s="272" t="e">
        <f>#REF!</f>
        <v>#REF!</v>
      </c>
      <c r="JJ49" s="272" t="e">
        <f>#REF!</f>
        <v>#REF!</v>
      </c>
      <c r="JK49" s="272" t="e">
        <f>#REF!</f>
        <v>#REF!</v>
      </c>
      <c r="JL49" s="272" t="e">
        <f>#REF!</f>
        <v>#REF!</v>
      </c>
      <c r="JM49" s="272" t="e">
        <f>#REF!</f>
        <v>#REF!</v>
      </c>
      <c r="JN49" s="272" t="e">
        <f>#REF!</f>
        <v>#REF!</v>
      </c>
      <c r="JO49" s="272" t="e">
        <f>#REF!</f>
        <v>#REF!</v>
      </c>
      <c r="JP49" s="272" t="e">
        <f>#REF!</f>
        <v>#REF!</v>
      </c>
      <c r="JQ49" s="272" t="e">
        <f>#REF!</f>
        <v>#REF!</v>
      </c>
      <c r="JR49" s="272" t="e">
        <f>#REF!</f>
        <v>#REF!</v>
      </c>
      <c r="JS49" s="273">
        <f t="shared" si="1284"/>
        <v>43.265963356973991</v>
      </c>
      <c r="JT49" s="273">
        <f t="shared" si="1284"/>
        <v>40.006065620952647</v>
      </c>
      <c r="JU49" s="273">
        <f t="shared" si="1284"/>
        <v>53.277193638914881</v>
      </c>
      <c r="JV49" s="273">
        <f t="shared" si="1284"/>
        <v>33.583963468309861</v>
      </c>
      <c r="JW49" s="273">
        <f t="shared" si="1284"/>
        <v>47.840799163852708</v>
      </c>
      <c r="JX49" s="273">
        <f t="shared" si="1284"/>
        <v>53.898932584269666</v>
      </c>
      <c r="JY49" s="273">
        <f t="shared" si="1284"/>
        <v>45.301547425474254</v>
      </c>
      <c r="JZ49" s="273">
        <f t="shared" si="1284"/>
        <v>51.637844827586207</v>
      </c>
      <c r="KA49" s="273">
        <f t="shared" si="1284"/>
        <v>49.989050830728736</v>
      </c>
      <c r="KB49" s="273">
        <f t="shared" si="1284"/>
        <v>45.174164524421592</v>
      </c>
      <c r="KC49" s="273">
        <f t="shared" si="1284"/>
        <v>36.597701190905809</v>
      </c>
      <c r="KD49" s="273">
        <f t="shared" si="1284"/>
        <v>54.386269413629158</v>
      </c>
      <c r="KE49" s="273">
        <f t="shared" si="1285"/>
        <v>42.018864423210076</v>
      </c>
      <c r="KF49" s="273">
        <f t="shared" si="1285"/>
        <v>43.604213402358354</v>
      </c>
      <c r="KG49" s="273">
        <f t="shared" si="1285"/>
        <v>39.503350240256268</v>
      </c>
      <c r="KH49" s="273">
        <f t="shared" si="1285"/>
        <v>22.783460814138781</v>
      </c>
      <c r="KI49" s="273">
        <f t="shared" si="1285"/>
        <v>34.856215875200732</v>
      </c>
      <c r="KJ49" s="273">
        <f t="shared" si="1285"/>
        <v>45.976438554852322</v>
      </c>
      <c r="KK49" s="273">
        <f t="shared" si="1285"/>
        <v>35.633894047619052</v>
      </c>
      <c r="KL49" s="273">
        <f t="shared" si="1285"/>
        <v>53.032216095380029</v>
      </c>
      <c r="KM49" s="273">
        <f t="shared" si="1285"/>
        <v>48.064350861556747</v>
      </c>
      <c r="KN49" s="273">
        <f t="shared" si="1285"/>
        <v>51.250562686567164</v>
      </c>
      <c r="KO49" s="273">
        <f t="shared" si="1285"/>
        <v>43.035081794987242</v>
      </c>
      <c r="KP49" s="273">
        <f t="shared" si="1285"/>
        <v>49.323001406469757</v>
      </c>
      <c r="KQ49" s="666">
        <f t="shared" si="1286"/>
        <v>38.964457127687808</v>
      </c>
      <c r="KR49" s="666">
        <f t="shared" si="1286"/>
        <v>43.737467916366263</v>
      </c>
      <c r="KS49" s="666">
        <f t="shared" si="1286"/>
        <v>40.744468056123146</v>
      </c>
      <c r="KT49" s="666">
        <f t="shared" si="1286"/>
        <v>21.219337893103937</v>
      </c>
      <c r="KU49" s="666">
        <f t="shared" si="1286"/>
        <v>45.399168904593637</v>
      </c>
      <c r="KV49" s="666">
        <f t="shared" si="1286"/>
        <v>43.972748387096772</v>
      </c>
      <c r="KW49" s="666">
        <f t="shared" si="1286"/>
        <v>35.060459327978279</v>
      </c>
      <c r="KX49" s="666">
        <f t="shared" si="1286"/>
        <v>48.212014978098061</v>
      </c>
      <c r="KY49" s="666">
        <f t="shared" si="1286"/>
        <v>42.034075180482951</v>
      </c>
      <c r="KZ49" s="666">
        <f t="shared" si="1286"/>
        <v>35.599426879810537</v>
      </c>
      <c r="LA49" s="666">
        <f t="shared" si="1286"/>
        <v>45.06989707885576</v>
      </c>
      <c r="LB49" s="666">
        <f t="shared" si="1286"/>
        <v>40.03689608269859</v>
      </c>
      <c r="LC49" s="758">
        <f t="shared" si="1287"/>
        <v>40.541857843787298</v>
      </c>
      <c r="LD49" s="758">
        <f t="shared" si="1287"/>
        <v>43.823615209988652</v>
      </c>
      <c r="LE49" s="758">
        <f t="shared" si="1287"/>
        <v>43.903600707755821</v>
      </c>
      <c r="LF49" s="758">
        <f t="shared" si="1287"/>
        <v>44.910589930031549</v>
      </c>
      <c r="LG49" s="758">
        <f t="shared" si="1287"/>
        <v>44.112177006260673</v>
      </c>
      <c r="LH49" s="758">
        <f t="shared" si="1287"/>
        <v>52.117015316682767</v>
      </c>
      <c r="LI49" s="758">
        <f t="shared" si="1287"/>
        <v>47.566619206741244</v>
      </c>
      <c r="LJ49" s="758">
        <f t="shared" si="1287"/>
        <v>48.938092218258681</v>
      </c>
      <c r="LK49" s="758">
        <f t="shared" si="1287"/>
        <v>39.081278903796743</v>
      </c>
      <c r="LL49" s="758">
        <f t="shared" si="1287"/>
        <v>46.85709027996225</v>
      </c>
      <c r="LM49" s="758">
        <f t="shared" si="1287"/>
        <v>53.811207128446533</v>
      </c>
      <c r="LN49" s="758">
        <f t="shared" si="1287"/>
        <v>53.860165542611888</v>
      </c>
      <c r="LO49" s="808">
        <f t="shared" si="1288"/>
        <v>47.354446773469078</v>
      </c>
      <c r="LP49" s="808">
        <f t="shared" si="1288"/>
        <v>44.764912354508489</v>
      </c>
      <c r="LQ49" s="808">
        <f t="shared" si="1288"/>
        <v>43.649801067442986</v>
      </c>
      <c r="LR49" s="808">
        <f t="shared" si="1288"/>
        <v>46.795800081710475</v>
      </c>
      <c r="LS49" s="808">
        <f t="shared" si="1288"/>
        <v>52.599493482923613</v>
      </c>
      <c r="LT49" s="808">
        <f t="shared" si="1288"/>
        <v>52.290948290104076</v>
      </c>
      <c r="LU49" s="808">
        <f t="shared" si="1288"/>
        <v>42.092769385699903</v>
      </c>
      <c r="LV49" s="808">
        <f t="shared" si="1288"/>
        <v>56.78474939246658</v>
      </c>
      <c r="LW49" s="808">
        <f t="shared" si="1288"/>
        <v>56.512062773014073</v>
      </c>
      <c r="LX49" s="808">
        <f t="shared" si="1288"/>
        <v>64.85097790585975</v>
      </c>
      <c r="LY49" s="808">
        <f t="shared" si="1288"/>
        <v>64.217366197183097</v>
      </c>
      <c r="LZ49" s="808">
        <f t="shared" si="1288"/>
        <v>64.477084245076583</v>
      </c>
      <c r="MA49" s="983">
        <f t="shared" si="1289"/>
        <v>65.554007476635519</v>
      </c>
      <c r="MB49" s="983">
        <f t="shared" si="1289"/>
        <v>59.200106259339186</v>
      </c>
      <c r="MC49" s="983">
        <f t="shared" si="1289"/>
        <v>69.808054418985279</v>
      </c>
      <c r="MD49" s="983">
        <f t="shared" si="1289"/>
        <v>62.186054227613276</v>
      </c>
      <c r="ME49" s="983">
        <f t="shared" si="1289"/>
        <v>70.712440464074902</v>
      </c>
      <c r="MF49" s="983">
        <f t="shared" si="1289"/>
        <v>75.337243337702063</v>
      </c>
      <c r="MG49" s="983">
        <f t="shared" si="1289"/>
        <v>56.537362310211371</v>
      </c>
      <c r="MH49" s="983">
        <f t="shared" si="1289"/>
        <v>60.672750039625932</v>
      </c>
      <c r="MI49" s="983">
        <f t="shared" si="1289"/>
        <v>64.759733732734233</v>
      </c>
      <c r="MJ49" s="983">
        <f t="shared" si="1289"/>
        <v>57.063871234690495</v>
      </c>
      <c r="MK49" s="983">
        <f t="shared" si="1289"/>
        <v>72.735463387777571</v>
      </c>
      <c r="ML49" s="983">
        <f t="shared" si="1289"/>
        <v>56.125583294806589</v>
      </c>
      <c r="MM49" s="1005">
        <f t="shared" si="1290"/>
        <v>63.056378488767876</v>
      </c>
      <c r="MN49" s="1005">
        <f t="shared" si="1290"/>
        <v>64.747800166527895</v>
      </c>
      <c r="MO49" s="1005">
        <f t="shared" si="1290"/>
        <v>81.687146012812022</v>
      </c>
      <c r="MP49" s="1005">
        <f t="shared" si="1290"/>
        <v>55.822275124303147</v>
      </c>
      <c r="MQ49" s="1005">
        <f t="shared" si="1290"/>
        <v>66.882562737642587</v>
      </c>
      <c r="MR49" s="1005">
        <f t="shared" si="1290"/>
        <v>75.566786595394731</v>
      </c>
      <c r="MS49" s="1005">
        <f t="shared" si="1290"/>
        <v>51.792566457898403</v>
      </c>
      <c r="MT49" s="1005">
        <f t="shared" si="1290"/>
        <v>62.620955803639703</v>
      </c>
      <c r="MU49" s="1005">
        <f t="shared" si="1290"/>
        <v>58.121888836552046</v>
      </c>
      <c r="MV49" s="1005">
        <f t="shared" si="1290"/>
        <v>69.382695338148395</v>
      </c>
      <c r="MW49" s="1005">
        <f t="shared" si="1290"/>
        <v>66.565158099275749</v>
      </c>
      <c r="MX49" s="1005">
        <f t="shared" si="1290"/>
        <v>64.764311314125095</v>
      </c>
      <c r="MY49" s="1045">
        <f t="shared" si="1291"/>
        <v>59.431000841042888</v>
      </c>
      <c r="MZ49" s="1045">
        <f t="shared" si="1291"/>
        <v>64.27368107302533</v>
      </c>
      <c r="NA49" s="1045">
        <f t="shared" si="1291"/>
        <v>78.186436007348433</v>
      </c>
      <c r="NB49" s="1045">
        <f t="shared" si="1291"/>
        <v>62.748522299838797</v>
      </c>
      <c r="NC49" s="1045">
        <f t="shared" si="1291"/>
        <v>69.331465330976229</v>
      </c>
      <c r="ND49" s="1045">
        <f t="shared" si="1291"/>
        <v>74.341957726246662</v>
      </c>
      <c r="NE49" s="1045">
        <f t="shared" si="1291"/>
        <v>51.86660975956751</v>
      </c>
      <c r="NF49" s="1045">
        <f t="shared" si="1291"/>
        <v>58.595981497542645</v>
      </c>
      <c r="NG49" s="1045">
        <f t="shared" si="1291"/>
        <v>60.109189903140596</v>
      </c>
      <c r="NH49" s="1045">
        <f t="shared" si="1291"/>
        <v>60.058359082777685</v>
      </c>
      <c r="NI49" s="1045">
        <f t="shared" si="1291"/>
        <v>69.491929113924044</v>
      </c>
      <c r="NJ49" s="1045">
        <f t="shared" si="1291"/>
        <v>50.964892627547535</v>
      </c>
      <c r="NK49" s="1132">
        <f t="shared" si="1292"/>
        <v>47.490845764854619</v>
      </c>
      <c r="NL49" s="1132">
        <f t="shared" si="1292"/>
        <v>47.845022292158404</v>
      </c>
      <c r="NM49" s="1132">
        <f t="shared" si="1292"/>
        <v>46.064444444444447</v>
      </c>
      <c r="NN49" s="1132">
        <f t="shared" si="1292"/>
        <v>43.126323904474845</v>
      </c>
      <c r="NO49" s="1132">
        <f t="shared" si="1292"/>
        <v>67.034557949479947</v>
      </c>
      <c r="NP49" s="1132">
        <f t="shared" si="1292"/>
        <v>65.140569464033845</v>
      </c>
      <c r="NQ49" s="1132">
        <f t="shared" si="1292"/>
        <v>60.363105413105409</v>
      </c>
      <c r="NR49" s="1132">
        <f t="shared" si="1292"/>
        <v>54.020967872025807</v>
      </c>
      <c r="NS49" s="1132">
        <f t="shared" si="1292"/>
        <v>55.770985228350725</v>
      </c>
      <c r="NT49" s="1132">
        <f t="shared" si="1292"/>
        <v>62.841191489361698</v>
      </c>
      <c r="NU49" s="1132">
        <f t="shared" si="1292"/>
        <v>63.653392766174228</v>
      </c>
      <c r="NV49" s="1132">
        <f t="shared" si="1292"/>
        <v>58.837431831653824</v>
      </c>
      <c r="NW49" s="1217">
        <f t="shared" si="1293"/>
        <v>62.445661740558293</v>
      </c>
      <c r="NX49" s="1217">
        <f t="shared" si="1293"/>
        <v>60.476211806111017</v>
      </c>
      <c r="NY49" s="1217">
        <f t="shared" si="1293"/>
        <v>69.432752525252525</v>
      </c>
      <c r="NZ49" s="1217">
        <f t="shared" si="1293"/>
        <v>64.868413469883706</v>
      </c>
      <c r="OA49" s="1217">
        <f t="shared" si="1293"/>
        <v>68.385377128953778</v>
      </c>
      <c r="OB49" s="1217">
        <f t="shared" si="1293"/>
        <v>91.083169796083183</v>
      </c>
      <c r="OC49" s="1217">
        <f t="shared" si="1293"/>
        <v>70.714835286664552</v>
      </c>
      <c r="OD49" s="1217">
        <f t="shared" si="1293"/>
        <v>56.105320769847637</v>
      </c>
      <c r="OE49" s="1217">
        <f t="shared" si="1293"/>
        <v>53.883498989898989</v>
      </c>
      <c r="OF49" s="1217">
        <f t="shared" si="1293"/>
        <v>51.558475765306127</v>
      </c>
      <c r="OG49" s="1217">
        <f t="shared" si="1293"/>
        <v>62.042971454600668</v>
      </c>
      <c r="OH49" s="1217">
        <f t="shared" si="1293"/>
        <v>57.76313646712201</v>
      </c>
      <c r="OI49" s="1287">
        <f t="shared" si="1294"/>
        <v>63.359737089201872</v>
      </c>
      <c r="OJ49" s="1287">
        <f t="shared" si="1295"/>
        <v>61.419725266903917</v>
      </c>
      <c r="OK49" s="1287">
        <f t="shared" si="1295"/>
        <v>71.371019512195119</v>
      </c>
      <c r="OL49" s="1287">
        <f t="shared" si="1295"/>
        <v>58.821520044543426</v>
      </c>
      <c r="OM49" s="1287">
        <f t="shared" si="1295"/>
        <v>68.784387527839641</v>
      </c>
      <c r="ON49" s="1287">
        <f t="shared" si="1295"/>
        <v>80.366873593398353</v>
      </c>
      <c r="OO49" s="1287">
        <f t="shared" si="1296"/>
        <v>0</v>
      </c>
      <c r="OP49" s="1287">
        <f t="shared" si="1296"/>
        <v>0</v>
      </c>
      <c r="OQ49" s="1287">
        <f t="shared" si="1296"/>
        <v>0</v>
      </c>
      <c r="OR49" s="1287">
        <f t="shared" si="1296"/>
        <v>0</v>
      </c>
      <c r="OS49" s="1287">
        <f t="shared" si="1296"/>
        <v>0</v>
      </c>
      <c r="OT49" s="1287">
        <f t="shared" si="1296"/>
        <v>0</v>
      </c>
    </row>
    <row r="50" spans="1:410" s="1" customFormat="1" ht="15" thickBot="1" x14ac:dyDescent="0.35">
      <c r="A50" s="629"/>
      <c r="B50" s="51">
        <v>7.6</v>
      </c>
      <c r="C50" s="3"/>
      <c r="D50" s="3"/>
      <c r="E50" s="1331" t="s">
        <v>92</v>
      </c>
      <c r="F50" s="1331"/>
      <c r="G50" s="1332"/>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72">V48/V45</f>
        <v>0.36401053048971238</v>
      </c>
      <c r="W50" s="174">
        <f t="shared" si="1472"/>
        <v>0.38015061192897082</v>
      </c>
      <c r="X50" s="175">
        <f t="shared" si="1472"/>
        <v>0.33838657078358619</v>
      </c>
      <c r="Y50" s="174">
        <f t="shared" si="1472"/>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73">AJ48/AJ45</f>
        <v>0.34749772691299174</v>
      </c>
      <c r="AK50" s="174">
        <f t="shared" ref="AK50:AP50" si="1474">AK48/AK45</f>
        <v>0.38162622581033506</v>
      </c>
      <c r="AL50" s="175">
        <f t="shared" si="1474"/>
        <v>0.38120443324751174</v>
      </c>
      <c r="AM50" s="174">
        <f t="shared" si="1474"/>
        <v>0.41376357709130496</v>
      </c>
      <c r="AN50" s="175">
        <f t="shared" si="1474"/>
        <v>0.41007331280949383</v>
      </c>
      <c r="AO50" s="538">
        <f t="shared" si="1474"/>
        <v>0.1090027964615671</v>
      </c>
      <c r="AP50" s="546">
        <f t="shared" si="1474"/>
        <v>0.44854634205400062</v>
      </c>
      <c r="AQ50" s="538">
        <f t="shared" ref="AQ50:AW50" si="1475">AQ48/AQ45</f>
        <v>0.44414391013359522</v>
      </c>
      <c r="AR50" s="546">
        <f t="shared" si="1475"/>
        <v>0.39290583624576592</v>
      </c>
      <c r="AS50" s="538">
        <f t="shared" si="1475"/>
        <v>0.40433458044897463</v>
      </c>
      <c r="AT50" s="546">
        <f t="shared" si="1475"/>
        <v>0.39696153846555315</v>
      </c>
      <c r="AU50" s="538">
        <f t="shared" si="1475"/>
        <v>0.43682233655593361</v>
      </c>
      <c r="AV50" s="132">
        <f t="shared" si="1475"/>
        <v>0.33242937951128659</v>
      </c>
      <c r="AW50" s="146">
        <f t="shared" si="1475"/>
        <v>0.33242937951128659</v>
      </c>
      <c r="AX50" s="352">
        <f t="shared" ref="AX50:BC50" si="1476">AX48/AX45</f>
        <v>0.37469381055344114</v>
      </c>
      <c r="AY50" s="174">
        <f t="shared" si="1476"/>
        <v>0.36404995239386395</v>
      </c>
      <c r="AZ50" s="175">
        <f t="shared" si="1476"/>
        <v>0.39818682100942093</v>
      </c>
      <c r="BA50" s="174">
        <f t="shared" si="1476"/>
        <v>0.29480296428057762</v>
      </c>
      <c r="BB50" s="175">
        <f t="shared" si="1476"/>
        <v>0.34871368400754271</v>
      </c>
      <c r="BC50" s="538">
        <f t="shared" si="1476"/>
        <v>0.37168217445385709</v>
      </c>
      <c r="BD50" s="546">
        <f t="shared" ref="BD50:BK50" si="1477">BD48/BD45</f>
        <v>0.12839379839573162</v>
      </c>
      <c r="BE50" s="538">
        <f t="shared" si="1477"/>
        <v>0.37939499744213473</v>
      </c>
      <c r="BF50" s="546">
        <f t="shared" si="1477"/>
        <v>0.35122615916502953</v>
      </c>
      <c r="BG50" s="538">
        <f t="shared" si="1477"/>
        <v>0.42969549911936383</v>
      </c>
      <c r="BH50" s="546">
        <f t="shared" si="1477"/>
        <v>0.23592673769166653</v>
      </c>
      <c r="BI50" s="538">
        <f t="shared" si="1477"/>
        <v>0.29479459350006015</v>
      </c>
      <c r="BJ50" s="132">
        <f t="shared" si="1477"/>
        <v>0.30253884530149555</v>
      </c>
      <c r="BK50" s="146">
        <f t="shared" si="1477"/>
        <v>0.3025388453014955</v>
      </c>
      <c r="BL50" s="352">
        <f t="shared" ref="BL50:BM50" si="1478">BL48/BL45</f>
        <v>0.35177165543275707</v>
      </c>
      <c r="BM50" s="174">
        <f t="shared" si="1478"/>
        <v>0.36024328327478439</v>
      </c>
      <c r="BN50" s="175">
        <f t="shared" ref="BN50:BO50" si="1479">BN48/BN45</f>
        <v>0.35550300397847495</v>
      </c>
      <c r="BO50" s="174">
        <f t="shared" si="1479"/>
        <v>0.36231537435325778</v>
      </c>
      <c r="BP50" s="175">
        <f t="shared" ref="BP50:BQ50" si="1480">BP48/BP45</f>
        <v>0.37249069799926604</v>
      </c>
      <c r="BQ50" s="538">
        <f t="shared" si="1480"/>
        <v>0.34116868374782694</v>
      </c>
      <c r="BR50" s="546">
        <f t="shared" ref="BR50" si="1481">BR48/BR45</f>
        <v>0.1115973131895532</v>
      </c>
      <c r="BS50" s="538">
        <f t="shared" ref="BS50:BT50" si="1482">BS48/BS45</f>
        <v>0.38171752824395239</v>
      </c>
      <c r="BT50" s="546">
        <f t="shared" si="1482"/>
        <v>0.389465395389967</v>
      </c>
      <c r="BU50" s="546">
        <f t="shared" ref="BU50:BV50" si="1483">BU48/BU45</f>
        <v>0.34060676046681465</v>
      </c>
      <c r="BV50" s="546">
        <f t="shared" si="1483"/>
        <v>0.31898494172056546</v>
      </c>
      <c r="BW50" s="546">
        <f t="shared" ref="BW50" si="1484">BW48/BW45</f>
        <v>0.12629253376281391</v>
      </c>
      <c r="BX50" s="132">
        <f>BX48/BX45</f>
        <v>0.26868603832173082</v>
      </c>
      <c r="BY50" s="146">
        <f t="shared" si="1206"/>
        <v>0.31767976429666944</v>
      </c>
      <c r="BZ50" s="546">
        <f t="shared" ref="BZ50:CA50" si="1485">BZ48/BZ45</f>
        <v>0.35798199124050728</v>
      </c>
      <c r="CA50" s="174">
        <f t="shared" si="1485"/>
        <v>0.35009439447202656</v>
      </c>
      <c r="CB50" s="175">
        <f t="shared" ref="CB50:CC50" si="1486">CB48/CB45</f>
        <v>0.33994013462214884</v>
      </c>
      <c r="CC50" s="174">
        <f t="shared" si="1486"/>
        <v>0.32448055977057194</v>
      </c>
      <c r="CD50" s="175">
        <f t="shared" ref="CD50:CE50" si="1487">CD48/CD45</f>
        <v>0.33404561903349567</v>
      </c>
      <c r="CE50" s="538">
        <f t="shared" si="1487"/>
        <v>0.36945939073145784</v>
      </c>
      <c r="CF50" s="546">
        <f t="shared" ref="CF50:CG50" si="1488">CF48/CF45</f>
        <v>0.11228386714602694</v>
      </c>
      <c r="CG50" s="538">
        <f t="shared" si="1488"/>
        <v>0.36966738495900592</v>
      </c>
      <c r="CH50" s="546">
        <f t="shared" ref="CH50:CI50" si="1489">CH48/CH45</f>
        <v>0.30322151536271108</v>
      </c>
      <c r="CI50" s="546">
        <f t="shared" si="1489"/>
        <v>0.42644228818244767</v>
      </c>
      <c r="CJ50" s="546">
        <f t="shared" ref="CJ50:CK50" si="1490">CJ48/CJ45</f>
        <v>0.31651519886082274</v>
      </c>
      <c r="CK50" s="546">
        <f t="shared" si="1490"/>
        <v>0.3411468348179717</v>
      </c>
      <c r="CL50" s="132">
        <f>CL48/CL45</f>
        <v>0.29457684058561423</v>
      </c>
      <c r="CM50" s="146">
        <f t="shared" si="1207"/>
        <v>0.32877326493326614</v>
      </c>
      <c r="CN50" s="546">
        <f t="shared" ref="CN50:CO50" si="1491">CN48/CN45</f>
        <v>0.32412800767051542</v>
      </c>
      <c r="CO50" s="174">
        <f t="shared" si="1491"/>
        <v>0.33740128350247461</v>
      </c>
      <c r="CP50" s="175">
        <f t="shared" ref="CP50:CQ50" si="1492">CP48/CP45</f>
        <v>0.28345304343562916</v>
      </c>
      <c r="CQ50" s="174">
        <f t="shared" si="1492"/>
        <v>0.35148824297009063</v>
      </c>
      <c r="CR50" s="175">
        <f t="shared" ref="CR50:CS50" si="1493">CR48/CR45</f>
        <v>0.36962616301237411</v>
      </c>
      <c r="CS50" s="538">
        <f t="shared" si="1493"/>
        <v>0.37110329917386081</v>
      </c>
      <c r="CT50" s="546">
        <f t="shared" ref="CT50:CU50" si="1494">CT48/CT45</f>
        <v>0.38662676365100973</v>
      </c>
      <c r="CU50" s="538">
        <f t="shared" si="1494"/>
        <v>0.13634480257515244</v>
      </c>
      <c r="CV50" s="546">
        <f t="shared" ref="CV50:CW50" si="1495">CV48/CV45</f>
        <v>0.36945163960405486</v>
      </c>
      <c r="CW50" s="913">
        <f t="shared" si="1495"/>
        <v>0.44661576326373004</v>
      </c>
      <c r="CX50" s="546">
        <f t="shared" ref="CX50:CY50" si="1496">CX48/CX45</f>
        <v>0.45915847110167618</v>
      </c>
      <c r="CY50" s="174">
        <f t="shared" si="1496"/>
        <v>0.36436812749682207</v>
      </c>
      <c r="CZ50" s="132">
        <f>CZ48/CZ45</f>
        <v>0.31567030890447245</v>
      </c>
      <c r="DA50" s="146">
        <f>SUM(CN50:CY50)/$CZ$4</f>
        <v>0.34998046728811577</v>
      </c>
      <c r="DB50" s="546">
        <f t="shared" ref="DB50:DC50" si="1497">DB48/DB45</f>
        <v>0.47119438662790852</v>
      </c>
      <c r="DC50" s="174">
        <f t="shared" si="1497"/>
        <v>0.4684231372986411</v>
      </c>
      <c r="DD50" s="175">
        <f t="shared" ref="DD50:DE50" si="1498">DD48/DD45</f>
        <v>0.46324894477075407</v>
      </c>
      <c r="DE50" s="174">
        <f t="shared" si="1498"/>
        <v>0.46518658128774593</v>
      </c>
      <c r="DF50" s="175">
        <f t="shared" ref="DF50:DG50" si="1499">DF48/DF45</f>
        <v>0.45633835992194505</v>
      </c>
      <c r="DG50" s="538">
        <f t="shared" si="1499"/>
        <v>0.46416356998997155</v>
      </c>
      <c r="DH50" s="546">
        <f t="shared" ref="DH50:DI50" si="1500">DH48/DH45</f>
        <v>0.12932753237968911</v>
      </c>
      <c r="DI50" s="538">
        <f t="shared" si="1500"/>
        <v>0.48226899940847823</v>
      </c>
      <c r="DJ50" s="546">
        <f t="shared" ref="DJ50:DK50" si="1501">DJ48/DJ45</f>
        <v>0.49138708418786076</v>
      </c>
      <c r="DK50" s="538">
        <f t="shared" si="1501"/>
        <v>0.4526704246890752</v>
      </c>
      <c r="DL50" s="546">
        <f t="shared" ref="DL50:DM50" si="1502">DL48/DL45</f>
        <v>0.40620683734747492</v>
      </c>
      <c r="DM50" s="538">
        <f t="shared" si="1502"/>
        <v>0.43263746758119676</v>
      </c>
      <c r="DN50" s="132">
        <f>DN48/DN45</f>
        <v>0.37477632950481815</v>
      </c>
      <c r="DO50" s="146">
        <f>SUM(DB50:DM50)/$DN$4</f>
        <v>0.43192111045756176</v>
      </c>
      <c r="DP50" s="546">
        <f t="shared" ref="DP50:DQ50" si="1503">DP48/DP45</f>
        <v>0.46721604631737595</v>
      </c>
      <c r="DQ50" s="174">
        <f t="shared" si="1503"/>
        <v>0.48319851946419506</v>
      </c>
      <c r="DR50" s="175">
        <f t="shared" ref="DR50:DS50" si="1504">DR48/DR45</f>
        <v>0.46654206543665161</v>
      </c>
      <c r="DS50" s="174">
        <f t="shared" si="1504"/>
        <v>0.45790056624113634</v>
      </c>
      <c r="DT50" s="175">
        <f t="shared" ref="DT50:DU50" si="1505">DT48/DT45</f>
        <v>0.45196669630853525</v>
      </c>
      <c r="DU50" s="538">
        <f t="shared" si="1505"/>
        <v>0.47175424878947969</v>
      </c>
      <c r="DV50" s="546">
        <f t="shared" ref="DV50:DW50" si="1506">DV48/DV45</f>
        <v>0.40447416767715577</v>
      </c>
      <c r="DW50" s="538">
        <f t="shared" si="1506"/>
        <v>0.49925627623496749</v>
      </c>
      <c r="DX50" s="546">
        <f t="shared" ref="DX50:DY50" si="1507">DX48/DX45</f>
        <v>0.47792379751839209</v>
      </c>
      <c r="DY50" s="538">
        <f t="shared" si="1507"/>
        <v>0.19316887180429651</v>
      </c>
      <c r="DZ50" s="546">
        <f t="shared" ref="DZ50:EA50" si="1508">DZ48/DZ45</f>
        <v>0.38147960960659749</v>
      </c>
      <c r="EA50" s="538">
        <f t="shared" si="1508"/>
        <v>0.46519610879193535</v>
      </c>
      <c r="EB50" s="132">
        <f>EB48/EB45</f>
        <v>0.40381438073700254</v>
      </c>
      <c r="EC50" s="146">
        <f>SUM(DP50:EA50)/$EB$4</f>
        <v>0.43500641451589322</v>
      </c>
      <c r="ED50" s="546">
        <f t="shared" ref="ED50" si="1509">ED48/ED45</f>
        <v>0.45855246863060278</v>
      </c>
      <c r="EE50" s="174">
        <f t="shared" ref="EE50:EF50" si="1510">EE48/EE45</f>
        <v>0.45628312197785487</v>
      </c>
      <c r="EF50" s="175">
        <f t="shared" si="1510"/>
        <v>0.45772966841621565</v>
      </c>
      <c r="EG50" s="174">
        <f t="shared" ref="EG50:EH50" si="1511">EG48/EG45</f>
        <v>0.40510481208895438</v>
      </c>
      <c r="EH50" s="175">
        <f t="shared" si="1511"/>
        <v>0.43529678756606272</v>
      </c>
      <c r="EI50" s="538">
        <f t="shared" ref="EI50:EJ50" si="1512">EI48/EI45</f>
        <v>0.4360027569623674</v>
      </c>
      <c r="EJ50" s="546">
        <f t="shared" si="1512"/>
        <v>0.14344361417799739</v>
      </c>
      <c r="EK50" s="538">
        <f t="shared" ref="EK50:EL50" si="1513">EK48/EK45</f>
        <v>0.47521416858416854</v>
      </c>
      <c r="EL50" s="546">
        <f t="shared" si="1513"/>
        <v>0.47775907972172671</v>
      </c>
      <c r="EM50" s="538">
        <f t="shared" ref="EM50:EN50" si="1514">EM48/EM45</f>
        <v>0.39438543542119153</v>
      </c>
      <c r="EN50" s="546">
        <f t="shared" si="1514"/>
        <v>0.45981827928169389</v>
      </c>
      <c r="EO50" s="538">
        <f t="shared" ref="EO50" si="1515">EO48/EO45</f>
        <v>0.30496147733081375</v>
      </c>
      <c r="EP50" s="132">
        <f>EP48/EP45</f>
        <v>0.36795940041780589</v>
      </c>
      <c r="EQ50" s="146">
        <f>SUM(ED50:EO50)/$EP$4</f>
        <v>0.40871263917997086</v>
      </c>
      <c r="ER50" s="546">
        <f t="shared" ref="ER50:ES50" si="1516">ER48/ER45</f>
        <v>0.43326612228179284</v>
      </c>
      <c r="ES50" s="174">
        <f t="shared" si="1516"/>
        <v>0.43550802386695653</v>
      </c>
      <c r="ET50" s="175">
        <f t="shared" ref="ET50:EU50" si="1517">ET48/ET45</f>
        <v>0.43364474557666427</v>
      </c>
      <c r="EU50" s="174">
        <f t="shared" si="1517"/>
        <v>0.43231049694019957</v>
      </c>
      <c r="EV50" s="175">
        <f t="shared" ref="EV50" si="1518">EV48/EV45</f>
        <v>0.43884378590583273</v>
      </c>
      <c r="EW50" s="538">
        <f t="shared" ref="EW50:EX50" si="1519">EW48/EW45</f>
        <v>0.48470295690240706</v>
      </c>
      <c r="EX50" s="546">
        <f t="shared" si="1519"/>
        <v>0.42581317668656332</v>
      </c>
      <c r="EY50" s="538">
        <f t="shared" ref="EY50" si="1520">EY48/EY45</f>
        <v>0.3855972400884467</v>
      </c>
      <c r="EZ50" s="546">
        <f t="shared" ref="EZ50:FA50" si="1521">EZ48/EZ45</f>
        <v>0.16527040143745622</v>
      </c>
      <c r="FA50" s="538">
        <f t="shared" si="1521"/>
        <v>0.45080933547937163</v>
      </c>
      <c r="FB50" s="546">
        <f t="shared" ref="FB50:FC50" si="1522">FB48/FB45</f>
        <v>0.43422481738756252</v>
      </c>
      <c r="FC50" s="538">
        <f t="shared" si="1522"/>
        <v>0.41739555783295845</v>
      </c>
      <c r="FD50" s="132">
        <f>FD48/FD45</f>
        <v>0.37731573168175053</v>
      </c>
      <c r="FE50" s="146">
        <f>SUM(ER50:FC50)/$FD$4</f>
        <v>0.41144888836551763</v>
      </c>
      <c r="FF50" s="546">
        <f t="shared" ref="FF50:FG50" si="1523">FF48/FF45</f>
        <v>0.43917091877845671</v>
      </c>
      <c r="FG50" s="174">
        <f t="shared" si="1523"/>
        <v>0.44054689808494496</v>
      </c>
      <c r="FH50" s="175">
        <f t="shared" ref="FH50:FI50" si="1524">FH48/FH45</f>
        <v>0.43084646833266221</v>
      </c>
      <c r="FI50" s="174">
        <f t="shared" si="1524"/>
        <v>0.42713795900191703</v>
      </c>
      <c r="FJ50" s="175">
        <f t="shared" ref="FJ50:FK50" si="1525">FJ48/FJ45</f>
        <v>0.43881386646892628</v>
      </c>
      <c r="FK50" s="538">
        <f t="shared" si="1525"/>
        <v>0.47389181743815184</v>
      </c>
      <c r="FL50" s="546">
        <f t="shared" ref="FL50:FM50" si="1526">FL48/FL45</f>
        <v>0.34916683547220634</v>
      </c>
      <c r="FM50" s="538">
        <f t="shared" si="1526"/>
        <v>0.45328716494930354</v>
      </c>
      <c r="FN50" s="546">
        <f t="shared" ref="FN50:FO50" si="1527">FN48/FN45</f>
        <v>0.45911905436147288</v>
      </c>
      <c r="FO50" s="538">
        <f t="shared" si="1527"/>
        <v>0.15804395786956224</v>
      </c>
      <c r="FP50" s="546">
        <f t="shared" ref="FP50:FQ50" si="1528">FP48/FP45</f>
        <v>0.45350302010152105</v>
      </c>
      <c r="FQ50" s="538">
        <f t="shared" si="1528"/>
        <v>0.39763157183175402</v>
      </c>
      <c r="FR50" s="132">
        <f>FR48/FR45</f>
        <v>0.37560175989048089</v>
      </c>
      <c r="FS50" s="146">
        <f>SUM(FF50:FQ50)/$FR$4</f>
        <v>0.41009662772423994</v>
      </c>
      <c r="FT50" s="546">
        <f t="shared" ref="FT50:FU50" si="1529">FT48/FT45</f>
        <v>0.42488428800703615</v>
      </c>
      <c r="FU50" s="174">
        <f t="shared" si="1529"/>
        <v>0.44104546956459295</v>
      </c>
      <c r="FV50" s="175">
        <f t="shared" ref="FV50:FW50" si="1530">FV48/FV45</f>
        <v>0.40844424954355074</v>
      </c>
      <c r="FW50" s="174">
        <f t="shared" si="1530"/>
        <v>0.46914347741112844</v>
      </c>
      <c r="FX50" s="175">
        <f t="shared" ref="FX50:FY50" si="1531">FX48/FX45</f>
        <v>0.44705095273803358</v>
      </c>
      <c r="FY50" s="538">
        <f t="shared" si="1531"/>
        <v>0.48822148865043513</v>
      </c>
      <c r="FZ50" s="546"/>
      <c r="GA50" s="538"/>
      <c r="GB50" s="546"/>
      <c r="GC50" s="538"/>
      <c r="GD50" s="546"/>
      <c r="GE50" s="538"/>
      <c r="GF50" s="132">
        <f>GF48/GF45</f>
        <v>0.44488614928843095</v>
      </c>
      <c r="GG50" s="146">
        <f>SUM(FT50:GE50)/$GF$4</f>
        <v>0.44646498765246284</v>
      </c>
      <c r="GH50" s="366">
        <f t="shared" si="1208"/>
        <v>0.1283046449509791</v>
      </c>
      <c r="GI50" s="1109">
        <f t="shared" si="1209"/>
        <v>0.42072410611979616</v>
      </c>
      <c r="GJ50" s="366">
        <f t="shared" si="1210"/>
        <v>2.2419015851636859E-3</v>
      </c>
      <c r="GK50" s="1098">
        <f t="shared" si="1211"/>
        <v>5.1744216080332516E-3</v>
      </c>
      <c r="GL50" s="366">
        <f t="shared" si="1212"/>
        <v>-1.8632782902922584E-3</v>
      </c>
      <c r="GM50" s="1098">
        <f t="shared" si="1213"/>
        <v>-4.2784017473383494E-3</v>
      </c>
      <c r="GN50" s="366">
        <f t="shared" si="1214"/>
        <v>-1.3342486364646966E-3</v>
      </c>
      <c r="GO50" s="1098">
        <f t="shared" si="1215"/>
        <v>-3.076824174798664E-3</v>
      </c>
      <c r="GP50" s="366">
        <f t="shared" si="1216"/>
        <v>6.533288965633155E-3</v>
      </c>
      <c r="GQ50" s="1098">
        <f t="shared" si="1217"/>
        <v>1.5112492090463602E-2</v>
      </c>
      <c r="GR50" s="366">
        <f t="shared" si="1218"/>
        <v>4.5859170996574328E-2</v>
      </c>
      <c r="GS50" s="1098">
        <f t="shared" si="1219"/>
        <v>0.10449998944821519</v>
      </c>
      <c r="GT50" s="366">
        <f t="shared" si="1220"/>
        <v>-5.8889780215843734E-2</v>
      </c>
      <c r="GU50" s="1155">
        <f t="shared" si="1221"/>
        <v>-0.12149663908013036</v>
      </c>
      <c r="GV50" s="366">
        <f t="shared" si="1222"/>
        <v>-4.0215936598116619E-2</v>
      </c>
      <c r="GW50" s="1098">
        <f t="shared" si="1223"/>
        <v>-9.4445026128722062E-2</v>
      </c>
      <c r="GX50" s="366">
        <f t="shared" si="1224"/>
        <v>-0.22032683865099048</v>
      </c>
      <c r="GY50" s="1098">
        <f t="shared" si="1225"/>
        <v>-0.57139111939819076</v>
      </c>
      <c r="GZ50" s="366">
        <f t="shared" si="1226"/>
        <v>0.28553893404191544</v>
      </c>
      <c r="HA50" s="1098">
        <f t="shared" si="1227"/>
        <v>1.7277076328151402</v>
      </c>
      <c r="HB50" s="366">
        <f t="shared" si="1228"/>
        <v>-1.6584518091809108E-2</v>
      </c>
      <c r="HC50" s="1098">
        <f t="shared" si="1229"/>
        <v>-3.6788319998240122E-2</v>
      </c>
      <c r="HD50" s="366">
        <f t="shared" si="1230"/>
        <v>-1.682925955460407E-2</v>
      </c>
      <c r="HE50" s="1098">
        <f t="shared" si="1231"/>
        <v>-3.8757019130906331E-2</v>
      </c>
      <c r="HF50" s="1245">
        <f t="shared" si="1232"/>
        <v>2.1775360945498257E-2</v>
      </c>
      <c r="HG50" s="1251">
        <f t="shared" si="1233"/>
        <v>5.2169603956860384E-2</v>
      </c>
      <c r="HH50" s="1245">
        <f t="shared" si="1234"/>
        <v>1.3759793064882508E-3</v>
      </c>
      <c r="HI50" s="1251">
        <f t="shared" si="1235"/>
        <v>3.1331293754957726E-3</v>
      </c>
      <c r="HJ50" s="1245">
        <f t="shared" si="1236"/>
        <v>-9.7004297522827465E-3</v>
      </c>
      <c r="HK50" s="1251">
        <f t="shared" si="1237"/>
        <v>-2.2019062657007604E-2</v>
      </c>
      <c r="HL50" s="1245">
        <f t="shared" si="1238"/>
        <v>-3.70850933074518E-3</v>
      </c>
      <c r="HM50" s="1251">
        <f t="shared" si="1239"/>
        <v>-8.6074961809407043E-3</v>
      </c>
      <c r="HN50" s="1245">
        <f t="shared" si="1240"/>
        <v>1.167590746700925E-2</v>
      </c>
      <c r="HO50" s="1251">
        <f t="shared" si="1241"/>
        <v>2.7335213883336571E-2</v>
      </c>
      <c r="HP50" s="1245">
        <f t="shared" si="1242"/>
        <v>3.5077950969225558E-2</v>
      </c>
      <c r="HQ50" s="1251">
        <f t="shared" si="1243"/>
        <v>7.9938109639727015E-2</v>
      </c>
      <c r="HR50" s="1245">
        <f t="shared" si="1244"/>
        <v>-0.1247249819659455</v>
      </c>
      <c r="HS50" s="1251">
        <f t="shared" si="1245"/>
        <v>-0.26319294272732091</v>
      </c>
      <c r="HT50" s="1245">
        <f t="shared" si="1246"/>
        <v>0.10412032947709721</v>
      </c>
      <c r="HU50" s="1251">
        <f t="shared" si="1247"/>
        <v>0.29819650350322341</v>
      </c>
      <c r="HV50" s="1245">
        <f t="shared" si="1248"/>
        <v>5.8318894121693332E-3</v>
      </c>
      <c r="HW50" s="1251">
        <f t="shared" si="1249"/>
        <v>1.2865772214886301E-2</v>
      </c>
      <c r="HX50" s="1245">
        <f t="shared" si="1250"/>
        <v>-0.30107509649191067</v>
      </c>
      <c r="HY50" s="1251">
        <f t="shared" si="1251"/>
        <v>-0.6557669380780452</v>
      </c>
      <c r="HZ50" s="1245">
        <f t="shared" si="1252"/>
        <v>0.29545906223195884</v>
      </c>
      <c r="IA50" s="1251">
        <f t="shared" si="1253"/>
        <v>1.8694739502525546</v>
      </c>
      <c r="IB50" s="1245">
        <f t="shared" si="1254"/>
        <v>-5.5871448269767032E-2</v>
      </c>
      <c r="IC50" s="1251">
        <f t="shared" si="1255"/>
        <v>-0.12319972699908298</v>
      </c>
      <c r="ID50" s="1245">
        <f t="shared" si="1256"/>
        <v>2.7252716175282132E-2</v>
      </c>
      <c r="IE50" s="1251">
        <f t="shared" si="1257"/>
        <v>6.8537606432351683E-2</v>
      </c>
      <c r="IF50" s="1245">
        <f t="shared" si="1258"/>
        <v>1.6161181557556803E-2</v>
      </c>
      <c r="IG50" s="1251">
        <f t="shared" si="1259"/>
        <v>3.8036665543370651E-2</v>
      </c>
      <c r="IH50" s="1245">
        <f t="shared" si="1260"/>
        <v>3.8606703194482839E-2</v>
      </c>
      <c r="II50" s="1251">
        <f t="shared" si="1261"/>
        <v>8.7534519360545723E-2</v>
      </c>
      <c r="IJ50" s="1245">
        <f t="shared" si="1262"/>
        <v>-0.46914347741112844</v>
      </c>
      <c r="IK50" s="1251">
        <f t="shared" si="1263"/>
        <v>-1.1486108029074005</v>
      </c>
      <c r="IL50" s="1245">
        <f t="shared" si="1264"/>
        <v>-2.209252467309486E-2</v>
      </c>
      <c r="IM50" s="1251">
        <f t="shared" si="1265"/>
        <v>-4.7091190087535484E-2</v>
      </c>
      <c r="IN50" s="1245">
        <f t="shared" si="1266"/>
        <v>4.1170535912401551E-2</v>
      </c>
      <c r="IO50" s="1251">
        <f t="shared" si="1267"/>
        <v>9.2093609599188095E-2</v>
      </c>
      <c r="IP50" s="1245">
        <f t="shared" si="1268"/>
        <v>-0.48822148865043513</v>
      </c>
      <c r="IQ50" s="1251">
        <f t="shared" si="1269"/>
        <v>-1</v>
      </c>
      <c r="IR50" s="1245">
        <f t="shared" si="1270"/>
        <v>0</v>
      </c>
      <c r="IS50" s="1251" t="e">
        <f t="shared" si="1271"/>
        <v>#DIV/0!</v>
      </c>
      <c r="IT50" s="1245">
        <f t="shared" si="1272"/>
        <v>0</v>
      </c>
      <c r="IU50" s="1251" t="e">
        <f t="shared" si="1273"/>
        <v>#DIV/0!</v>
      </c>
      <c r="IV50" s="1245">
        <f t="shared" si="1274"/>
        <v>0</v>
      </c>
      <c r="IW50" s="1251" t="e">
        <f t="shared" si="1275"/>
        <v>#DIV/0!</v>
      </c>
      <c r="IX50" s="1245">
        <f t="shared" si="1276"/>
        <v>0</v>
      </c>
      <c r="IY50" s="1251" t="e">
        <f t="shared" si="1277"/>
        <v>#DIV/0!</v>
      </c>
      <c r="IZ50" s="1245">
        <f t="shared" si="1278"/>
        <v>0</v>
      </c>
      <c r="JA50" s="1304" t="e">
        <f t="shared" si="1279"/>
        <v>#DIV/0!</v>
      </c>
      <c r="JB50" s="175">
        <f t="shared" si="1280"/>
        <v>0.47389181743815184</v>
      </c>
      <c r="JC50" s="891">
        <f t="shared" si="1281"/>
        <v>0.48822148865043513</v>
      </c>
      <c r="JD50" s="577">
        <f>(JC50-JB50)*100</f>
        <v>1.432967121228329</v>
      </c>
      <c r="JE50" s="101">
        <f>IF(ISERROR((JD50/JB50)/100),0,(JD50/JB50)/100)</f>
        <v>3.023827524549624E-2</v>
      </c>
      <c r="JF50" s="1177"/>
      <c r="JG50" s="1" t="str">
        <f t="shared" si="1283"/>
        <v>Service Center Costs % of Total Costs</v>
      </c>
      <c r="JH50" s="264" t="e">
        <f>#REF!</f>
        <v>#REF!</v>
      </c>
      <c r="JI50" s="264" t="e">
        <f>#REF!</f>
        <v>#REF!</v>
      </c>
      <c r="JJ50" s="264" t="e">
        <f>#REF!</f>
        <v>#REF!</v>
      </c>
      <c r="JK50" s="264" t="e">
        <f>#REF!</f>
        <v>#REF!</v>
      </c>
      <c r="JL50" s="264" t="e">
        <f>#REF!</f>
        <v>#REF!</v>
      </c>
      <c r="JM50" s="264" t="e">
        <f>#REF!</f>
        <v>#REF!</v>
      </c>
      <c r="JN50" s="264" t="e">
        <f>#REF!</f>
        <v>#REF!</v>
      </c>
      <c r="JO50" s="264" t="e">
        <f>#REF!</f>
        <v>#REF!</v>
      </c>
      <c r="JP50" s="264" t="e">
        <f>#REF!</f>
        <v>#REF!</v>
      </c>
      <c r="JQ50" s="264" t="e">
        <f>#REF!</f>
        <v>#REF!</v>
      </c>
      <c r="JR50" s="264" t="e">
        <f>#REF!</f>
        <v>#REF!</v>
      </c>
      <c r="JS50" s="265">
        <f t="shared" si="1284"/>
        <v>0.34749772691299174</v>
      </c>
      <c r="JT50" s="265">
        <f t="shared" si="1284"/>
        <v>0.38162622581033506</v>
      </c>
      <c r="JU50" s="265">
        <f t="shared" si="1284"/>
        <v>0.38120443324751174</v>
      </c>
      <c r="JV50" s="265">
        <f t="shared" si="1284"/>
        <v>0.41376357709130496</v>
      </c>
      <c r="JW50" s="265">
        <f t="shared" si="1284"/>
        <v>0.41007331280949383</v>
      </c>
      <c r="JX50" s="265">
        <f t="shared" si="1284"/>
        <v>0.1090027964615671</v>
      </c>
      <c r="JY50" s="265">
        <f t="shared" si="1284"/>
        <v>0.44854634205400062</v>
      </c>
      <c r="JZ50" s="265">
        <f t="shared" si="1284"/>
        <v>0.44414391013359522</v>
      </c>
      <c r="KA50" s="265">
        <f t="shared" si="1284"/>
        <v>0.39290583624576592</v>
      </c>
      <c r="KB50" s="265">
        <f t="shared" si="1284"/>
        <v>0.40433458044897463</v>
      </c>
      <c r="KC50" s="265">
        <f t="shared" si="1284"/>
        <v>0.39696153846555315</v>
      </c>
      <c r="KD50" s="265">
        <f t="shared" si="1284"/>
        <v>0.43682233655593361</v>
      </c>
      <c r="KE50" s="265">
        <f t="shared" si="1285"/>
        <v>0.37469381055344114</v>
      </c>
      <c r="KF50" s="265">
        <f t="shared" si="1285"/>
        <v>0.36404995239386395</v>
      </c>
      <c r="KG50" s="265">
        <f t="shared" si="1285"/>
        <v>0.39818682100942093</v>
      </c>
      <c r="KH50" s="265">
        <f t="shared" si="1285"/>
        <v>0.29480296428057762</v>
      </c>
      <c r="KI50" s="265">
        <f t="shared" si="1285"/>
        <v>0.34871368400754271</v>
      </c>
      <c r="KJ50" s="265">
        <f t="shared" si="1285"/>
        <v>0.37168217445385709</v>
      </c>
      <c r="KK50" s="265">
        <f t="shared" si="1285"/>
        <v>0.12839379839573162</v>
      </c>
      <c r="KL50" s="265">
        <f t="shared" si="1285"/>
        <v>0.37939499744213473</v>
      </c>
      <c r="KM50" s="265">
        <f t="shared" si="1285"/>
        <v>0.35122615916502953</v>
      </c>
      <c r="KN50" s="265">
        <f t="shared" si="1285"/>
        <v>0.42969549911936383</v>
      </c>
      <c r="KO50" s="265">
        <f t="shared" si="1285"/>
        <v>0.23592673769166653</v>
      </c>
      <c r="KP50" s="265">
        <f t="shared" si="1285"/>
        <v>0.29479459350006015</v>
      </c>
      <c r="KQ50" s="662">
        <f t="shared" si="1286"/>
        <v>0.35177165543275707</v>
      </c>
      <c r="KR50" s="662">
        <f t="shared" si="1286"/>
        <v>0.36024328327478439</v>
      </c>
      <c r="KS50" s="662">
        <f t="shared" si="1286"/>
        <v>0.35550300397847495</v>
      </c>
      <c r="KT50" s="662">
        <f t="shared" si="1286"/>
        <v>0.36231537435325778</v>
      </c>
      <c r="KU50" s="662">
        <f t="shared" si="1286"/>
        <v>0.37249069799926604</v>
      </c>
      <c r="KV50" s="662">
        <f t="shared" si="1286"/>
        <v>0.34116868374782694</v>
      </c>
      <c r="KW50" s="662">
        <f t="shared" si="1286"/>
        <v>0.1115973131895532</v>
      </c>
      <c r="KX50" s="662">
        <f t="shared" si="1286"/>
        <v>0.38171752824395239</v>
      </c>
      <c r="KY50" s="662">
        <f t="shared" si="1286"/>
        <v>0.389465395389967</v>
      </c>
      <c r="KZ50" s="662">
        <f t="shared" si="1286"/>
        <v>0.34060676046681465</v>
      </c>
      <c r="LA50" s="662">
        <f t="shared" si="1286"/>
        <v>0.31898494172056546</v>
      </c>
      <c r="LB50" s="662">
        <f t="shared" si="1286"/>
        <v>0.12629253376281391</v>
      </c>
      <c r="LC50" s="754">
        <f t="shared" si="1287"/>
        <v>0.35798199124050728</v>
      </c>
      <c r="LD50" s="754">
        <f t="shared" si="1287"/>
        <v>0.35009439447202656</v>
      </c>
      <c r="LE50" s="754">
        <f t="shared" si="1287"/>
        <v>0.33994013462214884</v>
      </c>
      <c r="LF50" s="754">
        <f t="shared" si="1287"/>
        <v>0.32448055977057194</v>
      </c>
      <c r="LG50" s="754">
        <f t="shared" si="1287"/>
        <v>0.33404561903349567</v>
      </c>
      <c r="LH50" s="754">
        <f t="shared" si="1287"/>
        <v>0.36945939073145784</v>
      </c>
      <c r="LI50" s="754">
        <f t="shared" si="1287"/>
        <v>0.11228386714602694</v>
      </c>
      <c r="LJ50" s="754">
        <f t="shared" si="1287"/>
        <v>0.36966738495900592</v>
      </c>
      <c r="LK50" s="754">
        <f t="shared" si="1287"/>
        <v>0.30322151536271108</v>
      </c>
      <c r="LL50" s="754">
        <f t="shared" si="1287"/>
        <v>0.42644228818244767</v>
      </c>
      <c r="LM50" s="754">
        <f t="shared" si="1287"/>
        <v>0.31651519886082274</v>
      </c>
      <c r="LN50" s="754">
        <f t="shared" si="1287"/>
        <v>0.3411468348179717</v>
      </c>
      <c r="LO50" s="804">
        <f t="shared" si="1288"/>
        <v>0.32412800767051542</v>
      </c>
      <c r="LP50" s="804">
        <f t="shared" si="1288"/>
        <v>0.33740128350247461</v>
      </c>
      <c r="LQ50" s="804">
        <f t="shared" si="1288"/>
        <v>0.28345304343562916</v>
      </c>
      <c r="LR50" s="804">
        <f t="shared" si="1288"/>
        <v>0.35148824297009063</v>
      </c>
      <c r="LS50" s="804">
        <f t="shared" si="1288"/>
        <v>0.36962616301237411</v>
      </c>
      <c r="LT50" s="804">
        <f t="shared" si="1288"/>
        <v>0.37110329917386081</v>
      </c>
      <c r="LU50" s="804">
        <f t="shared" si="1288"/>
        <v>0.38662676365100973</v>
      </c>
      <c r="LV50" s="804">
        <f t="shared" si="1288"/>
        <v>0.13634480257515244</v>
      </c>
      <c r="LW50" s="804">
        <f t="shared" si="1288"/>
        <v>0.36945163960405486</v>
      </c>
      <c r="LX50" s="804">
        <f t="shared" si="1288"/>
        <v>0.44661576326373004</v>
      </c>
      <c r="LY50" s="804">
        <f t="shared" si="1288"/>
        <v>0.45915847110167618</v>
      </c>
      <c r="LZ50" s="804">
        <f t="shared" si="1288"/>
        <v>0.36436812749682207</v>
      </c>
      <c r="MA50" s="979">
        <f t="shared" si="1289"/>
        <v>0.47119438662790852</v>
      </c>
      <c r="MB50" s="979">
        <f t="shared" si="1289"/>
        <v>0.4684231372986411</v>
      </c>
      <c r="MC50" s="979">
        <f t="shared" si="1289"/>
        <v>0.46324894477075407</v>
      </c>
      <c r="MD50" s="979">
        <f t="shared" si="1289"/>
        <v>0.46518658128774593</v>
      </c>
      <c r="ME50" s="979">
        <f t="shared" si="1289"/>
        <v>0.45633835992194505</v>
      </c>
      <c r="MF50" s="979">
        <f t="shared" si="1289"/>
        <v>0.46416356998997155</v>
      </c>
      <c r="MG50" s="979">
        <f t="shared" si="1289"/>
        <v>0.12932753237968911</v>
      </c>
      <c r="MH50" s="979">
        <f t="shared" si="1289"/>
        <v>0.48226899940847823</v>
      </c>
      <c r="MI50" s="979">
        <f t="shared" si="1289"/>
        <v>0.49138708418786076</v>
      </c>
      <c r="MJ50" s="979">
        <f t="shared" si="1289"/>
        <v>0.4526704246890752</v>
      </c>
      <c r="MK50" s="979">
        <f t="shared" si="1289"/>
        <v>0.40620683734747492</v>
      </c>
      <c r="ML50" s="979">
        <f t="shared" si="1289"/>
        <v>0.43263746758119676</v>
      </c>
      <c r="MM50" s="1001">
        <f t="shared" si="1290"/>
        <v>0.46721604631737595</v>
      </c>
      <c r="MN50" s="1001">
        <f t="shared" si="1290"/>
        <v>0.48319851946419506</v>
      </c>
      <c r="MO50" s="1001">
        <f t="shared" si="1290"/>
        <v>0.46654206543665161</v>
      </c>
      <c r="MP50" s="1001">
        <f t="shared" si="1290"/>
        <v>0.45790056624113634</v>
      </c>
      <c r="MQ50" s="1001">
        <f t="shared" si="1290"/>
        <v>0.45196669630853525</v>
      </c>
      <c r="MR50" s="1001">
        <f t="shared" si="1290"/>
        <v>0.47175424878947969</v>
      </c>
      <c r="MS50" s="1001">
        <f t="shared" si="1290"/>
        <v>0.40447416767715577</v>
      </c>
      <c r="MT50" s="1001">
        <f t="shared" si="1290"/>
        <v>0.49925627623496749</v>
      </c>
      <c r="MU50" s="1001">
        <f t="shared" si="1290"/>
        <v>0.47792379751839209</v>
      </c>
      <c r="MV50" s="1001">
        <f t="shared" si="1290"/>
        <v>0.19316887180429651</v>
      </c>
      <c r="MW50" s="1001">
        <f t="shared" si="1290"/>
        <v>0.38147960960659749</v>
      </c>
      <c r="MX50" s="1001">
        <f t="shared" si="1290"/>
        <v>0.46519610879193535</v>
      </c>
      <c r="MY50" s="1041">
        <f t="shared" si="1291"/>
        <v>0.45855246863060278</v>
      </c>
      <c r="MZ50" s="1041">
        <f t="shared" si="1291"/>
        <v>0.45628312197785487</v>
      </c>
      <c r="NA50" s="1041">
        <f t="shared" si="1291"/>
        <v>0.45772966841621565</v>
      </c>
      <c r="NB50" s="1041">
        <f t="shared" si="1291"/>
        <v>0.40510481208895438</v>
      </c>
      <c r="NC50" s="1041">
        <f t="shared" si="1291"/>
        <v>0.43529678756606272</v>
      </c>
      <c r="ND50" s="1041">
        <f t="shared" si="1291"/>
        <v>0.4360027569623674</v>
      </c>
      <c r="NE50" s="1041">
        <f t="shared" si="1291"/>
        <v>0.14344361417799739</v>
      </c>
      <c r="NF50" s="1041">
        <f t="shared" si="1291"/>
        <v>0.47521416858416854</v>
      </c>
      <c r="NG50" s="1041">
        <f t="shared" si="1291"/>
        <v>0.47775907972172671</v>
      </c>
      <c r="NH50" s="1041">
        <f t="shared" si="1291"/>
        <v>0.39438543542119153</v>
      </c>
      <c r="NI50" s="1041">
        <f t="shared" si="1291"/>
        <v>0.45981827928169389</v>
      </c>
      <c r="NJ50" s="1041">
        <f t="shared" si="1291"/>
        <v>0.30496147733081375</v>
      </c>
      <c r="NK50" s="1128">
        <f t="shared" si="1292"/>
        <v>0.43326612228179284</v>
      </c>
      <c r="NL50" s="1128">
        <f t="shared" si="1292"/>
        <v>0.43550802386695653</v>
      </c>
      <c r="NM50" s="1128">
        <f t="shared" si="1292"/>
        <v>0.43364474557666427</v>
      </c>
      <c r="NN50" s="1128">
        <f t="shared" si="1292"/>
        <v>0.43231049694019957</v>
      </c>
      <c r="NO50" s="1128">
        <f t="shared" si="1292"/>
        <v>0.43884378590583273</v>
      </c>
      <c r="NP50" s="1128">
        <f t="shared" si="1292"/>
        <v>0.48470295690240706</v>
      </c>
      <c r="NQ50" s="1128">
        <f t="shared" si="1292"/>
        <v>0.42581317668656332</v>
      </c>
      <c r="NR50" s="1128">
        <f t="shared" si="1292"/>
        <v>0.3855972400884467</v>
      </c>
      <c r="NS50" s="1128">
        <f t="shared" si="1292"/>
        <v>0.16527040143745622</v>
      </c>
      <c r="NT50" s="1128">
        <f t="shared" si="1292"/>
        <v>0.45080933547937163</v>
      </c>
      <c r="NU50" s="1128">
        <f t="shared" si="1292"/>
        <v>0.43422481738756252</v>
      </c>
      <c r="NV50" s="1128">
        <f t="shared" si="1292"/>
        <v>0.41739555783295845</v>
      </c>
      <c r="NW50" s="1213">
        <f t="shared" si="1293"/>
        <v>0.43917091877845671</v>
      </c>
      <c r="NX50" s="1213">
        <f t="shared" si="1293"/>
        <v>0.44054689808494496</v>
      </c>
      <c r="NY50" s="1213">
        <f t="shared" si="1293"/>
        <v>0.43084646833266221</v>
      </c>
      <c r="NZ50" s="1213">
        <f t="shared" si="1293"/>
        <v>0.42713795900191703</v>
      </c>
      <c r="OA50" s="1213">
        <f t="shared" si="1293"/>
        <v>0.43881386646892628</v>
      </c>
      <c r="OB50" s="1213">
        <f t="shared" si="1293"/>
        <v>0.47389181743815184</v>
      </c>
      <c r="OC50" s="1213">
        <f t="shared" si="1293"/>
        <v>0.34916683547220634</v>
      </c>
      <c r="OD50" s="1213">
        <f t="shared" si="1293"/>
        <v>0.45328716494930354</v>
      </c>
      <c r="OE50" s="1213">
        <f t="shared" si="1293"/>
        <v>0.45911905436147288</v>
      </c>
      <c r="OF50" s="1213">
        <f t="shared" si="1293"/>
        <v>0.15804395786956224</v>
      </c>
      <c r="OG50" s="1213">
        <f t="shared" si="1293"/>
        <v>0.45350302010152105</v>
      </c>
      <c r="OH50" s="1213">
        <f t="shared" si="1293"/>
        <v>0.39763157183175402</v>
      </c>
      <c r="OI50" s="1283">
        <f t="shared" si="1294"/>
        <v>0.42488428800703615</v>
      </c>
      <c r="OJ50" s="1283">
        <f t="shared" si="1295"/>
        <v>0.44104546956459295</v>
      </c>
      <c r="OK50" s="1283">
        <f t="shared" si="1295"/>
        <v>0.40844424954355074</v>
      </c>
      <c r="OL50" s="1283">
        <f t="shared" si="1295"/>
        <v>0.46914347741112844</v>
      </c>
      <c r="OM50" s="1283">
        <f t="shared" si="1295"/>
        <v>0.44705095273803358</v>
      </c>
      <c r="ON50" s="1283">
        <f t="shared" si="1295"/>
        <v>0.48822148865043513</v>
      </c>
      <c r="OO50" s="1283">
        <f t="shared" si="1296"/>
        <v>0</v>
      </c>
      <c r="OP50" s="1283">
        <f t="shared" si="1296"/>
        <v>0</v>
      </c>
      <c r="OQ50" s="1283">
        <f t="shared" si="1296"/>
        <v>0</v>
      </c>
      <c r="OR50" s="1283">
        <f t="shared" si="1296"/>
        <v>0</v>
      </c>
      <c r="OS50" s="1283">
        <f t="shared" si="1296"/>
        <v>0</v>
      </c>
      <c r="OT50" s="1283">
        <f t="shared" si="1296"/>
        <v>0</v>
      </c>
    </row>
    <row r="51" spans="1:41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27"/>
      <c r="GG51" s="141"/>
      <c r="GH51" s="305"/>
      <c r="GI51" s="1101"/>
      <c r="GJ51" s="305"/>
      <c r="GK51" s="1101"/>
      <c r="GL51" s="305"/>
      <c r="GM51" s="1101"/>
      <c r="GN51" s="305"/>
      <c r="GO51" s="1101"/>
      <c r="GP51" s="305"/>
      <c r="GQ51" s="1101"/>
      <c r="GR51" s="305"/>
      <c r="GS51" s="1101"/>
      <c r="GT51" s="305"/>
      <c r="GU51" s="1158"/>
      <c r="GV51" s="305"/>
      <c r="GW51" s="1101"/>
      <c r="GX51" s="305"/>
      <c r="GY51" s="1101"/>
      <c r="GZ51" s="305"/>
      <c r="HA51" s="1101"/>
      <c r="HB51" s="305"/>
      <c r="HC51" s="1101"/>
      <c r="HD51" s="305"/>
      <c r="HE51" s="1101"/>
      <c r="HF51" s="1246"/>
      <c r="HG51" s="1254"/>
      <c r="HH51" s="1246"/>
      <c r="HI51" s="1254"/>
      <c r="HJ51" s="1246"/>
      <c r="HK51" s="1254"/>
      <c r="HL51" s="1246"/>
      <c r="HM51" s="1254"/>
      <c r="HN51" s="1246"/>
      <c r="HO51" s="1254"/>
      <c r="HP51" s="1246"/>
      <c r="HQ51" s="1254"/>
      <c r="HR51" s="1246"/>
      <c r="HS51" s="1254"/>
      <c r="HT51" s="1246"/>
      <c r="HU51" s="1254"/>
      <c r="HV51" s="1246"/>
      <c r="HW51" s="1254"/>
      <c r="HX51" s="1246"/>
      <c r="HY51" s="1254"/>
      <c r="HZ51" s="1246"/>
      <c r="IA51" s="1254"/>
      <c r="IB51" s="1246"/>
      <c r="IC51" s="1254"/>
      <c r="ID51" s="1246"/>
      <c r="IE51" s="1254"/>
      <c r="IF51" s="1246"/>
      <c r="IG51" s="1254"/>
      <c r="IH51" s="1246"/>
      <c r="II51" s="1254"/>
      <c r="IJ51" s="1246"/>
      <c r="IK51" s="1254"/>
      <c r="IL51" s="1246"/>
      <c r="IM51" s="1254"/>
      <c r="IN51" s="1246"/>
      <c r="IO51" s="1254"/>
      <c r="IP51" s="1246"/>
      <c r="IQ51" s="1254"/>
      <c r="IR51" s="1246"/>
      <c r="IS51" s="1254"/>
      <c r="IT51" s="1246"/>
      <c r="IU51" s="1254"/>
      <c r="IV51" s="1246"/>
      <c r="IW51" s="1254"/>
      <c r="IX51" s="1246"/>
      <c r="IY51" s="1254"/>
      <c r="IZ51" s="1246"/>
      <c r="JA51" s="1309"/>
      <c r="JB51" s="1246"/>
      <c r="JC51" s="885"/>
      <c r="JD51" s="106"/>
      <c r="JE51" s="107"/>
      <c r="JF51" s="1180"/>
      <c r="JG51" s="6"/>
      <c r="LO51" s="799"/>
      <c r="LP51" s="799"/>
      <c r="LQ51" s="799"/>
      <c r="LR51" s="799"/>
      <c r="LS51" s="799"/>
      <c r="LT51" s="799"/>
      <c r="LU51" s="799"/>
      <c r="LV51" s="799"/>
      <c r="LW51" s="799"/>
      <c r="LX51" s="799"/>
      <c r="LY51" s="799"/>
      <c r="LZ51" s="799"/>
      <c r="MA51" s="974"/>
      <c r="MB51" s="974"/>
      <c r="MC51" s="974"/>
      <c r="MD51" s="974"/>
      <c r="ME51" s="974"/>
      <c r="MF51" s="974"/>
      <c r="MG51" s="974"/>
      <c r="MH51" s="974"/>
      <c r="MI51" s="974"/>
      <c r="MJ51" s="974"/>
      <c r="MK51" s="974"/>
      <c r="ML51" s="974"/>
      <c r="MM51" s="996"/>
      <c r="MN51" s="996"/>
      <c r="MO51" s="996"/>
      <c r="MP51" s="996"/>
      <c r="MQ51" s="996"/>
      <c r="MR51" s="996"/>
      <c r="MS51" s="996"/>
      <c r="MT51" s="996"/>
      <c r="MU51" s="996"/>
      <c r="MV51" s="996"/>
      <c r="MW51" s="996"/>
      <c r="MX51" s="996"/>
      <c r="MY51" s="1036"/>
      <c r="MZ51" s="1036"/>
      <c r="NA51" s="1036"/>
      <c r="NB51" s="1036"/>
      <c r="NC51" s="1036"/>
      <c r="ND51" s="1036"/>
      <c r="NE51" s="1036"/>
      <c r="NF51" s="1036"/>
      <c r="NG51" s="1036"/>
      <c r="NH51" s="1036"/>
      <c r="NI51" s="1036"/>
      <c r="NJ51" s="1036"/>
      <c r="NK51" s="1123"/>
      <c r="NL51" s="1123"/>
      <c r="NM51" s="1123"/>
      <c r="NN51" s="1123"/>
      <c r="NO51" s="1123"/>
      <c r="NP51" s="1123"/>
      <c r="NQ51" s="1123"/>
      <c r="NR51" s="1123"/>
      <c r="NS51" s="1123"/>
      <c r="NT51" s="1123"/>
      <c r="NU51" s="1123"/>
      <c r="NV51" s="1123"/>
      <c r="NW51" s="1208"/>
      <c r="NX51" s="1208"/>
      <c r="NY51" s="1208"/>
      <c r="NZ51" s="1208"/>
      <c r="OA51" s="1208"/>
      <c r="OB51" s="1208"/>
      <c r="OC51" s="1208"/>
      <c r="OD51" s="1208"/>
      <c r="OE51" s="1208"/>
      <c r="OF51" s="1208"/>
      <c r="OG51" s="1208"/>
      <c r="OH51" s="1208"/>
      <c r="OI51" s="1278"/>
      <c r="OJ51" s="1278"/>
      <c r="OK51" s="1278"/>
      <c r="OL51" s="1278"/>
      <c r="OM51" s="1278"/>
      <c r="ON51" s="1278"/>
      <c r="OO51" s="1278"/>
      <c r="OP51" s="1278"/>
      <c r="OQ51" s="1278"/>
      <c r="OR51" s="1278"/>
      <c r="OS51" s="1278"/>
      <c r="OT51" s="1278"/>
    </row>
    <row r="52" spans="1:410" x14ac:dyDescent="0.3">
      <c r="B52" s="50">
        <v>8.1</v>
      </c>
      <c r="E52" s="1335" t="s">
        <v>63</v>
      </c>
      <c r="F52" s="1335"/>
      <c r="G52" s="1336"/>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32">SUM(AN53:AN63)</f>
        <v>101</v>
      </c>
      <c r="AO52" s="70">
        <f t="shared" si="1532"/>
        <v>99</v>
      </c>
      <c r="AP52" s="543">
        <f t="shared" si="1532"/>
        <v>122</v>
      </c>
      <c r="AQ52" s="70">
        <f t="shared" si="1532"/>
        <v>119</v>
      </c>
      <c r="AR52" s="543">
        <f t="shared" si="1532"/>
        <v>116</v>
      </c>
      <c r="AS52" s="70">
        <f t="shared" si="1532"/>
        <v>151</v>
      </c>
      <c r="AT52" s="543">
        <f t="shared" si="1532"/>
        <v>117</v>
      </c>
      <c r="AU52" s="70">
        <f t="shared" si="1532"/>
        <v>99</v>
      </c>
      <c r="AV52" s="118">
        <f t="shared" ref="AV52:AV65" si="1533">SUM(AJ52:AU52)</f>
        <v>1337</v>
      </c>
      <c r="AW52" s="150">
        <f t="shared" ref="AW52:AW65" si="1534">SUM(AJ52:AU52)/$AV$4</f>
        <v>111.41666666666667</v>
      </c>
      <c r="AX52" s="345">
        <f t="shared" ref="AX52:BC52" si="1535">SUM(AX53:AX63)</f>
        <v>88</v>
      </c>
      <c r="AY52" s="70">
        <f t="shared" si="1535"/>
        <v>121</v>
      </c>
      <c r="AZ52" s="29">
        <f t="shared" si="1535"/>
        <v>93</v>
      </c>
      <c r="BA52" s="70">
        <f t="shared" si="1535"/>
        <v>17</v>
      </c>
      <c r="BB52" s="29">
        <f t="shared" si="1535"/>
        <v>9</v>
      </c>
      <c r="BC52" s="70">
        <f t="shared" si="1535"/>
        <v>17</v>
      </c>
      <c r="BD52" s="543">
        <f t="shared" ref="BD52:BI52" si="1536">SUM(BD53:BD63)</f>
        <v>10</v>
      </c>
      <c r="BE52" s="70">
        <f t="shared" si="1536"/>
        <v>20</v>
      </c>
      <c r="BF52" s="543">
        <f t="shared" si="1536"/>
        <v>23</v>
      </c>
      <c r="BG52" s="70">
        <f t="shared" si="1536"/>
        <v>23</v>
      </c>
      <c r="BH52" s="543">
        <f t="shared" si="1536"/>
        <v>15</v>
      </c>
      <c r="BI52" s="70">
        <f t="shared" si="1536"/>
        <v>14</v>
      </c>
      <c r="BJ52" s="118">
        <f t="shared" ref="BJ52:BJ65" si="1537">SUM(AX52:BI52)</f>
        <v>450</v>
      </c>
      <c r="BK52" s="150">
        <f t="shared" ref="BK52:BK65" si="1538">SUM(AX52:BI52)/$BJ$4</f>
        <v>37.5</v>
      </c>
      <c r="BL52" s="345">
        <f t="shared" ref="BL52:BP52" si="1539">SUM(BL53:BL63)</f>
        <v>20</v>
      </c>
      <c r="BM52" s="70">
        <f t="shared" ref="BM52:BN52" si="1540">SUM(BM53:BM63)</f>
        <v>22</v>
      </c>
      <c r="BN52" s="29">
        <f t="shared" si="1540"/>
        <v>20</v>
      </c>
      <c r="BO52" s="70">
        <f t="shared" si="1539"/>
        <v>16</v>
      </c>
      <c r="BP52" s="29">
        <f t="shared" si="1539"/>
        <v>19</v>
      </c>
      <c r="BQ52" s="70">
        <f t="shared" ref="BQ52:BR52" si="1541">SUM(BQ53:BQ63)</f>
        <v>14</v>
      </c>
      <c r="BR52" s="543">
        <f t="shared" si="1541"/>
        <v>17</v>
      </c>
      <c r="BS52" s="70">
        <f t="shared" ref="BS52:BT52" si="1542">SUM(BS53:BS63)</f>
        <v>28</v>
      </c>
      <c r="BT52" s="543">
        <f t="shared" si="1542"/>
        <v>33</v>
      </c>
      <c r="BU52" s="543">
        <f t="shared" ref="BU52" si="1543">SUM(BU53:BU63)</f>
        <v>31</v>
      </c>
      <c r="BV52" s="543">
        <f t="shared" ref="BV52:BW52" si="1544">SUM(BV53:BV63)</f>
        <v>43</v>
      </c>
      <c r="BW52" s="543">
        <f t="shared" si="1544"/>
        <v>33</v>
      </c>
      <c r="BX52" s="118">
        <f t="shared" ref="BX52:BX65" si="1545">SUM(BL52:BW52)</f>
        <v>296</v>
      </c>
      <c r="BY52" s="150">
        <f t="shared" ref="BY52:BY65" si="1546">SUM(BL52:BW52)/$BX$4</f>
        <v>24.666666666666668</v>
      </c>
      <c r="BZ52" s="543">
        <f t="shared" ref="BZ52:CA52" si="1547">SUM(BZ53:BZ63)</f>
        <v>29</v>
      </c>
      <c r="CA52" s="70">
        <f t="shared" si="1547"/>
        <v>25</v>
      </c>
      <c r="CB52" s="29">
        <f t="shared" ref="CB52:CC52" si="1548">SUM(CB53:CB63)</f>
        <v>20</v>
      </c>
      <c r="CC52" s="70">
        <f t="shared" si="1548"/>
        <v>19</v>
      </c>
      <c r="CD52" s="29">
        <f t="shared" ref="CD52:CE52" si="1549">SUM(CD53:CD63)</f>
        <v>18</v>
      </c>
      <c r="CE52" s="70">
        <f t="shared" si="1549"/>
        <v>18</v>
      </c>
      <c r="CF52" s="543">
        <f t="shared" ref="CF52:CG52" si="1550">SUM(CF53:CF63)</f>
        <v>18</v>
      </c>
      <c r="CG52" s="70">
        <f t="shared" si="1550"/>
        <v>24</v>
      </c>
      <c r="CH52" s="543">
        <f t="shared" ref="CH52:CI52" si="1551">SUM(CH53:CH63)</f>
        <v>30</v>
      </c>
      <c r="CI52" s="543">
        <f t="shared" si="1551"/>
        <v>20</v>
      </c>
      <c r="CJ52" s="543">
        <f t="shared" ref="CJ52:CK52" si="1552">SUM(CJ53:CJ63)</f>
        <v>19</v>
      </c>
      <c r="CK52" s="543">
        <f t="shared" si="1552"/>
        <v>14</v>
      </c>
      <c r="CL52" s="118">
        <f t="shared" ref="CL52:CL65" si="1553">SUM(BZ52:CK52)</f>
        <v>254</v>
      </c>
      <c r="CM52" s="150">
        <f t="shared" ref="CM52:CM65" si="1554">SUM(BZ52:CK52)/$CL$4</f>
        <v>21.166666666666668</v>
      </c>
      <c r="CN52" s="543">
        <f t="shared" ref="CN52:CO52" si="1555">SUM(CN53:CN63)</f>
        <v>19</v>
      </c>
      <c r="CO52" s="70">
        <f t="shared" si="1555"/>
        <v>23</v>
      </c>
      <c r="CP52" s="29">
        <f t="shared" ref="CP52:CQ52" si="1556">SUM(CP53:CP63)</f>
        <v>22</v>
      </c>
      <c r="CQ52" s="70">
        <f t="shared" si="1556"/>
        <v>17</v>
      </c>
      <c r="CR52" s="29">
        <f t="shared" ref="CR52:CS52" si="1557">SUM(CR53:CR63)</f>
        <v>14</v>
      </c>
      <c r="CS52" s="70">
        <f t="shared" si="1557"/>
        <v>9</v>
      </c>
      <c r="CT52" s="543">
        <f t="shared" ref="CT52:CU52" si="1558">SUM(CT53:CT63)</f>
        <v>18</v>
      </c>
      <c r="CU52" s="70">
        <f t="shared" si="1558"/>
        <v>26</v>
      </c>
      <c r="CV52" s="920">
        <f t="shared" ref="CV52:CX52" si="1559">SUM(CV53:CV63)</f>
        <v>17</v>
      </c>
      <c r="CW52" s="921">
        <f t="shared" si="1559"/>
        <v>20</v>
      </c>
      <c r="CX52" s="920">
        <f t="shared" si="1559"/>
        <v>18</v>
      </c>
      <c r="CY52" s="922">
        <f t="shared" ref="CY52" si="1560">SUM(CY53:CY63)</f>
        <v>10</v>
      </c>
      <c r="CZ52" s="923">
        <f t="shared" ref="CZ52:CZ65" si="1561">SUM(CN52:CY52)</f>
        <v>213</v>
      </c>
      <c r="DA52" s="924">
        <f t="shared" ref="DA52:DA65" si="1562">SUM(CN52:CY52)/$CZ$4</f>
        <v>17.75</v>
      </c>
      <c r="DB52" s="940">
        <f t="shared" ref="DB52:DC52" si="1563">SUM(DB53:DB63)</f>
        <v>15</v>
      </c>
      <c r="DC52" s="941">
        <f t="shared" si="1563"/>
        <v>14</v>
      </c>
      <c r="DD52" s="942">
        <f t="shared" ref="DD52:DE52" si="1564">SUM(DD53:DD63)</f>
        <v>14</v>
      </c>
      <c r="DE52" s="941">
        <f t="shared" si="1564"/>
        <v>13</v>
      </c>
      <c r="DF52" s="942">
        <f t="shared" ref="DF52:DG52" si="1565">SUM(DF53:DF63)</f>
        <v>15</v>
      </c>
      <c r="DG52" s="941">
        <f t="shared" si="1565"/>
        <v>5</v>
      </c>
      <c r="DH52" s="940">
        <f t="shared" ref="DH52:DI52" si="1566">SUM(DH53:DH63)</f>
        <v>15</v>
      </c>
      <c r="DI52" s="941">
        <f t="shared" si="1566"/>
        <v>12</v>
      </c>
      <c r="DJ52" s="940">
        <f t="shared" ref="DJ52:DK52" si="1567">SUM(DJ53:DJ63)</f>
        <v>13</v>
      </c>
      <c r="DK52" s="941">
        <f t="shared" si="1567"/>
        <v>12</v>
      </c>
      <c r="DL52" s="940">
        <f t="shared" ref="DL52:DM52" si="1568">SUM(DL53:DL63)</f>
        <v>14</v>
      </c>
      <c r="DM52" s="941">
        <f t="shared" si="1568"/>
        <v>17</v>
      </c>
      <c r="DN52" s="923">
        <f t="shared" ref="DN52:DN65" si="1569">SUM(DB52:DM52)</f>
        <v>159</v>
      </c>
      <c r="DO52" s="924">
        <f t="shared" ref="DO52:DO65" si="1570">SUM(DB52:DM52)/$DN$4</f>
        <v>13.25</v>
      </c>
      <c r="DP52" s="920">
        <f t="shared" ref="DP52:DQ52" si="1571">SUM(DP53:DP63)</f>
        <v>11</v>
      </c>
      <c r="DQ52" s="922">
        <f t="shared" si="1571"/>
        <v>21</v>
      </c>
      <c r="DR52" s="1050">
        <f t="shared" ref="DR52:DS52" si="1572">SUM(DR53:DR63)</f>
        <v>17</v>
      </c>
      <c r="DS52" s="922">
        <f t="shared" si="1572"/>
        <v>22</v>
      </c>
      <c r="DT52" s="1050">
        <f t="shared" ref="DT52:DU52" si="1573">SUM(DT53:DT63)</f>
        <v>11</v>
      </c>
      <c r="DU52" s="922">
        <f t="shared" si="1573"/>
        <v>6</v>
      </c>
      <c r="DV52" s="920">
        <f t="shared" ref="DV52:DW52" si="1574">SUM(DV53:DV63)</f>
        <v>15</v>
      </c>
      <c r="DW52" s="922">
        <f t="shared" si="1574"/>
        <v>12</v>
      </c>
      <c r="DX52" s="920">
        <f t="shared" ref="DX52:DY52" si="1575">SUM(DX53:DX63)</f>
        <v>13</v>
      </c>
      <c r="DY52" s="922">
        <f t="shared" si="1575"/>
        <v>14</v>
      </c>
      <c r="DZ52" s="920">
        <f t="shared" ref="DZ52:EA52" si="1576">SUM(DZ53:DZ63)</f>
        <v>15</v>
      </c>
      <c r="EA52" s="922">
        <f t="shared" si="1576"/>
        <v>5</v>
      </c>
      <c r="EB52" s="923">
        <f t="shared" ref="EB52:EB65" si="1577">SUM(DP52:EA52)</f>
        <v>162</v>
      </c>
      <c r="EC52" s="924">
        <f t="shared" ref="EC52:EC65" si="1578">SUM(DP52:EA52)/$EB$4</f>
        <v>13.5</v>
      </c>
      <c r="ED52" s="940">
        <f t="shared" ref="ED52" si="1579">SUM(ED53:ED63)</f>
        <v>15</v>
      </c>
      <c r="EE52" s="941">
        <f t="shared" ref="EE52:EF52" si="1580">SUM(EE53:EE63)</f>
        <v>15</v>
      </c>
      <c r="EF52" s="942">
        <f t="shared" si="1580"/>
        <v>10</v>
      </c>
      <c r="EG52" s="941">
        <f t="shared" ref="EG52:EH52" si="1581">SUM(EG53:EG63)</f>
        <v>13</v>
      </c>
      <c r="EH52" s="942">
        <f t="shared" si="1581"/>
        <v>14</v>
      </c>
      <c r="EI52" s="941">
        <f t="shared" ref="EI52:EJ52" si="1582">SUM(EI53:EI63)</f>
        <v>9</v>
      </c>
      <c r="EJ52" s="940">
        <f t="shared" si="1582"/>
        <v>17</v>
      </c>
      <c r="EK52" s="941">
        <f t="shared" ref="EK52:EL52" si="1583">SUM(EK53:EK63)</f>
        <v>21</v>
      </c>
      <c r="EL52" s="940">
        <f t="shared" si="1583"/>
        <v>20</v>
      </c>
      <c r="EM52" s="941">
        <f t="shared" ref="EM52:EN52" si="1584">SUM(EM53:EM63)</f>
        <v>17</v>
      </c>
      <c r="EN52" s="940">
        <f t="shared" si="1584"/>
        <v>16</v>
      </c>
      <c r="EO52" s="941">
        <f t="shared" ref="EO52" si="1585">SUM(EO53:EO63)</f>
        <v>8</v>
      </c>
      <c r="EP52" s="118">
        <f t="shared" ref="EP52:EP65" si="1586">SUM(ED52:EO52)</f>
        <v>175</v>
      </c>
      <c r="EQ52" s="150">
        <f t="shared" ref="EQ52:EQ65" si="1587">SUM(ED52:EO52)/$EP$4</f>
        <v>14.583333333333334</v>
      </c>
      <c r="ER52" s="940">
        <f t="shared" ref="ER52:ES52" si="1588">SUM(ER53:ER63)</f>
        <v>15</v>
      </c>
      <c r="ES52" s="941">
        <f t="shared" si="1588"/>
        <v>17</v>
      </c>
      <c r="ET52" s="942">
        <f t="shared" ref="ET52:EU52" si="1589">SUM(ET53:ET63)</f>
        <v>19</v>
      </c>
      <c r="EU52" s="941">
        <f t="shared" si="1589"/>
        <v>16</v>
      </c>
      <c r="EV52" s="942">
        <f t="shared" ref="EV52" si="1590">SUM(EV53:EV63)</f>
        <v>16</v>
      </c>
      <c r="EW52" s="941">
        <f t="shared" ref="EW52:EX52" si="1591">SUM(EW53:EW63)</f>
        <v>7</v>
      </c>
      <c r="EX52" s="940">
        <f t="shared" si="1591"/>
        <v>15</v>
      </c>
      <c r="EY52" s="941">
        <f t="shared" ref="EY52" si="1592">SUM(EY53:EY63)</f>
        <v>16</v>
      </c>
      <c r="EZ52" s="940">
        <f t="shared" ref="EZ52:FA52" si="1593">SUM(EZ53:EZ63)</f>
        <v>16</v>
      </c>
      <c r="FA52" s="941">
        <f t="shared" si="1593"/>
        <v>15</v>
      </c>
      <c r="FB52" s="940">
        <f t="shared" ref="FB52:FC52" si="1594">SUM(FB53:FB63)</f>
        <v>16</v>
      </c>
      <c r="FC52" s="941">
        <f t="shared" si="1594"/>
        <v>10</v>
      </c>
      <c r="FD52" s="118">
        <f t="shared" ref="FD52:FD65" si="1595">SUM(ER52:FC52)</f>
        <v>178</v>
      </c>
      <c r="FE52" s="150">
        <f t="shared" ref="FE52:FE65" si="1596">SUM(ER52:FC52)/$FD$4</f>
        <v>14.833333333333334</v>
      </c>
      <c r="FF52" s="940">
        <f t="shared" ref="FF52:FG52" si="1597">SUM(FF53:FF63)</f>
        <v>15</v>
      </c>
      <c r="FG52" s="941">
        <f t="shared" si="1597"/>
        <v>15</v>
      </c>
      <c r="FH52" s="942">
        <f t="shared" ref="FH52:FI52" si="1598">SUM(FH53:FH63)</f>
        <v>16</v>
      </c>
      <c r="FI52" s="941">
        <f t="shared" si="1598"/>
        <v>15</v>
      </c>
      <c r="FJ52" s="942">
        <f t="shared" ref="FJ52:FK52" si="1599">SUM(FJ53:FJ63)</f>
        <v>14</v>
      </c>
      <c r="FK52" s="941">
        <f t="shared" si="1599"/>
        <v>6</v>
      </c>
      <c r="FL52" s="940">
        <f t="shared" ref="FL52:FM52" si="1600">SUM(FL53:FL63)</f>
        <v>16</v>
      </c>
      <c r="FM52" s="941">
        <f t="shared" si="1600"/>
        <v>15</v>
      </c>
      <c r="FN52" s="940">
        <f t="shared" ref="FN52:FO52" si="1601">SUM(FN53:FN63)</f>
        <v>16</v>
      </c>
      <c r="FO52" s="941">
        <f t="shared" si="1601"/>
        <v>15</v>
      </c>
      <c r="FP52" s="940">
        <f t="shared" ref="FP52:FQ52" si="1602">SUM(FP53:FP63)</f>
        <v>15</v>
      </c>
      <c r="FQ52" s="941">
        <f t="shared" si="1602"/>
        <v>15</v>
      </c>
      <c r="FR52" s="118">
        <f t="shared" ref="FR52:FR65" si="1603">SUM(FF52:FQ52)</f>
        <v>173</v>
      </c>
      <c r="FS52" s="150">
        <f t="shared" ref="FS52:FS65" si="1604">SUM(FF52:FQ52)/$FR$4</f>
        <v>14.416666666666666</v>
      </c>
      <c r="FT52" s="940">
        <f t="shared" ref="FT52:FU52" si="1605">SUM(FT53:FT63)</f>
        <v>13</v>
      </c>
      <c r="FU52" s="941">
        <f t="shared" si="1605"/>
        <v>21</v>
      </c>
      <c r="FV52" s="942">
        <f t="shared" ref="FV52:FW52" si="1606">SUM(FV53:FV63)</f>
        <v>19</v>
      </c>
      <c r="FW52" s="941">
        <f t="shared" si="1606"/>
        <v>17</v>
      </c>
      <c r="FX52" s="942">
        <f t="shared" ref="FX52:FY52" si="1607">SUM(FX53:FX63)</f>
        <v>19</v>
      </c>
      <c r="FY52" s="941">
        <f t="shared" si="1607"/>
        <v>5</v>
      </c>
      <c r="FZ52" s="940"/>
      <c r="GA52" s="941"/>
      <c r="GB52" s="940"/>
      <c r="GC52" s="941"/>
      <c r="GD52" s="940"/>
      <c r="GE52" s="941"/>
      <c r="GF52" s="118">
        <f t="shared" ref="GF52:GF65" si="1608">SUM(FT52:GE52)</f>
        <v>94</v>
      </c>
      <c r="GG52" s="150">
        <f t="shared" ref="GG52:GG65" si="1609">SUM(FT52:GE52)/$GF$4</f>
        <v>15.666666666666666</v>
      </c>
      <c r="GH52" s="300">
        <f t="shared" ref="GH52:GH65" si="1610">ER52-EO52</f>
        <v>7</v>
      </c>
      <c r="GI52" s="1101">
        <f>GH52/EO52</f>
        <v>0.875</v>
      </c>
      <c r="GJ52" s="300">
        <f t="shared" ref="GJ52:GJ65" si="1611">ES52-ER52</f>
        <v>2</v>
      </c>
      <c r="GK52" s="1097">
        <f>GJ52/ER52</f>
        <v>0.13333333333333333</v>
      </c>
      <c r="GL52" s="300">
        <f t="shared" ref="GL52:GL65" si="1612">ET52-ES52</f>
        <v>2</v>
      </c>
      <c r="GM52" s="1097">
        <f t="shared" ref="GM52:GM65" si="1613">IF(ISERROR(GL52/ES52),0,GL52/ES52)</f>
        <v>0.11764705882352941</v>
      </c>
      <c r="GN52" s="300">
        <f t="shared" ref="GN52:GN65" si="1614">EU52-ET52</f>
        <v>-3</v>
      </c>
      <c r="GO52" s="1097">
        <f t="shared" ref="GO52:GO65" si="1615">IF(ISERROR(GN52/ET52),0,GN52/ET52)</f>
        <v>-0.15789473684210525</v>
      </c>
      <c r="GP52" s="300">
        <f t="shared" ref="GP52:GP65" si="1616">EV52-EU52</f>
        <v>0</v>
      </c>
      <c r="GQ52" s="1097">
        <f t="shared" ref="GQ52:GQ65" si="1617">IF(ISERROR(GP52/EU52),0,GP52/EU52)</f>
        <v>0</v>
      </c>
      <c r="GR52" s="300">
        <f t="shared" ref="GR52:GR65" si="1618">EW52-EV52</f>
        <v>-9</v>
      </c>
      <c r="GS52" s="1097">
        <f t="shared" ref="GS52:GS65" si="1619">IF(ISERROR(GR52/EV52),0,GR52/EV52)</f>
        <v>-0.5625</v>
      </c>
      <c r="GT52" s="300">
        <f t="shared" ref="GT52:GT65" si="1620">EX52-EW52</f>
        <v>8</v>
      </c>
      <c r="GU52" s="1154">
        <f t="shared" ref="GU52:GU65" si="1621">IF(ISERROR(GT52/EW52),0,GT52/EW52)</f>
        <v>1.1428571428571428</v>
      </c>
      <c r="GV52" s="300">
        <f t="shared" ref="GV52:GV65" si="1622">EY52-EX52</f>
        <v>1</v>
      </c>
      <c r="GW52" s="1097">
        <f t="shared" ref="GW52:GW65" si="1623">IF(ISERROR(GV52/EX52),0,GV52/EX52)</f>
        <v>6.6666666666666666E-2</v>
      </c>
      <c r="GX52" s="300">
        <f t="shared" ref="GX52:GX65" si="1624">EZ52-EY52</f>
        <v>0</v>
      </c>
      <c r="GY52" s="1097">
        <f t="shared" ref="GY52:GY65" si="1625">IF(ISERROR(GX52/EY52),0,GX52/EY52)</f>
        <v>0</v>
      </c>
      <c r="GZ52" s="300">
        <f t="shared" ref="GZ52:GZ65" si="1626">FA52-EZ52</f>
        <v>-1</v>
      </c>
      <c r="HA52" s="1097">
        <f t="shared" ref="HA52:HA65" si="1627">IF(ISERROR(GZ52/EZ52),0,GZ52/EZ52)</f>
        <v>-6.25E-2</v>
      </c>
      <c r="HB52" s="300">
        <f t="shared" ref="HB52:HB65" si="1628">FB52-FA52</f>
        <v>1</v>
      </c>
      <c r="HC52" s="1097">
        <f t="shared" ref="HC52:HC65" si="1629">IF(ISERROR(HB52/FA52),0,HB52/FA52)</f>
        <v>6.6666666666666666E-2</v>
      </c>
      <c r="HD52" s="300">
        <f t="shared" ref="HD52:HD65" si="1630">FC52-FB52</f>
        <v>-6</v>
      </c>
      <c r="HE52" s="1097">
        <f t="shared" ref="HE52:HE65" si="1631">IF(ISERROR(HD52/FB52),0,HD52/FB52)</f>
        <v>-0.375</v>
      </c>
      <c r="HF52" s="1237">
        <f t="shared" ref="HF52:HF65" si="1632">FF52-FC52</f>
        <v>5</v>
      </c>
      <c r="HG52" s="342">
        <f>HF52/FC52</f>
        <v>0.5</v>
      </c>
      <c r="HH52" s="1237">
        <f t="shared" ref="HH52:HH65" si="1633">FG52-FF52</f>
        <v>0</v>
      </c>
      <c r="HI52" s="342">
        <f>HH52/FF52</f>
        <v>0</v>
      </c>
      <c r="HJ52" s="1237">
        <f t="shared" ref="HJ52:HJ65" si="1634">FH52-FG52</f>
        <v>1</v>
      </c>
      <c r="HK52" s="342">
        <f>HJ52/FG52</f>
        <v>6.6666666666666666E-2</v>
      </c>
      <c r="HL52" s="1237">
        <f t="shared" ref="HL52:HL65" si="1635">FI52-FH52</f>
        <v>-1</v>
      </c>
      <c r="HM52" s="342">
        <f>HL52/FH52</f>
        <v>-6.25E-2</v>
      </c>
      <c r="HN52" s="1237">
        <f t="shared" ref="HN52:HN65" si="1636">FJ52-FI52</f>
        <v>-1</v>
      </c>
      <c r="HO52" s="342">
        <f>HN52/FI52</f>
        <v>-6.6666666666666666E-2</v>
      </c>
      <c r="HP52" s="1237">
        <f t="shared" ref="HP52:HP65" si="1637">FK52-FJ52</f>
        <v>-8</v>
      </c>
      <c r="HQ52" s="342">
        <f>HP52/FJ52</f>
        <v>-0.5714285714285714</v>
      </c>
      <c r="HR52" s="1237">
        <f t="shared" ref="HR52:HR65" si="1638">FL52-FK52</f>
        <v>10</v>
      </c>
      <c r="HS52" s="342">
        <f>HR52/FK52</f>
        <v>1.6666666666666667</v>
      </c>
      <c r="HT52" s="1237">
        <f t="shared" ref="HT52:HT65" si="1639">FM52-FL52</f>
        <v>-1</v>
      </c>
      <c r="HU52" s="342">
        <f>HT52/FL52</f>
        <v>-6.25E-2</v>
      </c>
      <c r="HV52" s="1237">
        <f t="shared" ref="HV52:HV65" si="1640">FN52-FM52</f>
        <v>1</v>
      </c>
      <c r="HW52" s="342">
        <f>HV52/FM52</f>
        <v>6.6666666666666666E-2</v>
      </c>
      <c r="HX52" s="1237">
        <f t="shared" ref="HX52:HX65" si="1641">FO52-FN52</f>
        <v>-1</v>
      </c>
      <c r="HY52" s="342">
        <f>HX52/FN52</f>
        <v>-6.25E-2</v>
      </c>
      <c r="HZ52" s="1237">
        <f t="shared" ref="HZ52:HZ65" si="1642">FP52-FO52</f>
        <v>0</v>
      </c>
      <c r="IA52" s="342">
        <f>HZ52/FO52</f>
        <v>0</v>
      </c>
      <c r="IB52" s="1237">
        <f t="shared" ref="IB52:IB65" si="1643">FQ52-FP52</f>
        <v>0</v>
      </c>
      <c r="IC52" s="342">
        <f t="shared" ref="IC52:IC65" si="1644">IB52/FP52</f>
        <v>0</v>
      </c>
      <c r="ID52" s="1237">
        <f t="shared" ref="ID52:ID65" si="1645">FT52-FQ52</f>
        <v>-2</v>
      </c>
      <c r="IE52" s="342">
        <f>ID52/FQ52</f>
        <v>-0.13333333333333333</v>
      </c>
      <c r="IF52" s="1237">
        <f t="shared" ref="IF52:IF65" si="1646">FU52-FT52</f>
        <v>8</v>
      </c>
      <c r="IG52" s="342">
        <f>IF52/FT52</f>
        <v>0.61538461538461542</v>
      </c>
      <c r="IH52" s="1237">
        <f t="shared" ref="IH52:IH65" si="1647">FX52-FV52</f>
        <v>0</v>
      </c>
      <c r="II52" s="342">
        <f>IH52/FU52</f>
        <v>0</v>
      </c>
      <c r="IJ52" s="1237">
        <f t="shared" ref="IJ52:IJ65" si="1648">FZ52-FW52</f>
        <v>-17</v>
      </c>
      <c r="IK52" s="342">
        <f>IJ52/FV52</f>
        <v>-0.89473684210526316</v>
      </c>
      <c r="IL52" s="1237">
        <f t="shared" ref="IL52:IL65" si="1649">FX52-FW52</f>
        <v>2</v>
      </c>
      <c r="IM52" s="342">
        <f>IL52/FW52</f>
        <v>0.11764705882352941</v>
      </c>
      <c r="IN52" s="1237">
        <f t="shared" ref="IN52:IN65" si="1650">FY52-FX52</f>
        <v>-14</v>
      </c>
      <c r="IO52" s="342">
        <f>IN52/FX52</f>
        <v>-0.73684210526315785</v>
      </c>
      <c r="IP52" s="1237">
        <f t="shared" ref="IP52:IP65" si="1651">FZ52-FY52</f>
        <v>-5</v>
      </c>
      <c r="IQ52" s="342">
        <f>IP52/FY52</f>
        <v>-1</v>
      </c>
      <c r="IR52" s="1237">
        <f t="shared" ref="IR52:IR65" si="1652">GA52-FZ52</f>
        <v>0</v>
      </c>
      <c r="IS52" s="342" t="e">
        <f>IR52/FZ52</f>
        <v>#DIV/0!</v>
      </c>
      <c r="IT52" s="1237">
        <f t="shared" ref="IT52:IT65" si="1653">GB52-GA52</f>
        <v>0</v>
      </c>
      <c r="IU52" s="342" t="e">
        <f>IT52/GA52</f>
        <v>#DIV/0!</v>
      </c>
      <c r="IV52" s="1237">
        <f t="shared" ref="IV52:IV65" si="1654">GC52-GB52</f>
        <v>0</v>
      </c>
      <c r="IW52" s="342" t="e">
        <f>IV52/GB52</f>
        <v>#DIV/0!</v>
      </c>
      <c r="IX52" s="1237">
        <f t="shared" ref="IX52:IX65" si="1655">GD52-GC52</f>
        <v>0</v>
      </c>
      <c r="IY52" s="342" t="e">
        <f>IX52/GC52</f>
        <v>#DIV/0!</v>
      </c>
      <c r="IZ52" s="1237">
        <f t="shared" ref="IZ52:IZ65" si="1656">GE52-GD52</f>
        <v>0</v>
      </c>
      <c r="JA52" s="1306" t="e">
        <f>IZ52/GD52</f>
        <v>#DIV/0!</v>
      </c>
      <c r="JB52" s="1237">
        <f t="shared" ref="JB52:JB65" si="1657">FK52</f>
        <v>6</v>
      </c>
      <c r="JC52" s="880">
        <f t="shared" ref="JC52:JC65" si="1658">FY52</f>
        <v>5</v>
      </c>
      <c r="JD52" s="110">
        <f t="shared" ref="JD52:JD65" si="1659">JC52-JB52</f>
        <v>-1</v>
      </c>
      <c r="JE52" s="100">
        <f t="shared" ref="JE52:JE65" si="1660">IF(ISERROR(JD52/JB52),0,JD52/JB52)</f>
        <v>-0.16666666666666666</v>
      </c>
      <c r="JF52" s="1174"/>
      <c r="JG52" t="str">
        <f t="shared" ref="JG52:JG65" si="1661">E52</f>
        <v>Number of Classes Offered</v>
      </c>
      <c r="JH52" s="240" t="e">
        <f>#REF!</f>
        <v>#REF!</v>
      </c>
      <c r="JI52" s="240" t="e">
        <f>#REF!</f>
        <v>#REF!</v>
      </c>
      <c r="JJ52" s="240" t="e">
        <f>#REF!</f>
        <v>#REF!</v>
      </c>
      <c r="JK52" s="240" t="e">
        <f>#REF!</f>
        <v>#REF!</v>
      </c>
      <c r="JL52" s="240" t="e">
        <f>#REF!</f>
        <v>#REF!</v>
      </c>
      <c r="JM52" s="240" t="e">
        <f>#REF!</f>
        <v>#REF!</v>
      </c>
      <c r="JN52" s="240" t="e">
        <f>#REF!</f>
        <v>#REF!</v>
      </c>
      <c r="JO52" s="240" t="e">
        <f>#REF!</f>
        <v>#REF!</v>
      </c>
      <c r="JP52" s="240" t="e">
        <f>#REF!</f>
        <v>#REF!</v>
      </c>
      <c r="JQ52" s="240" t="e">
        <f>#REF!</f>
        <v>#REF!</v>
      </c>
      <c r="JR52" s="240" t="e">
        <f>#REF!</f>
        <v>#REF!</v>
      </c>
      <c r="JS52" s="241">
        <f t="shared" ref="JS52:KD55" si="1662">AJ52</f>
        <v>90</v>
      </c>
      <c r="JT52" s="241">
        <f t="shared" si="1662"/>
        <v>111</v>
      </c>
      <c r="JU52" s="241">
        <f t="shared" si="1662"/>
        <v>94</v>
      </c>
      <c r="JV52" s="241">
        <f t="shared" si="1662"/>
        <v>118</v>
      </c>
      <c r="JW52" s="241">
        <f t="shared" si="1662"/>
        <v>101</v>
      </c>
      <c r="JX52" s="241">
        <f t="shared" si="1662"/>
        <v>99</v>
      </c>
      <c r="JY52" s="241">
        <f t="shared" si="1662"/>
        <v>122</v>
      </c>
      <c r="JZ52" s="241">
        <f t="shared" si="1662"/>
        <v>119</v>
      </c>
      <c r="KA52" s="241">
        <f t="shared" si="1662"/>
        <v>116</v>
      </c>
      <c r="KB52" s="241">
        <f t="shared" si="1662"/>
        <v>151</v>
      </c>
      <c r="KC52" s="241">
        <f t="shared" si="1662"/>
        <v>117</v>
      </c>
      <c r="KD52" s="241">
        <f t="shared" si="1662"/>
        <v>99</v>
      </c>
      <c r="KE52" s="241">
        <f t="shared" ref="KE52:KP55" si="1663">AX52</f>
        <v>88</v>
      </c>
      <c r="KF52" s="241">
        <f t="shared" si="1663"/>
        <v>121</v>
      </c>
      <c r="KG52" s="241">
        <f t="shared" si="1663"/>
        <v>93</v>
      </c>
      <c r="KH52" s="241">
        <f t="shared" si="1663"/>
        <v>17</v>
      </c>
      <c r="KI52" s="241">
        <f t="shared" si="1663"/>
        <v>9</v>
      </c>
      <c r="KJ52" s="241">
        <f t="shared" si="1663"/>
        <v>17</v>
      </c>
      <c r="KK52" s="241">
        <f t="shared" si="1663"/>
        <v>10</v>
      </c>
      <c r="KL52" s="241">
        <f t="shared" si="1663"/>
        <v>20</v>
      </c>
      <c r="KM52" s="241">
        <f t="shared" si="1663"/>
        <v>23</v>
      </c>
      <c r="KN52" s="241">
        <f t="shared" si="1663"/>
        <v>23</v>
      </c>
      <c r="KO52" s="241">
        <f t="shared" si="1663"/>
        <v>15</v>
      </c>
      <c r="KP52" s="241">
        <f t="shared" si="1663"/>
        <v>14</v>
      </c>
      <c r="KQ52" s="650">
        <f t="shared" ref="KQ52:LB55" si="1664">BL52</f>
        <v>20</v>
      </c>
      <c r="KR52" s="650">
        <f t="shared" si="1664"/>
        <v>22</v>
      </c>
      <c r="KS52" s="650">
        <f t="shared" si="1664"/>
        <v>20</v>
      </c>
      <c r="KT52" s="650">
        <f t="shared" si="1664"/>
        <v>16</v>
      </c>
      <c r="KU52" s="650">
        <f t="shared" si="1664"/>
        <v>19</v>
      </c>
      <c r="KV52" s="650">
        <f t="shared" si="1664"/>
        <v>14</v>
      </c>
      <c r="KW52" s="650">
        <f t="shared" si="1664"/>
        <v>17</v>
      </c>
      <c r="KX52" s="650">
        <f t="shared" si="1664"/>
        <v>28</v>
      </c>
      <c r="KY52" s="650">
        <f t="shared" si="1664"/>
        <v>33</v>
      </c>
      <c r="KZ52" s="650">
        <f t="shared" si="1664"/>
        <v>31</v>
      </c>
      <c r="LA52" s="650">
        <f t="shared" si="1664"/>
        <v>43</v>
      </c>
      <c r="LB52" s="650">
        <f t="shared" si="1664"/>
        <v>33</v>
      </c>
      <c r="LC52" s="742">
        <f t="shared" ref="LC52:LN55" si="1665">BZ52</f>
        <v>29</v>
      </c>
      <c r="LD52" s="742">
        <f t="shared" si="1665"/>
        <v>25</v>
      </c>
      <c r="LE52" s="742">
        <f t="shared" si="1665"/>
        <v>20</v>
      </c>
      <c r="LF52" s="742">
        <f t="shared" si="1665"/>
        <v>19</v>
      </c>
      <c r="LG52" s="742">
        <f t="shared" si="1665"/>
        <v>18</v>
      </c>
      <c r="LH52" s="742">
        <f t="shared" si="1665"/>
        <v>18</v>
      </c>
      <c r="LI52" s="742">
        <f t="shared" si="1665"/>
        <v>18</v>
      </c>
      <c r="LJ52" s="742">
        <f t="shared" si="1665"/>
        <v>24</v>
      </c>
      <c r="LK52" s="742">
        <f t="shared" si="1665"/>
        <v>30</v>
      </c>
      <c r="LL52" s="742">
        <f t="shared" si="1665"/>
        <v>20</v>
      </c>
      <c r="LM52" s="742">
        <f t="shared" si="1665"/>
        <v>19</v>
      </c>
      <c r="LN52" s="742">
        <f t="shared" si="1665"/>
        <v>14</v>
      </c>
      <c r="LO52" s="792">
        <f t="shared" ref="LO52:LZ55" si="1666">CN52</f>
        <v>19</v>
      </c>
      <c r="LP52" s="792">
        <f t="shared" si="1666"/>
        <v>23</v>
      </c>
      <c r="LQ52" s="792">
        <f t="shared" si="1666"/>
        <v>22</v>
      </c>
      <c r="LR52" s="792">
        <f t="shared" si="1666"/>
        <v>17</v>
      </c>
      <c r="LS52" s="792">
        <f t="shared" si="1666"/>
        <v>14</v>
      </c>
      <c r="LT52" s="792">
        <f t="shared" si="1666"/>
        <v>9</v>
      </c>
      <c r="LU52" s="792">
        <f t="shared" si="1666"/>
        <v>18</v>
      </c>
      <c r="LV52" s="792">
        <f t="shared" si="1666"/>
        <v>26</v>
      </c>
      <c r="LW52" s="792">
        <f t="shared" si="1666"/>
        <v>17</v>
      </c>
      <c r="LX52" s="792">
        <f t="shared" si="1666"/>
        <v>20</v>
      </c>
      <c r="LY52" s="792">
        <f t="shared" si="1666"/>
        <v>18</v>
      </c>
      <c r="LZ52" s="792">
        <f t="shared" si="1666"/>
        <v>10</v>
      </c>
      <c r="MA52" s="967">
        <f t="shared" ref="MA52:MA65" si="1667">DB52</f>
        <v>15</v>
      </c>
      <c r="MB52" s="967">
        <f t="shared" ref="MB52:MB65" si="1668">DC52</f>
        <v>14</v>
      </c>
      <c r="MC52" s="967">
        <f t="shared" ref="MC52:MC65" si="1669">DD52</f>
        <v>14</v>
      </c>
      <c r="MD52" s="967">
        <f t="shared" ref="MD52:MD65" si="1670">DE52</f>
        <v>13</v>
      </c>
      <c r="ME52" s="967">
        <f t="shared" ref="ME52:ME65" si="1671">DF52</f>
        <v>15</v>
      </c>
      <c r="MF52" s="967">
        <f t="shared" ref="MF52:MF65" si="1672">DG52</f>
        <v>5</v>
      </c>
      <c r="MG52" s="967">
        <f t="shared" ref="MG52:MG65" si="1673">DH52</f>
        <v>15</v>
      </c>
      <c r="MH52" s="967">
        <f t="shared" ref="MH52:MH65" si="1674">DI52</f>
        <v>12</v>
      </c>
      <c r="MI52" s="967">
        <f t="shared" ref="MI52:MI65" si="1675">DJ52</f>
        <v>13</v>
      </c>
      <c r="MJ52" s="967">
        <f t="shared" ref="MJ52:MJ65" si="1676">DK52</f>
        <v>12</v>
      </c>
      <c r="MK52" s="967">
        <f t="shared" ref="MK52:MK65" si="1677">DL52</f>
        <v>14</v>
      </c>
      <c r="ML52" s="967">
        <f t="shared" ref="ML52:ML65" si="1678">DM52</f>
        <v>17</v>
      </c>
      <c r="MM52" s="989">
        <f t="shared" ref="MM52:MM65" si="1679">DP52</f>
        <v>11</v>
      </c>
      <c r="MN52" s="989">
        <f t="shared" ref="MN52:MN65" si="1680">DQ52</f>
        <v>21</v>
      </c>
      <c r="MO52" s="989">
        <f t="shared" ref="MO52:MO65" si="1681">DR52</f>
        <v>17</v>
      </c>
      <c r="MP52" s="989">
        <f t="shared" ref="MP52:MP65" si="1682">DS52</f>
        <v>22</v>
      </c>
      <c r="MQ52" s="989">
        <f t="shared" ref="MQ52:MQ65" si="1683">DT52</f>
        <v>11</v>
      </c>
      <c r="MR52" s="989">
        <f t="shared" ref="MR52:MR65" si="1684">DU52</f>
        <v>6</v>
      </c>
      <c r="MS52" s="989">
        <f t="shared" ref="MS52:MS65" si="1685">DV52</f>
        <v>15</v>
      </c>
      <c r="MT52" s="989">
        <f t="shared" ref="MT52:MT65" si="1686">DW52</f>
        <v>12</v>
      </c>
      <c r="MU52" s="989">
        <f t="shared" ref="MU52:MU65" si="1687">DX52</f>
        <v>13</v>
      </c>
      <c r="MV52" s="989">
        <f t="shared" ref="MV52:MV65" si="1688">DY52</f>
        <v>14</v>
      </c>
      <c r="MW52" s="989">
        <f t="shared" ref="MW52:MW65" si="1689">DZ52</f>
        <v>15</v>
      </c>
      <c r="MX52" s="989">
        <f t="shared" ref="MX52:MX65" si="1690">EA52</f>
        <v>5</v>
      </c>
      <c r="MY52" s="1029">
        <f t="shared" ref="MY52:NJ56" si="1691">ED52</f>
        <v>15</v>
      </c>
      <c r="MZ52" s="1029">
        <f t="shared" si="1691"/>
        <v>15</v>
      </c>
      <c r="NA52" s="1029">
        <f t="shared" si="1691"/>
        <v>10</v>
      </c>
      <c r="NB52" s="1029">
        <f t="shared" si="1691"/>
        <v>13</v>
      </c>
      <c r="NC52" s="1029">
        <f t="shared" si="1691"/>
        <v>14</v>
      </c>
      <c r="ND52" s="1029">
        <f t="shared" si="1691"/>
        <v>9</v>
      </c>
      <c r="NE52" s="1029">
        <f t="shared" si="1691"/>
        <v>17</v>
      </c>
      <c r="NF52" s="1029">
        <f t="shared" si="1691"/>
        <v>21</v>
      </c>
      <c r="NG52" s="1029">
        <f t="shared" si="1691"/>
        <v>20</v>
      </c>
      <c r="NH52" s="1029">
        <f t="shared" si="1691"/>
        <v>17</v>
      </c>
      <c r="NI52" s="1029">
        <f t="shared" si="1691"/>
        <v>16</v>
      </c>
      <c r="NJ52" s="1029">
        <f t="shared" si="1691"/>
        <v>8</v>
      </c>
      <c r="NK52" s="1116">
        <f t="shared" ref="NK52:NK65" si="1692">ER52</f>
        <v>15</v>
      </c>
      <c r="NL52" s="1116">
        <f t="shared" ref="NL52:NL65" si="1693">ES52</f>
        <v>17</v>
      </c>
      <c r="NM52" s="1116">
        <f t="shared" ref="NM52:NM65" si="1694">ET52</f>
        <v>19</v>
      </c>
      <c r="NN52" s="1116">
        <f t="shared" ref="NN52:NN65" si="1695">EU52</f>
        <v>16</v>
      </c>
      <c r="NO52" s="1116">
        <f t="shared" ref="NO52:NO65" si="1696">EV52</f>
        <v>16</v>
      </c>
      <c r="NP52" s="1116">
        <f t="shared" ref="NP52:NP65" si="1697">EW52</f>
        <v>7</v>
      </c>
      <c r="NQ52" s="1116">
        <f t="shared" ref="NQ52:NQ65" si="1698">EX52</f>
        <v>15</v>
      </c>
      <c r="NR52" s="1116">
        <f t="shared" ref="NR52:NR65" si="1699">EY52</f>
        <v>16</v>
      </c>
      <c r="NS52" s="1116">
        <f t="shared" ref="NS52:NS65" si="1700">EZ52</f>
        <v>16</v>
      </c>
      <c r="NT52" s="1116">
        <f t="shared" ref="NT52:NT65" si="1701">FA52</f>
        <v>15</v>
      </c>
      <c r="NU52" s="1116">
        <f t="shared" ref="NU52:NU65" si="1702">FB52</f>
        <v>16</v>
      </c>
      <c r="NV52" s="1116">
        <f t="shared" ref="NV52:NV65" si="1703">FC52</f>
        <v>10</v>
      </c>
      <c r="NW52" s="1201">
        <f t="shared" ref="NW52:OH57" si="1704">FF52</f>
        <v>15</v>
      </c>
      <c r="NX52" s="1201">
        <f t="shared" si="1704"/>
        <v>15</v>
      </c>
      <c r="NY52" s="1201">
        <f t="shared" si="1704"/>
        <v>16</v>
      </c>
      <c r="NZ52" s="1201">
        <f t="shared" si="1704"/>
        <v>15</v>
      </c>
      <c r="OA52" s="1201">
        <f t="shared" si="1704"/>
        <v>14</v>
      </c>
      <c r="OB52" s="1201">
        <f t="shared" si="1704"/>
        <v>6</v>
      </c>
      <c r="OC52" s="1201">
        <f t="shared" si="1704"/>
        <v>16</v>
      </c>
      <c r="OD52" s="1201">
        <f t="shared" si="1704"/>
        <v>15</v>
      </c>
      <c r="OE52" s="1201">
        <f t="shared" si="1704"/>
        <v>16</v>
      </c>
      <c r="OF52" s="1201">
        <f t="shared" si="1704"/>
        <v>15</v>
      </c>
      <c r="OG52" s="1201">
        <f t="shared" si="1704"/>
        <v>15</v>
      </c>
      <c r="OH52" s="1201">
        <f t="shared" si="1704"/>
        <v>15</v>
      </c>
      <c r="OI52" s="1271">
        <f t="shared" ref="OI52:OI57" si="1705">FT52</f>
        <v>13</v>
      </c>
      <c r="OJ52" s="1271">
        <f t="shared" ref="OJ52:ON57" si="1706">FU52</f>
        <v>21</v>
      </c>
      <c r="OK52" s="1271">
        <f t="shared" si="1706"/>
        <v>19</v>
      </c>
      <c r="OL52" s="1271">
        <f t="shared" si="1706"/>
        <v>17</v>
      </c>
      <c r="OM52" s="1271">
        <f t="shared" si="1706"/>
        <v>19</v>
      </c>
      <c r="ON52" s="1271">
        <f t="shared" si="1706"/>
        <v>5</v>
      </c>
      <c r="OO52" s="1271">
        <f t="shared" ref="OO52:OT55" si="1707">FZ52</f>
        <v>0</v>
      </c>
      <c r="OP52" s="1271">
        <f t="shared" si="1707"/>
        <v>0</v>
      </c>
      <c r="OQ52" s="1271">
        <f t="shared" si="1707"/>
        <v>0</v>
      </c>
      <c r="OR52" s="1271">
        <f t="shared" si="1707"/>
        <v>0</v>
      </c>
      <c r="OS52" s="1271">
        <f t="shared" si="1707"/>
        <v>0</v>
      </c>
      <c r="OT52" s="1271">
        <f t="shared" si="1707"/>
        <v>0</v>
      </c>
    </row>
    <row r="53" spans="1:410" x14ac:dyDescent="0.3">
      <c r="A53" s="628"/>
      <c r="B53" s="50">
        <v>8.1999999999999993</v>
      </c>
      <c r="E53" s="1333" t="s">
        <v>6</v>
      </c>
      <c r="F53" s="1333"/>
      <c r="G53" s="1334"/>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33"/>
        <v>13</v>
      </c>
      <c r="AW53" s="150">
        <f t="shared" si="1534"/>
        <v>1.0833333333333333</v>
      </c>
      <c r="AX53" s="338">
        <v>0</v>
      </c>
      <c r="AY53" s="64">
        <v>2</v>
      </c>
      <c r="AZ53" s="20">
        <v>0</v>
      </c>
      <c r="BA53" s="64">
        <v>2</v>
      </c>
      <c r="BB53" s="20">
        <v>0</v>
      </c>
      <c r="BC53" s="64">
        <v>0</v>
      </c>
      <c r="BD53" s="187">
        <v>0</v>
      </c>
      <c r="BE53" s="64">
        <v>1</v>
      </c>
      <c r="BF53" s="187">
        <v>1</v>
      </c>
      <c r="BG53" s="64">
        <v>3</v>
      </c>
      <c r="BH53" s="187">
        <v>0</v>
      </c>
      <c r="BI53" s="64">
        <v>0</v>
      </c>
      <c r="BJ53" s="118">
        <f t="shared" si="1537"/>
        <v>9</v>
      </c>
      <c r="BK53" s="150">
        <f t="shared" si="1538"/>
        <v>0.75</v>
      </c>
      <c r="BL53" s="338">
        <v>1</v>
      </c>
      <c r="BM53" s="64">
        <v>1</v>
      </c>
      <c r="BN53" s="20">
        <v>1</v>
      </c>
      <c r="BO53" s="64">
        <v>1</v>
      </c>
      <c r="BP53" s="20">
        <v>1</v>
      </c>
      <c r="BQ53" s="64">
        <v>1</v>
      </c>
      <c r="BR53" s="187">
        <v>1</v>
      </c>
      <c r="BS53" s="64">
        <v>0</v>
      </c>
      <c r="BT53" s="187">
        <v>1</v>
      </c>
      <c r="BU53" s="187">
        <v>1</v>
      </c>
      <c r="BV53" s="187">
        <v>1</v>
      </c>
      <c r="BW53" s="187">
        <v>1</v>
      </c>
      <c r="BX53" s="118">
        <f t="shared" si="1545"/>
        <v>11</v>
      </c>
      <c r="BY53" s="150">
        <f t="shared" si="1546"/>
        <v>0.91666666666666663</v>
      </c>
      <c r="BZ53" s="187">
        <v>0</v>
      </c>
      <c r="CA53" s="64">
        <v>0</v>
      </c>
      <c r="CB53" s="20">
        <v>2</v>
      </c>
      <c r="CC53" s="64">
        <v>1</v>
      </c>
      <c r="CD53" s="20">
        <v>0</v>
      </c>
      <c r="CE53" s="64">
        <v>1</v>
      </c>
      <c r="CF53" s="187">
        <v>1</v>
      </c>
      <c r="CG53" s="64">
        <v>1</v>
      </c>
      <c r="CH53" s="187">
        <v>1</v>
      </c>
      <c r="CI53" s="187">
        <v>1</v>
      </c>
      <c r="CJ53" s="786">
        <v>0</v>
      </c>
      <c r="CK53" s="187">
        <v>1</v>
      </c>
      <c r="CL53" s="118">
        <f t="shared" si="1553"/>
        <v>9</v>
      </c>
      <c r="CM53" s="150">
        <f t="shared" si="1554"/>
        <v>0.75</v>
      </c>
      <c r="CN53" s="187">
        <v>1</v>
      </c>
      <c r="CO53" s="64">
        <v>0</v>
      </c>
      <c r="CP53" s="20">
        <v>1</v>
      </c>
      <c r="CQ53" s="64">
        <v>0</v>
      </c>
      <c r="CR53" s="841">
        <v>1</v>
      </c>
      <c r="CS53" s="842">
        <v>0</v>
      </c>
      <c r="CT53" s="843">
        <v>1</v>
      </c>
      <c r="CU53" s="842">
        <v>1</v>
      </c>
      <c r="CV53" s="925">
        <v>1</v>
      </c>
      <c r="CW53" s="926">
        <v>1</v>
      </c>
      <c r="CX53" s="925">
        <v>0</v>
      </c>
      <c r="CY53" s="927">
        <v>0</v>
      </c>
      <c r="CZ53" s="923">
        <f t="shared" si="1561"/>
        <v>7</v>
      </c>
      <c r="DA53" s="924">
        <f t="shared" si="1562"/>
        <v>0.58333333333333337</v>
      </c>
      <c r="DB53" s="843">
        <v>1</v>
      </c>
      <c r="DC53" s="842">
        <v>1</v>
      </c>
      <c r="DD53" s="841">
        <v>0</v>
      </c>
      <c r="DE53" s="842">
        <v>0</v>
      </c>
      <c r="DF53" s="841">
        <v>1</v>
      </c>
      <c r="DG53" s="842">
        <v>0</v>
      </c>
      <c r="DH53" s="843">
        <v>1</v>
      </c>
      <c r="DI53" s="842">
        <v>0</v>
      </c>
      <c r="DJ53" s="843">
        <v>1</v>
      </c>
      <c r="DK53" s="842">
        <v>0</v>
      </c>
      <c r="DL53" s="843">
        <v>0</v>
      </c>
      <c r="DM53" s="842">
        <v>1</v>
      </c>
      <c r="DN53" s="923">
        <f t="shared" si="1569"/>
        <v>6</v>
      </c>
      <c r="DO53" s="924">
        <f t="shared" si="1570"/>
        <v>0.5</v>
      </c>
      <c r="DP53" s="925">
        <v>0</v>
      </c>
      <c r="DQ53" s="927">
        <v>0</v>
      </c>
      <c r="DR53" s="1051">
        <v>1</v>
      </c>
      <c r="DS53" s="927">
        <v>0</v>
      </c>
      <c r="DT53" s="1051">
        <v>0</v>
      </c>
      <c r="DU53" s="927">
        <v>0</v>
      </c>
      <c r="DV53" s="925">
        <v>0</v>
      </c>
      <c r="DW53" s="927">
        <v>1</v>
      </c>
      <c r="DX53" s="925">
        <v>0</v>
      </c>
      <c r="DY53" s="927">
        <v>0</v>
      </c>
      <c r="DZ53" s="925">
        <v>1</v>
      </c>
      <c r="EA53" s="927">
        <v>0</v>
      </c>
      <c r="EB53" s="923">
        <f t="shared" si="1577"/>
        <v>3</v>
      </c>
      <c r="EC53" s="924">
        <f t="shared" si="1578"/>
        <v>0.25</v>
      </c>
      <c r="ED53" s="843">
        <v>0</v>
      </c>
      <c r="EE53" s="842">
        <v>0</v>
      </c>
      <c r="EF53" s="841">
        <v>1</v>
      </c>
      <c r="EG53" s="842">
        <v>0</v>
      </c>
      <c r="EH53" s="841">
        <v>1</v>
      </c>
      <c r="EI53" s="842">
        <v>0</v>
      </c>
      <c r="EJ53" s="843">
        <v>1</v>
      </c>
      <c r="EK53" s="842">
        <v>1</v>
      </c>
      <c r="EL53" s="843">
        <v>1</v>
      </c>
      <c r="EM53" s="842">
        <v>1</v>
      </c>
      <c r="EN53" s="843">
        <v>1</v>
      </c>
      <c r="EO53" s="842">
        <v>0</v>
      </c>
      <c r="EP53" s="844">
        <f t="shared" si="1586"/>
        <v>7</v>
      </c>
      <c r="EQ53" s="150">
        <f t="shared" si="1587"/>
        <v>0.58333333333333337</v>
      </c>
      <c r="ER53" s="843">
        <v>1</v>
      </c>
      <c r="ES53" s="842">
        <v>1</v>
      </c>
      <c r="ET53" s="841">
        <v>1</v>
      </c>
      <c r="EU53" s="842">
        <v>1</v>
      </c>
      <c r="EV53" s="841">
        <v>1</v>
      </c>
      <c r="EW53" s="842">
        <v>0</v>
      </c>
      <c r="EX53" s="843">
        <v>1</v>
      </c>
      <c r="EY53" s="842">
        <v>1</v>
      </c>
      <c r="EZ53" s="843">
        <v>1</v>
      </c>
      <c r="FA53" s="842">
        <v>1</v>
      </c>
      <c r="FB53" s="843">
        <v>1</v>
      </c>
      <c r="FC53" s="842">
        <v>1</v>
      </c>
      <c r="FD53" s="844">
        <f t="shared" si="1595"/>
        <v>11</v>
      </c>
      <c r="FE53" s="150">
        <f t="shared" si="1596"/>
        <v>0.91666666666666663</v>
      </c>
      <c r="FF53" s="843">
        <v>1</v>
      </c>
      <c r="FG53" s="842">
        <v>1</v>
      </c>
      <c r="FH53" s="841">
        <v>1</v>
      </c>
      <c r="FI53" s="842">
        <v>0</v>
      </c>
      <c r="FJ53" s="841">
        <v>1</v>
      </c>
      <c r="FK53" s="842">
        <v>0</v>
      </c>
      <c r="FL53" s="843">
        <v>1</v>
      </c>
      <c r="FM53" s="842">
        <v>1</v>
      </c>
      <c r="FN53" s="843">
        <v>1</v>
      </c>
      <c r="FO53" s="842">
        <v>1</v>
      </c>
      <c r="FP53" s="843">
        <v>1</v>
      </c>
      <c r="FQ53" s="842">
        <v>1</v>
      </c>
      <c r="FR53" s="844">
        <f t="shared" si="1603"/>
        <v>10</v>
      </c>
      <c r="FS53" s="150">
        <f t="shared" si="1604"/>
        <v>0.83333333333333337</v>
      </c>
      <c r="FT53" s="843">
        <v>1</v>
      </c>
      <c r="FU53" s="842">
        <v>1</v>
      </c>
      <c r="FV53" s="841">
        <v>1</v>
      </c>
      <c r="FW53" s="842">
        <v>1</v>
      </c>
      <c r="FX53" s="841">
        <v>1</v>
      </c>
      <c r="FY53" s="842">
        <v>0</v>
      </c>
      <c r="FZ53" s="843"/>
      <c r="GA53" s="842"/>
      <c r="GB53" s="843"/>
      <c r="GC53" s="842"/>
      <c r="GD53" s="843"/>
      <c r="GE53" s="842"/>
      <c r="GF53" s="844">
        <f t="shared" si="1608"/>
        <v>5</v>
      </c>
      <c r="GG53" s="150">
        <f t="shared" si="1609"/>
        <v>0.83333333333333337</v>
      </c>
      <c r="GH53" s="300">
        <f t="shared" si="1610"/>
        <v>1</v>
      </c>
      <c r="GI53" s="1101">
        <v>0</v>
      </c>
      <c r="GJ53" s="300">
        <f t="shared" si="1611"/>
        <v>0</v>
      </c>
      <c r="GK53" s="1097">
        <v>0</v>
      </c>
      <c r="GL53" s="300">
        <f t="shared" si="1612"/>
        <v>0</v>
      </c>
      <c r="GM53" s="1097">
        <f t="shared" si="1613"/>
        <v>0</v>
      </c>
      <c r="GN53" s="300">
        <f t="shared" si="1614"/>
        <v>0</v>
      </c>
      <c r="GO53" s="1097">
        <f t="shared" si="1615"/>
        <v>0</v>
      </c>
      <c r="GP53" s="300">
        <f t="shared" si="1616"/>
        <v>0</v>
      </c>
      <c r="GQ53" s="1097">
        <f t="shared" si="1617"/>
        <v>0</v>
      </c>
      <c r="GR53" s="300">
        <f t="shared" si="1618"/>
        <v>-1</v>
      </c>
      <c r="GS53" s="1097">
        <f t="shared" si="1619"/>
        <v>-1</v>
      </c>
      <c r="GT53" s="300">
        <f t="shared" si="1620"/>
        <v>1</v>
      </c>
      <c r="GU53" s="1154">
        <f t="shared" si="1621"/>
        <v>0</v>
      </c>
      <c r="GV53" s="300">
        <f t="shared" si="1622"/>
        <v>0</v>
      </c>
      <c r="GW53" s="1097">
        <f t="shared" si="1623"/>
        <v>0</v>
      </c>
      <c r="GX53" s="300">
        <f t="shared" si="1624"/>
        <v>0</v>
      </c>
      <c r="GY53" s="1097">
        <f t="shared" si="1625"/>
        <v>0</v>
      </c>
      <c r="GZ53" s="300">
        <f t="shared" si="1626"/>
        <v>0</v>
      </c>
      <c r="HA53" s="1097">
        <f t="shared" si="1627"/>
        <v>0</v>
      </c>
      <c r="HB53" s="300">
        <f t="shared" si="1628"/>
        <v>0</v>
      </c>
      <c r="HC53" s="1097">
        <f t="shared" si="1629"/>
        <v>0</v>
      </c>
      <c r="HD53" s="300">
        <f t="shared" si="1630"/>
        <v>0</v>
      </c>
      <c r="HE53" s="1097">
        <f t="shared" si="1631"/>
        <v>0</v>
      </c>
      <c r="HF53" s="1237">
        <f t="shared" si="1632"/>
        <v>0</v>
      </c>
      <c r="HG53" s="342">
        <f>HF53/FC53</f>
        <v>0</v>
      </c>
      <c r="HH53" s="1237">
        <f t="shared" si="1633"/>
        <v>0</v>
      </c>
      <c r="HI53" s="342">
        <f>HH53/FF53</f>
        <v>0</v>
      </c>
      <c r="HJ53" s="1237">
        <f t="shared" si="1634"/>
        <v>0</v>
      </c>
      <c r="HK53" s="342">
        <f>HJ53/FG53</f>
        <v>0</v>
      </c>
      <c r="HL53" s="1237">
        <f t="shared" si="1635"/>
        <v>-1</v>
      </c>
      <c r="HM53" s="342">
        <f>HL53/FH53</f>
        <v>-1</v>
      </c>
      <c r="HN53" s="1237">
        <f t="shared" si="1636"/>
        <v>1</v>
      </c>
      <c r="HO53" s="342">
        <v>0</v>
      </c>
      <c r="HP53" s="1237">
        <f t="shared" si="1637"/>
        <v>-1</v>
      </c>
      <c r="HQ53" s="342">
        <f>HP53/FJ53</f>
        <v>-1</v>
      </c>
      <c r="HR53" s="1237">
        <f t="shared" si="1638"/>
        <v>1</v>
      </c>
      <c r="HS53" s="342">
        <v>0</v>
      </c>
      <c r="HT53" s="1237">
        <f t="shared" si="1639"/>
        <v>0</v>
      </c>
      <c r="HU53" s="342">
        <f>HT53/FL53</f>
        <v>0</v>
      </c>
      <c r="HV53" s="1237">
        <f t="shared" si="1640"/>
        <v>0</v>
      </c>
      <c r="HW53" s="342">
        <f>HV53/FM53</f>
        <v>0</v>
      </c>
      <c r="HX53" s="1237">
        <f t="shared" si="1641"/>
        <v>0</v>
      </c>
      <c r="HY53" s="342">
        <f>HX53/FN53</f>
        <v>0</v>
      </c>
      <c r="HZ53" s="1237">
        <f t="shared" si="1642"/>
        <v>0</v>
      </c>
      <c r="IA53" s="342">
        <f>HZ53/FO53</f>
        <v>0</v>
      </c>
      <c r="IB53" s="1237">
        <f t="shared" si="1643"/>
        <v>0</v>
      </c>
      <c r="IC53" s="342">
        <f t="shared" si="1644"/>
        <v>0</v>
      </c>
      <c r="ID53" s="1237">
        <f t="shared" si="1645"/>
        <v>0</v>
      </c>
      <c r="IE53" s="342">
        <f>ID53/FQ53</f>
        <v>0</v>
      </c>
      <c r="IF53" s="1237">
        <f t="shared" si="1646"/>
        <v>0</v>
      </c>
      <c r="IG53" s="342">
        <f>IF53/FT53</f>
        <v>0</v>
      </c>
      <c r="IH53" s="1237">
        <f t="shared" si="1647"/>
        <v>0</v>
      </c>
      <c r="II53" s="342">
        <f>IH53/FU53</f>
        <v>0</v>
      </c>
      <c r="IJ53" s="1237">
        <f t="shared" si="1648"/>
        <v>-1</v>
      </c>
      <c r="IK53" s="342">
        <f>IJ53/FV53</f>
        <v>-1</v>
      </c>
      <c r="IL53" s="1237">
        <f t="shared" si="1649"/>
        <v>0</v>
      </c>
      <c r="IM53" s="342">
        <f>IL53/FW53</f>
        <v>0</v>
      </c>
      <c r="IN53" s="1237">
        <f t="shared" si="1650"/>
        <v>-1</v>
      </c>
      <c r="IO53" s="342">
        <f>IN53/FX53</f>
        <v>-1</v>
      </c>
      <c r="IP53" s="1237">
        <f t="shared" si="1651"/>
        <v>0</v>
      </c>
      <c r="IQ53" s="342" t="e">
        <f>IP53/FY53</f>
        <v>#DIV/0!</v>
      </c>
      <c r="IR53" s="1237">
        <f t="shared" si="1652"/>
        <v>0</v>
      </c>
      <c r="IS53" s="342" t="e">
        <f>IR53/FZ53</f>
        <v>#DIV/0!</v>
      </c>
      <c r="IT53" s="1237">
        <f t="shared" si="1653"/>
        <v>0</v>
      </c>
      <c r="IU53" s="342" t="e">
        <f>IT53/GA53</f>
        <v>#DIV/0!</v>
      </c>
      <c r="IV53" s="1237">
        <f t="shared" si="1654"/>
        <v>0</v>
      </c>
      <c r="IW53" s="342" t="e">
        <f>IV53/GB53</f>
        <v>#DIV/0!</v>
      </c>
      <c r="IX53" s="1237">
        <f t="shared" si="1655"/>
        <v>0</v>
      </c>
      <c r="IY53" s="342" t="e">
        <f>IX53/GC53</f>
        <v>#DIV/0!</v>
      </c>
      <c r="IZ53" s="1237">
        <f t="shared" si="1656"/>
        <v>0</v>
      </c>
      <c r="JA53" s="1306" t="e">
        <f>IZ53/GD53</f>
        <v>#DIV/0!</v>
      </c>
      <c r="JB53" s="1237">
        <f t="shared" si="1657"/>
        <v>0</v>
      </c>
      <c r="JC53" s="898">
        <f t="shared" si="1658"/>
        <v>0</v>
      </c>
      <c r="JD53" s="110">
        <f t="shared" si="1659"/>
        <v>0</v>
      </c>
      <c r="JE53" s="100">
        <f t="shared" si="1660"/>
        <v>0</v>
      </c>
      <c r="JF53" s="1174"/>
      <c r="JG53" t="str">
        <f t="shared" si="1661"/>
        <v>Benefits</v>
      </c>
      <c r="JH53" s="240" t="e">
        <f>#REF!</f>
        <v>#REF!</v>
      </c>
      <c r="JI53" s="240" t="e">
        <f>#REF!</f>
        <v>#REF!</v>
      </c>
      <c r="JJ53" s="240" t="e">
        <f>#REF!</f>
        <v>#REF!</v>
      </c>
      <c r="JK53" s="240" t="e">
        <f>#REF!</f>
        <v>#REF!</v>
      </c>
      <c r="JL53" s="240" t="e">
        <f>#REF!</f>
        <v>#REF!</v>
      </c>
      <c r="JM53" s="240" t="e">
        <f>#REF!</f>
        <v>#REF!</v>
      </c>
      <c r="JN53" s="240" t="e">
        <f>#REF!</f>
        <v>#REF!</v>
      </c>
      <c r="JO53" s="240" t="e">
        <f>#REF!</f>
        <v>#REF!</v>
      </c>
      <c r="JP53" s="240" t="e">
        <f>#REF!</f>
        <v>#REF!</v>
      </c>
      <c r="JQ53" s="240" t="e">
        <f>#REF!</f>
        <v>#REF!</v>
      </c>
      <c r="JR53" s="240" t="e">
        <f>#REF!</f>
        <v>#REF!</v>
      </c>
      <c r="JS53" s="241">
        <f t="shared" si="1662"/>
        <v>1</v>
      </c>
      <c r="JT53" s="241">
        <f t="shared" si="1662"/>
        <v>1</v>
      </c>
      <c r="JU53" s="241">
        <f t="shared" si="1662"/>
        <v>1</v>
      </c>
      <c r="JV53" s="241">
        <f t="shared" si="1662"/>
        <v>1</v>
      </c>
      <c r="JW53" s="241">
        <f t="shared" si="1662"/>
        <v>1</v>
      </c>
      <c r="JX53" s="241">
        <f t="shared" si="1662"/>
        <v>1</v>
      </c>
      <c r="JY53" s="241">
        <f t="shared" si="1662"/>
        <v>1</v>
      </c>
      <c r="JZ53" s="241">
        <f t="shared" si="1662"/>
        <v>1</v>
      </c>
      <c r="KA53" s="241">
        <f t="shared" si="1662"/>
        <v>1</v>
      </c>
      <c r="KB53" s="241">
        <f t="shared" si="1662"/>
        <v>0</v>
      </c>
      <c r="KC53" s="241">
        <f t="shared" si="1662"/>
        <v>2</v>
      </c>
      <c r="KD53" s="241">
        <f t="shared" si="1662"/>
        <v>2</v>
      </c>
      <c r="KE53" s="241">
        <f t="shared" si="1663"/>
        <v>0</v>
      </c>
      <c r="KF53" s="241">
        <f t="shared" si="1663"/>
        <v>2</v>
      </c>
      <c r="KG53" s="241">
        <f t="shared" si="1663"/>
        <v>0</v>
      </c>
      <c r="KH53" s="241">
        <f t="shared" si="1663"/>
        <v>2</v>
      </c>
      <c r="KI53" s="241">
        <f t="shared" si="1663"/>
        <v>0</v>
      </c>
      <c r="KJ53" s="241">
        <f t="shared" si="1663"/>
        <v>0</v>
      </c>
      <c r="KK53" s="241">
        <f t="shared" si="1663"/>
        <v>0</v>
      </c>
      <c r="KL53" s="241">
        <f t="shared" si="1663"/>
        <v>1</v>
      </c>
      <c r="KM53" s="241">
        <f t="shared" si="1663"/>
        <v>1</v>
      </c>
      <c r="KN53" s="241">
        <f t="shared" si="1663"/>
        <v>3</v>
      </c>
      <c r="KO53" s="241">
        <f t="shared" si="1663"/>
        <v>0</v>
      </c>
      <c r="KP53" s="241">
        <f t="shared" si="1663"/>
        <v>0</v>
      </c>
      <c r="KQ53" s="650">
        <f t="shared" si="1664"/>
        <v>1</v>
      </c>
      <c r="KR53" s="650">
        <f t="shared" si="1664"/>
        <v>1</v>
      </c>
      <c r="KS53" s="650">
        <f t="shared" si="1664"/>
        <v>1</v>
      </c>
      <c r="KT53" s="650">
        <f t="shared" si="1664"/>
        <v>1</v>
      </c>
      <c r="KU53" s="650">
        <f t="shared" si="1664"/>
        <v>1</v>
      </c>
      <c r="KV53" s="650">
        <f t="shared" si="1664"/>
        <v>1</v>
      </c>
      <c r="KW53" s="650">
        <f t="shared" si="1664"/>
        <v>1</v>
      </c>
      <c r="KX53" s="650">
        <f t="shared" si="1664"/>
        <v>0</v>
      </c>
      <c r="KY53" s="650">
        <f t="shared" si="1664"/>
        <v>1</v>
      </c>
      <c r="KZ53" s="650">
        <f t="shared" si="1664"/>
        <v>1</v>
      </c>
      <c r="LA53" s="650">
        <f t="shared" si="1664"/>
        <v>1</v>
      </c>
      <c r="LB53" s="650">
        <f t="shared" si="1664"/>
        <v>1</v>
      </c>
      <c r="LC53" s="742">
        <f t="shared" si="1665"/>
        <v>0</v>
      </c>
      <c r="LD53" s="742">
        <f t="shared" si="1665"/>
        <v>0</v>
      </c>
      <c r="LE53" s="742">
        <f t="shared" si="1665"/>
        <v>2</v>
      </c>
      <c r="LF53" s="742">
        <f t="shared" si="1665"/>
        <v>1</v>
      </c>
      <c r="LG53" s="742">
        <f t="shared" si="1665"/>
        <v>0</v>
      </c>
      <c r="LH53" s="742">
        <f t="shared" si="1665"/>
        <v>1</v>
      </c>
      <c r="LI53" s="742">
        <f t="shared" si="1665"/>
        <v>1</v>
      </c>
      <c r="LJ53" s="742">
        <f t="shared" si="1665"/>
        <v>1</v>
      </c>
      <c r="LK53" s="742">
        <f t="shared" si="1665"/>
        <v>1</v>
      </c>
      <c r="LL53" s="742">
        <f t="shared" si="1665"/>
        <v>1</v>
      </c>
      <c r="LM53" s="742">
        <f t="shared" si="1665"/>
        <v>0</v>
      </c>
      <c r="LN53" s="742">
        <f t="shared" si="1665"/>
        <v>1</v>
      </c>
      <c r="LO53" s="792">
        <f t="shared" si="1666"/>
        <v>1</v>
      </c>
      <c r="LP53" s="792">
        <f t="shared" si="1666"/>
        <v>0</v>
      </c>
      <c r="LQ53" s="792">
        <f t="shared" si="1666"/>
        <v>1</v>
      </c>
      <c r="LR53" s="792">
        <f t="shared" si="1666"/>
        <v>0</v>
      </c>
      <c r="LS53" s="792">
        <f t="shared" si="1666"/>
        <v>1</v>
      </c>
      <c r="LT53" s="792">
        <f t="shared" si="1666"/>
        <v>0</v>
      </c>
      <c r="LU53" s="792">
        <f t="shared" si="1666"/>
        <v>1</v>
      </c>
      <c r="LV53" s="792">
        <f t="shared" si="1666"/>
        <v>1</v>
      </c>
      <c r="LW53" s="792">
        <f t="shared" si="1666"/>
        <v>1</v>
      </c>
      <c r="LX53" s="792">
        <f t="shared" si="1666"/>
        <v>1</v>
      </c>
      <c r="LY53" s="792">
        <f t="shared" si="1666"/>
        <v>0</v>
      </c>
      <c r="LZ53" s="792">
        <f t="shared" si="1666"/>
        <v>0</v>
      </c>
      <c r="MA53" s="967">
        <f t="shared" si="1667"/>
        <v>1</v>
      </c>
      <c r="MB53" s="967">
        <f t="shared" si="1668"/>
        <v>1</v>
      </c>
      <c r="MC53" s="967">
        <f t="shared" si="1669"/>
        <v>0</v>
      </c>
      <c r="MD53" s="967">
        <f t="shared" si="1670"/>
        <v>0</v>
      </c>
      <c r="ME53" s="967">
        <f t="shared" si="1671"/>
        <v>1</v>
      </c>
      <c r="MF53" s="967">
        <f t="shared" si="1672"/>
        <v>0</v>
      </c>
      <c r="MG53" s="967">
        <f t="shared" si="1673"/>
        <v>1</v>
      </c>
      <c r="MH53" s="967">
        <f t="shared" si="1674"/>
        <v>0</v>
      </c>
      <c r="MI53" s="967">
        <f t="shared" si="1675"/>
        <v>1</v>
      </c>
      <c r="MJ53" s="967">
        <f t="shared" si="1676"/>
        <v>0</v>
      </c>
      <c r="MK53" s="967">
        <f t="shared" si="1677"/>
        <v>0</v>
      </c>
      <c r="ML53" s="967">
        <f t="shared" si="1678"/>
        <v>1</v>
      </c>
      <c r="MM53" s="989">
        <f t="shared" si="1679"/>
        <v>0</v>
      </c>
      <c r="MN53" s="989">
        <f t="shared" si="1680"/>
        <v>0</v>
      </c>
      <c r="MO53" s="989">
        <f t="shared" si="1681"/>
        <v>1</v>
      </c>
      <c r="MP53" s="989">
        <f t="shared" si="1682"/>
        <v>0</v>
      </c>
      <c r="MQ53" s="989">
        <f t="shared" si="1683"/>
        <v>0</v>
      </c>
      <c r="MR53" s="989">
        <f t="shared" si="1684"/>
        <v>0</v>
      </c>
      <c r="MS53" s="989">
        <f t="shared" si="1685"/>
        <v>0</v>
      </c>
      <c r="MT53" s="989">
        <f t="shared" si="1686"/>
        <v>1</v>
      </c>
      <c r="MU53" s="989">
        <f t="shared" si="1687"/>
        <v>0</v>
      </c>
      <c r="MV53" s="989">
        <f t="shared" si="1688"/>
        <v>0</v>
      </c>
      <c r="MW53" s="989">
        <f t="shared" si="1689"/>
        <v>1</v>
      </c>
      <c r="MX53" s="989">
        <f t="shared" si="1690"/>
        <v>0</v>
      </c>
      <c r="MY53" s="1029">
        <f t="shared" si="1691"/>
        <v>0</v>
      </c>
      <c r="MZ53" s="1029">
        <f t="shared" si="1691"/>
        <v>0</v>
      </c>
      <c r="NA53" s="1029">
        <f t="shared" si="1691"/>
        <v>1</v>
      </c>
      <c r="NB53" s="1029">
        <f t="shared" si="1691"/>
        <v>0</v>
      </c>
      <c r="NC53" s="1029">
        <f t="shared" si="1691"/>
        <v>1</v>
      </c>
      <c r="ND53" s="1029">
        <f t="shared" si="1691"/>
        <v>0</v>
      </c>
      <c r="NE53" s="1029">
        <f t="shared" si="1691"/>
        <v>1</v>
      </c>
      <c r="NF53" s="1029">
        <f t="shared" si="1691"/>
        <v>1</v>
      </c>
      <c r="NG53" s="1029">
        <f t="shared" si="1691"/>
        <v>1</v>
      </c>
      <c r="NH53" s="1029">
        <f t="shared" si="1691"/>
        <v>1</v>
      </c>
      <c r="NI53" s="1029">
        <f t="shared" si="1691"/>
        <v>1</v>
      </c>
      <c r="NJ53" s="1029">
        <f t="shared" si="1691"/>
        <v>0</v>
      </c>
      <c r="NK53" s="1116">
        <f t="shared" si="1692"/>
        <v>1</v>
      </c>
      <c r="NL53" s="1116">
        <f t="shared" si="1693"/>
        <v>1</v>
      </c>
      <c r="NM53" s="1116">
        <f t="shared" si="1694"/>
        <v>1</v>
      </c>
      <c r="NN53" s="1116">
        <f t="shared" si="1695"/>
        <v>1</v>
      </c>
      <c r="NO53" s="1116">
        <f t="shared" si="1696"/>
        <v>1</v>
      </c>
      <c r="NP53" s="1116">
        <f t="shared" si="1697"/>
        <v>0</v>
      </c>
      <c r="NQ53" s="1116">
        <f t="shared" si="1698"/>
        <v>1</v>
      </c>
      <c r="NR53" s="1116">
        <f t="shared" si="1699"/>
        <v>1</v>
      </c>
      <c r="NS53" s="1116">
        <f t="shared" si="1700"/>
        <v>1</v>
      </c>
      <c r="NT53" s="1116">
        <f t="shared" si="1701"/>
        <v>1</v>
      </c>
      <c r="NU53" s="1116">
        <f t="shared" si="1702"/>
        <v>1</v>
      </c>
      <c r="NV53" s="1116">
        <f t="shared" si="1703"/>
        <v>1</v>
      </c>
      <c r="NW53" s="1201">
        <f t="shared" si="1704"/>
        <v>1</v>
      </c>
      <c r="NX53" s="1201">
        <f t="shared" si="1704"/>
        <v>1</v>
      </c>
      <c r="NY53" s="1201">
        <f t="shared" si="1704"/>
        <v>1</v>
      </c>
      <c r="NZ53" s="1201">
        <f t="shared" si="1704"/>
        <v>0</v>
      </c>
      <c r="OA53" s="1201">
        <f t="shared" si="1704"/>
        <v>1</v>
      </c>
      <c r="OB53" s="1201">
        <f t="shared" si="1704"/>
        <v>0</v>
      </c>
      <c r="OC53" s="1201">
        <f t="shared" si="1704"/>
        <v>1</v>
      </c>
      <c r="OD53" s="1201">
        <f t="shared" si="1704"/>
        <v>1</v>
      </c>
      <c r="OE53" s="1201">
        <f t="shared" si="1704"/>
        <v>1</v>
      </c>
      <c r="OF53" s="1201">
        <f t="shared" si="1704"/>
        <v>1</v>
      </c>
      <c r="OG53" s="1201">
        <f t="shared" si="1704"/>
        <v>1</v>
      </c>
      <c r="OH53" s="1201">
        <f t="shared" si="1704"/>
        <v>1</v>
      </c>
      <c r="OI53" s="1271">
        <f t="shared" si="1705"/>
        <v>1</v>
      </c>
      <c r="OJ53" s="1271">
        <f t="shared" si="1706"/>
        <v>1</v>
      </c>
      <c r="OK53" s="1271">
        <f t="shared" si="1706"/>
        <v>1</v>
      </c>
      <c r="OL53" s="1271">
        <f t="shared" si="1706"/>
        <v>1</v>
      </c>
      <c r="OM53" s="1271">
        <f t="shared" si="1706"/>
        <v>1</v>
      </c>
      <c r="ON53" s="1271">
        <f t="shared" si="1706"/>
        <v>0</v>
      </c>
      <c r="OO53" s="1271">
        <f t="shared" si="1707"/>
        <v>0</v>
      </c>
      <c r="OP53" s="1271">
        <f t="shared" si="1707"/>
        <v>0</v>
      </c>
      <c r="OQ53" s="1271">
        <f t="shared" si="1707"/>
        <v>0</v>
      </c>
      <c r="OR53" s="1271">
        <f t="shared" si="1707"/>
        <v>0</v>
      </c>
      <c r="OS53" s="1271">
        <f t="shared" si="1707"/>
        <v>0</v>
      </c>
      <c r="OT53" s="1271">
        <f t="shared" si="1707"/>
        <v>0</v>
      </c>
    </row>
    <row r="54" spans="1:410" x14ac:dyDescent="0.3">
      <c r="A54" s="628"/>
      <c r="B54" s="50">
        <v>8.3000000000000007</v>
      </c>
      <c r="E54" s="1333" t="s">
        <v>7</v>
      </c>
      <c r="F54" s="1333"/>
      <c r="G54" s="1334"/>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33"/>
        <v>16</v>
      </c>
      <c r="AW54" s="150">
        <f t="shared" si="1534"/>
        <v>1.3333333333333333</v>
      </c>
      <c r="AX54" s="338">
        <v>1</v>
      </c>
      <c r="AY54" s="64">
        <v>4</v>
      </c>
      <c r="AZ54" s="20">
        <v>2</v>
      </c>
      <c r="BA54" s="64">
        <v>1</v>
      </c>
      <c r="BB54" s="20">
        <v>0</v>
      </c>
      <c r="BC54" s="64">
        <v>1</v>
      </c>
      <c r="BD54" s="187">
        <v>2</v>
      </c>
      <c r="BE54" s="64">
        <v>2</v>
      </c>
      <c r="BF54" s="187">
        <v>2</v>
      </c>
      <c r="BG54" s="64">
        <v>1</v>
      </c>
      <c r="BH54" s="187">
        <v>0</v>
      </c>
      <c r="BI54" s="64">
        <v>1</v>
      </c>
      <c r="BJ54" s="118">
        <f t="shared" si="1537"/>
        <v>17</v>
      </c>
      <c r="BK54" s="150">
        <f t="shared" si="1538"/>
        <v>1.4166666666666667</v>
      </c>
      <c r="BL54" s="338">
        <v>2</v>
      </c>
      <c r="BM54" s="64">
        <v>2</v>
      </c>
      <c r="BN54" s="20">
        <v>1</v>
      </c>
      <c r="BO54" s="64">
        <v>1</v>
      </c>
      <c r="BP54" s="20">
        <v>1</v>
      </c>
      <c r="BQ54" s="64">
        <v>1</v>
      </c>
      <c r="BR54" s="187">
        <v>1</v>
      </c>
      <c r="BS54" s="64">
        <v>1</v>
      </c>
      <c r="BT54" s="187">
        <v>1</v>
      </c>
      <c r="BU54" s="187">
        <v>2</v>
      </c>
      <c r="BV54" s="187">
        <v>1</v>
      </c>
      <c r="BW54" s="187">
        <v>0</v>
      </c>
      <c r="BX54" s="118">
        <f t="shared" si="1545"/>
        <v>14</v>
      </c>
      <c r="BY54" s="150">
        <f t="shared" si="1546"/>
        <v>1.1666666666666667</v>
      </c>
      <c r="BZ54" s="187">
        <v>1</v>
      </c>
      <c r="CA54" s="64">
        <v>1</v>
      </c>
      <c r="CB54" s="20">
        <v>1</v>
      </c>
      <c r="CC54" s="64">
        <v>1</v>
      </c>
      <c r="CD54" s="20">
        <v>0</v>
      </c>
      <c r="CE54" s="784">
        <v>1</v>
      </c>
      <c r="CF54" s="786">
        <v>0</v>
      </c>
      <c r="CG54" s="784">
        <v>0</v>
      </c>
      <c r="CH54" s="786">
        <v>1</v>
      </c>
      <c r="CI54" s="786">
        <v>0</v>
      </c>
      <c r="CJ54" s="786">
        <v>0</v>
      </c>
      <c r="CK54" s="786">
        <v>0</v>
      </c>
      <c r="CL54" s="787">
        <f t="shared" si="1553"/>
        <v>6</v>
      </c>
      <c r="CM54" s="150">
        <f t="shared" si="1554"/>
        <v>0.5</v>
      </c>
      <c r="CN54" s="187">
        <v>0</v>
      </c>
      <c r="CO54" s="64">
        <v>0</v>
      </c>
      <c r="CP54" s="20">
        <v>0</v>
      </c>
      <c r="CQ54" s="64">
        <v>0</v>
      </c>
      <c r="CR54" s="841">
        <v>0</v>
      </c>
      <c r="CS54" s="842">
        <v>0</v>
      </c>
      <c r="CT54" s="843">
        <v>0</v>
      </c>
      <c r="CU54" s="842">
        <v>0</v>
      </c>
      <c r="CV54" s="925">
        <v>0</v>
      </c>
      <c r="CW54" s="926">
        <v>0</v>
      </c>
      <c r="CX54" s="925">
        <v>1</v>
      </c>
      <c r="CY54" s="927">
        <v>0</v>
      </c>
      <c r="CZ54" s="923">
        <f t="shared" si="1561"/>
        <v>1</v>
      </c>
      <c r="DA54" s="924">
        <f t="shared" si="1562"/>
        <v>8.3333333333333329E-2</v>
      </c>
      <c r="DB54" s="843">
        <v>0</v>
      </c>
      <c r="DC54" s="842">
        <v>0</v>
      </c>
      <c r="DD54" s="841">
        <v>0</v>
      </c>
      <c r="DE54" s="842">
        <v>0</v>
      </c>
      <c r="DF54" s="841">
        <v>0</v>
      </c>
      <c r="DG54" s="842">
        <v>0</v>
      </c>
      <c r="DH54" s="843">
        <v>0</v>
      </c>
      <c r="DI54" s="842">
        <v>0</v>
      </c>
      <c r="DJ54" s="843">
        <v>0</v>
      </c>
      <c r="DK54" s="842">
        <v>0</v>
      </c>
      <c r="DL54" s="843">
        <v>0</v>
      </c>
      <c r="DM54" s="842">
        <v>0</v>
      </c>
      <c r="DN54" s="923">
        <f t="shared" si="1569"/>
        <v>0</v>
      </c>
      <c r="DO54" s="924">
        <f t="shared" si="1570"/>
        <v>0</v>
      </c>
      <c r="DP54" s="925">
        <v>0</v>
      </c>
      <c r="DQ54" s="927">
        <v>0</v>
      </c>
      <c r="DR54" s="1051">
        <v>0</v>
      </c>
      <c r="DS54" s="927">
        <v>0</v>
      </c>
      <c r="DT54" s="1051">
        <v>0</v>
      </c>
      <c r="DU54" s="927">
        <v>0</v>
      </c>
      <c r="DV54" s="925">
        <v>0</v>
      </c>
      <c r="DW54" s="927">
        <v>0</v>
      </c>
      <c r="DX54" s="925">
        <v>0</v>
      </c>
      <c r="DY54" s="927">
        <v>0</v>
      </c>
      <c r="DZ54" s="925">
        <v>0</v>
      </c>
      <c r="EA54" s="927">
        <v>0</v>
      </c>
      <c r="EB54" s="923">
        <f t="shared" si="1577"/>
        <v>0</v>
      </c>
      <c r="EC54" s="924">
        <f t="shared" si="1578"/>
        <v>0</v>
      </c>
      <c r="ED54" s="843">
        <v>0</v>
      </c>
      <c r="EE54" s="842">
        <v>0</v>
      </c>
      <c r="EF54" s="841">
        <v>0</v>
      </c>
      <c r="EG54" s="842">
        <v>0</v>
      </c>
      <c r="EH54" s="841">
        <v>0</v>
      </c>
      <c r="EI54" s="842">
        <v>0</v>
      </c>
      <c r="EJ54" s="843">
        <v>0</v>
      </c>
      <c r="EK54" s="842">
        <v>0</v>
      </c>
      <c r="EL54" s="843">
        <v>0</v>
      </c>
      <c r="EM54" s="842">
        <v>0</v>
      </c>
      <c r="EN54" s="843">
        <v>0</v>
      </c>
      <c r="EO54" s="842">
        <v>0</v>
      </c>
      <c r="EP54" s="844">
        <f t="shared" si="1586"/>
        <v>0</v>
      </c>
      <c r="EQ54" s="150">
        <f t="shared" si="1587"/>
        <v>0</v>
      </c>
      <c r="ER54" s="843">
        <v>0</v>
      </c>
      <c r="ES54" s="842">
        <v>0</v>
      </c>
      <c r="ET54" s="841">
        <v>0</v>
      </c>
      <c r="EU54" s="842">
        <v>0</v>
      </c>
      <c r="EV54" s="841">
        <v>0</v>
      </c>
      <c r="EW54" s="842">
        <v>0</v>
      </c>
      <c r="EX54" s="843">
        <v>0</v>
      </c>
      <c r="EY54" s="842">
        <v>0</v>
      </c>
      <c r="EZ54" s="843">
        <v>0</v>
      </c>
      <c r="FA54" s="842">
        <v>0</v>
      </c>
      <c r="FB54" s="843">
        <v>0</v>
      </c>
      <c r="FC54" s="842">
        <v>0</v>
      </c>
      <c r="FD54" s="844">
        <f t="shared" si="1595"/>
        <v>0</v>
      </c>
      <c r="FE54" s="150">
        <f t="shared" si="1596"/>
        <v>0</v>
      </c>
      <c r="FF54" s="843">
        <v>0</v>
      </c>
      <c r="FG54" s="842">
        <v>0</v>
      </c>
      <c r="FH54" s="841">
        <v>0</v>
      </c>
      <c r="FI54" s="842">
        <v>0</v>
      </c>
      <c r="FJ54" s="841">
        <v>0</v>
      </c>
      <c r="FK54" s="842">
        <v>0</v>
      </c>
      <c r="FL54" s="843">
        <v>0</v>
      </c>
      <c r="FM54" s="842">
        <v>0</v>
      </c>
      <c r="FN54" s="843">
        <v>0</v>
      </c>
      <c r="FO54" s="842">
        <v>0</v>
      </c>
      <c r="FP54" s="843">
        <v>0</v>
      </c>
      <c r="FQ54" s="842">
        <v>0</v>
      </c>
      <c r="FR54" s="844">
        <f t="shared" si="1603"/>
        <v>0</v>
      </c>
      <c r="FS54" s="150">
        <f t="shared" si="1604"/>
        <v>0</v>
      </c>
      <c r="FT54" s="843">
        <v>0</v>
      </c>
      <c r="FU54" s="842">
        <v>0</v>
      </c>
      <c r="FV54" s="841">
        <v>0</v>
      </c>
      <c r="FW54" s="842">
        <v>0</v>
      </c>
      <c r="FX54" s="841">
        <v>0</v>
      </c>
      <c r="FY54" s="842">
        <v>0</v>
      </c>
      <c r="FZ54" s="843"/>
      <c r="GA54" s="842"/>
      <c r="GB54" s="843"/>
      <c r="GC54" s="842"/>
      <c r="GD54" s="843"/>
      <c r="GE54" s="842"/>
      <c r="GF54" s="844">
        <f t="shared" si="1608"/>
        <v>0</v>
      </c>
      <c r="GG54" s="150">
        <f t="shared" si="1609"/>
        <v>0</v>
      </c>
      <c r="GH54" s="300">
        <f t="shared" si="1610"/>
        <v>0</v>
      </c>
      <c r="GI54" s="1101">
        <v>0</v>
      </c>
      <c r="GJ54" s="300">
        <f t="shared" si="1611"/>
        <v>0</v>
      </c>
      <c r="GK54" s="1097">
        <v>0</v>
      </c>
      <c r="GL54" s="300">
        <f t="shared" si="1612"/>
        <v>0</v>
      </c>
      <c r="GM54" s="1097">
        <f t="shared" si="1613"/>
        <v>0</v>
      </c>
      <c r="GN54" s="300">
        <f t="shared" si="1614"/>
        <v>0</v>
      </c>
      <c r="GO54" s="1097">
        <f t="shared" si="1615"/>
        <v>0</v>
      </c>
      <c r="GP54" s="300">
        <f t="shared" si="1616"/>
        <v>0</v>
      </c>
      <c r="GQ54" s="1097">
        <f t="shared" si="1617"/>
        <v>0</v>
      </c>
      <c r="GR54" s="300">
        <f t="shared" si="1618"/>
        <v>0</v>
      </c>
      <c r="GS54" s="1097">
        <f t="shared" si="1619"/>
        <v>0</v>
      </c>
      <c r="GT54" s="300">
        <f t="shared" si="1620"/>
        <v>0</v>
      </c>
      <c r="GU54" s="1154">
        <f t="shared" si="1621"/>
        <v>0</v>
      </c>
      <c r="GV54" s="300">
        <f t="shared" si="1622"/>
        <v>0</v>
      </c>
      <c r="GW54" s="1097">
        <f t="shared" si="1623"/>
        <v>0</v>
      </c>
      <c r="GX54" s="300">
        <f t="shared" si="1624"/>
        <v>0</v>
      </c>
      <c r="GY54" s="1097">
        <f t="shared" si="1625"/>
        <v>0</v>
      </c>
      <c r="GZ54" s="300">
        <f t="shared" si="1626"/>
        <v>0</v>
      </c>
      <c r="HA54" s="1097">
        <f t="shared" si="1627"/>
        <v>0</v>
      </c>
      <c r="HB54" s="300">
        <f t="shared" si="1628"/>
        <v>0</v>
      </c>
      <c r="HC54" s="1097">
        <f t="shared" si="1629"/>
        <v>0</v>
      </c>
      <c r="HD54" s="300">
        <f t="shared" si="1630"/>
        <v>0</v>
      </c>
      <c r="HE54" s="1097">
        <f t="shared" si="1631"/>
        <v>0</v>
      </c>
      <c r="HF54" s="1237">
        <f t="shared" si="1632"/>
        <v>0</v>
      </c>
      <c r="HG54" s="342">
        <v>0</v>
      </c>
      <c r="HH54" s="1237">
        <f t="shared" si="1633"/>
        <v>0</v>
      </c>
      <c r="HI54" s="342">
        <v>0</v>
      </c>
      <c r="HJ54" s="1237">
        <f t="shared" si="1634"/>
        <v>0</v>
      </c>
      <c r="HK54" s="342">
        <v>0</v>
      </c>
      <c r="HL54" s="1237">
        <f t="shared" si="1635"/>
        <v>0</v>
      </c>
      <c r="HM54" s="342">
        <v>0</v>
      </c>
      <c r="HN54" s="1237">
        <f t="shared" si="1636"/>
        <v>0</v>
      </c>
      <c r="HO54" s="342">
        <v>0</v>
      </c>
      <c r="HP54" s="1237">
        <f t="shared" si="1637"/>
        <v>0</v>
      </c>
      <c r="HQ54" s="342">
        <v>0</v>
      </c>
      <c r="HR54" s="1237">
        <f t="shared" si="1638"/>
        <v>0</v>
      </c>
      <c r="HS54" s="342">
        <v>0</v>
      </c>
      <c r="HT54" s="1237">
        <f t="shared" si="1639"/>
        <v>0</v>
      </c>
      <c r="HU54" s="342">
        <v>0</v>
      </c>
      <c r="HV54" s="1237">
        <f t="shared" si="1640"/>
        <v>0</v>
      </c>
      <c r="HW54" s="342">
        <v>0</v>
      </c>
      <c r="HX54" s="1237">
        <f t="shared" si="1641"/>
        <v>0</v>
      </c>
      <c r="HY54" s="342">
        <v>0</v>
      </c>
      <c r="HZ54" s="1237">
        <f t="shared" si="1642"/>
        <v>0</v>
      </c>
      <c r="IA54" s="342">
        <v>0</v>
      </c>
      <c r="IB54" s="1237">
        <f t="shared" si="1643"/>
        <v>0</v>
      </c>
      <c r="IC54" s="342">
        <v>0</v>
      </c>
      <c r="ID54" s="1237">
        <f t="shared" si="1645"/>
        <v>0</v>
      </c>
      <c r="IE54" s="342">
        <v>0</v>
      </c>
      <c r="IF54" s="1237">
        <f t="shared" si="1646"/>
        <v>0</v>
      </c>
      <c r="IG54" s="342">
        <v>0</v>
      </c>
      <c r="IH54" s="1237">
        <f t="shared" si="1647"/>
        <v>0</v>
      </c>
      <c r="II54" s="342">
        <v>0</v>
      </c>
      <c r="IJ54" s="1237">
        <f t="shared" si="1648"/>
        <v>0</v>
      </c>
      <c r="IK54" s="342">
        <v>0</v>
      </c>
      <c r="IL54" s="1237">
        <f t="shared" si="1649"/>
        <v>0</v>
      </c>
      <c r="IM54" s="342">
        <v>0</v>
      </c>
      <c r="IN54" s="1237">
        <f t="shared" si="1650"/>
        <v>0</v>
      </c>
      <c r="IO54" s="342">
        <v>0</v>
      </c>
      <c r="IP54" s="1237">
        <f t="shared" si="1651"/>
        <v>0</v>
      </c>
      <c r="IQ54" s="342">
        <v>0</v>
      </c>
      <c r="IR54" s="1237">
        <f t="shared" si="1652"/>
        <v>0</v>
      </c>
      <c r="IS54" s="342">
        <v>0</v>
      </c>
      <c r="IT54" s="1237">
        <f t="shared" si="1653"/>
        <v>0</v>
      </c>
      <c r="IU54" s="342">
        <v>0</v>
      </c>
      <c r="IV54" s="1237">
        <f t="shared" si="1654"/>
        <v>0</v>
      </c>
      <c r="IW54" s="342">
        <v>0</v>
      </c>
      <c r="IX54" s="1237">
        <f t="shared" si="1655"/>
        <v>0</v>
      </c>
      <c r="IY54" s="342">
        <v>0</v>
      </c>
      <c r="IZ54" s="1237">
        <f t="shared" si="1656"/>
        <v>0</v>
      </c>
      <c r="JA54" s="1306">
        <v>0</v>
      </c>
      <c r="JB54" s="1237">
        <f t="shared" si="1657"/>
        <v>0</v>
      </c>
      <c r="JC54" s="898">
        <f t="shared" si="1658"/>
        <v>0</v>
      </c>
      <c r="JD54" s="110">
        <f t="shared" si="1659"/>
        <v>0</v>
      </c>
      <c r="JE54" s="100">
        <f t="shared" si="1660"/>
        <v>0</v>
      </c>
      <c r="JF54" s="1174"/>
      <c r="JG54" t="str">
        <f t="shared" si="1661"/>
        <v xml:space="preserve">BI </v>
      </c>
      <c r="JH54" s="240" t="e">
        <f>#REF!</f>
        <v>#REF!</v>
      </c>
      <c r="JI54" s="240" t="e">
        <f>#REF!</f>
        <v>#REF!</v>
      </c>
      <c r="JJ54" s="240" t="e">
        <f>#REF!</f>
        <v>#REF!</v>
      </c>
      <c r="JK54" s="240" t="e">
        <f>#REF!</f>
        <v>#REF!</v>
      </c>
      <c r="JL54" s="240" t="e">
        <f>#REF!</f>
        <v>#REF!</v>
      </c>
      <c r="JM54" s="240" t="e">
        <f>#REF!</f>
        <v>#REF!</v>
      </c>
      <c r="JN54" s="240" t="e">
        <f>#REF!</f>
        <v>#REF!</v>
      </c>
      <c r="JO54" s="240" t="e">
        <f>#REF!</f>
        <v>#REF!</v>
      </c>
      <c r="JP54" s="240" t="e">
        <f>#REF!</f>
        <v>#REF!</v>
      </c>
      <c r="JQ54" s="240" t="e">
        <f>#REF!</f>
        <v>#REF!</v>
      </c>
      <c r="JR54" s="240" t="e">
        <f>#REF!</f>
        <v>#REF!</v>
      </c>
      <c r="JS54" s="241">
        <f t="shared" si="1662"/>
        <v>1</v>
      </c>
      <c r="JT54" s="241">
        <f t="shared" si="1662"/>
        <v>1</v>
      </c>
      <c r="JU54" s="241">
        <f t="shared" si="1662"/>
        <v>0</v>
      </c>
      <c r="JV54" s="241">
        <f t="shared" si="1662"/>
        <v>1</v>
      </c>
      <c r="JW54" s="241">
        <f t="shared" si="1662"/>
        <v>2</v>
      </c>
      <c r="JX54" s="241">
        <f t="shared" si="1662"/>
        <v>0</v>
      </c>
      <c r="JY54" s="241">
        <f t="shared" si="1662"/>
        <v>4</v>
      </c>
      <c r="JZ54" s="241">
        <f t="shared" si="1662"/>
        <v>3</v>
      </c>
      <c r="KA54" s="241">
        <f t="shared" si="1662"/>
        <v>1</v>
      </c>
      <c r="KB54" s="241">
        <f t="shared" si="1662"/>
        <v>2</v>
      </c>
      <c r="KC54" s="241">
        <f t="shared" si="1662"/>
        <v>1</v>
      </c>
      <c r="KD54" s="241">
        <f t="shared" si="1662"/>
        <v>0</v>
      </c>
      <c r="KE54" s="241">
        <f t="shared" si="1663"/>
        <v>1</v>
      </c>
      <c r="KF54" s="241">
        <f t="shared" si="1663"/>
        <v>4</v>
      </c>
      <c r="KG54" s="241">
        <f t="shared" si="1663"/>
        <v>2</v>
      </c>
      <c r="KH54" s="241">
        <f t="shared" si="1663"/>
        <v>1</v>
      </c>
      <c r="KI54" s="241">
        <f t="shared" si="1663"/>
        <v>0</v>
      </c>
      <c r="KJ54" s="241">
        <f t="shared" si="1663"/>
        <v>1</v>
      </c>
      <c r="KK54" s="241">
        <f t="shared" si="1663"/>
        <v>2</v>
      </c>
      <c r="KL54" s="241">
        <f t="shared" si="1663"/>
        <v>2</v>
      </c>
      <c r="KM54" s="241">
        <f t="shared" si="1663"/>
        <v>2</v>
      </c>
      <c r="KN54" s="241">
        <f t="shared" si="1663"/>
        <v>1</v>
      </c>
      <c r="KO54" s="241">
        <f t="shared" si="1663"/>
        <v>0</v>
      </c>
      <c r="KP54" s="241">
        <f t="shared" si="1663"/>
        <v>1</v>
      </c>
      <c r="KQ54" s="650">
        <f t="shared" si="1664"/>
        <v>2</v>
      </c>
      <c r="KR54" s="650">
        <f t="shared" si="1664"/>
        <v>2</v>
      </c>
      <c r="KS54" s="650">
        <f t="shared" si="1664"/>
        <v>1</v>
      </c>
      <c r="KT54" s="650">
        <f t="shared" si="1664"/>
        <v>1</v>
      </c>
      <c r="KU54" s="650">
        <f t="shared" si="1664"/>
        <v>1</v>
      </c>
      <c r="KV54" s="650">
        <f t="shared" si="1664"/>
        <v>1</v>
      </c>
      <c r="KW54" s="650">
        <f t="shared" si="1664"/>
        <v>1</v>
      </c>
      <c r="KX54" s="650">
        <f t="shared" si="1664"/>
        <v>1</v>
      </c>
      <c r="KY54" s="650">
        <f t="shared" si="1664"/>
        <v>1</v>
      </c>
      <c r="KZ54" s="650">
        <f t="shared" si="1664"/>
        <v>2</v>
      </c>
      <c r="LA54" s="650">
        <f t="shared" si="1664"/>
        <v>1</v>
      </c>
      <c r="LB54" s="650">
        <f t="shared" si="1664"/>
        <v>0</v>
      </c>
      <c r="LC54" s="742">
        <f t="shared" si="1665"/>
        <v>1</v>
      </c>
      <c r="LD54" s="742">
        <f t="shared" si="1665"/>
        <v>1</v>
      </c>
      <c r="LE54" s="742">
        <f t="shared" si="1665"/>
        <v>1</v>
      </c>
      <c r="LF54" s="742">
        <f t="shared" si="1665"/>
        <v>1</v>
      </c>
      <c r="LG54" s="742">
        <f t="shared" si="1665"/>
        <v>0</v>
      </c>
      <c r="LH54" s="742">
        <f t="shared" si="1665"/>
        <v>1</v>
      </c>
      <c r="LI54" s="742">
        <f t="shared" si="1665"/>
        <v>0</v>
      </c>
      <c r="LJ54" s="742">
        <f t="shared" si="1665"/>
        <v>0</v>
      </c>
      <c r="LK54" s="742">
        <f t="shared" si="1665"/>
        <v>1</v>
      </c>
      <c r="LL54" s="742">
        <f t="shared" si="1665"/>
        <v>0</v>
      </c>
      <c r="LM54" s="742">
        <f t="shared" si="1665"/>
        <v>0</v>
      </c>
      <c r="LN54" s="742">
        <f t="shared" si="1665"/>
        <v>0</v>
      </c>
      <c r="LO54" s="792">
        <f t="shared" si="1666"/>
        <v>0</v>
      </c>
      <c r="LP54" s="792">
        <f t="shared" si="1666"/>
        <v>0</v>
      </c>
      <c r="LQ54" s="792">
        <f t="shared" si="1666"/>
        <v>0</v>
      </c>
      <c r="LR54" s="792">
        <f t="shared" si="1666"/>
        <v>0</v>
      </c>
      <c r="LS54" s="792">
        <f t="shared" si="1666"/>
        <v>0</v>
      </c>
      <c r="LT54" s="792">
        <f t="shared" si="1666"/>
        <v>0</v>
      </c>
      <c r="LU54" s="792">
        <f t="shared" si="1666"/>
        <v>0</v>
      </c>
      <c r="LV54" s="792">
        <f t="shared" si="1666"/>
        <v>0</v>
      </c>
      <c r="LW54" s="792">
        <f t="shared" si="1666"/>
        <v>0</v>
      </c>
      <c r="LX54" s="792">
        <f t="shared" si="1666"/>
        <v>0</v>
      </c>
      <c r="LY54" s="792">
        <f t="shared" si="1666"/>
        <v>1</v>
      </c>
      <c r="LZ54" s="792">
        <f t="shared" si="1666"/>
        <v>0</v>
      </c>
      <c r="MA54" s="967">
        <f t="shared" si="1667"/>
        <v>0</v>
      </c>
      <c r="MB54" s="967">
        <f t="shared" si="1668"/>
        <v>0</v>
      </c>
      <c r="MC54" s="967">
        <f t="shared" si="1669"/>
        <v>0</v>
      </c>
      <c r="MD54" s="967">
        <f t="shared" si="1670"/>
        <v>0</v>
      </c>
      <c r="ME54" s="967">
        <f t="shared" si="1671"/>
        <v>0</v>
      </c>
      <c r="MF54" s="967">
        <f t="shared" si="1672"/>
        <v>0</v>
      </c>
      <c r="MG54" s="967">
        <f t="shared" si="1673"/>
        <v>0</v>
      </c>
      <c r="MH54" s="967">
        <f t="shared" si="1674"/>
        <v>0</v>
      </c>
      <c r="MI54" s="967">
        <f t="shared" si="1675"/>
        <v>0</v>
      </c>
      <c r="MJ54" s="967">
        <f t="shared" si="1676"/>
        <v>0</v>
      </c>
      <c r="MK54" s="967">
        <f t="shared" si="1677"/>
        <v>0</v>
      </c>
      <c r="ML54" s="967">
        <f t="shared" si="1678"/>
        <v>0</v>
      </c>
      <c r="MM54" s="989">
        <f t="shared" si="1679"/>
        <v>0</v>
      </c>
      <c r="MN54" s="989">
        <f t="shared" si="1680"/>
        <v>0</v>
      </c>
      <c r="MO54" s="989">
        <f t="shared" si="1681"/>
        <v>0</v>
      </c>
      <c r="MP54" s="989">
        <f t="shared" si="1682"/>
        <v>0</v>
      </c>
      <c r="MQ54" s="989">
        <f t="shared" si="1683"/>
        <v>0</v>
      </c>
      <c r="MR54" s="989">
        <f t="shared" si="1684"/>
        <v>0</v>
      </c>
      <c r="MS54" s="989">
        <f t="shared" si="1685"/>
        <v>0</v>
      </c>
      <c r="MT54" s="989">
        <f t="shared" si="1686"/>
        <v>0</v>
      </c>
      <c r="MU54" s="989">
        <f t="shared" si="1687"/>
        <v>0</v>
      </c>
      <c r="MV54" s="989">
        <f t="shared" si="1688"/>
        <v>0</v>
      </c>
      <c r="MW54" s="989">
        <f t="shared" si="1689"/>
        <v>0</v>
      </c>
      <c r="MX54" s="989">
        <f t="shared" si="1690"/>
        <v>0</v>
      </c>
      <c r="MY54" s="1029">
        <f t="shared" si="1691"/>
        <v>0</v>
      </c>
      <c r="MZ54" s="1029">
        <f t="shared" si="1691"/>
        <v>0</v>
      </c>
      <c r="NA54" s="1029">
        <f t="shared" si="1691"/>
        <v>0</v>
      </c>
      <c r="NB54" s="1029">
        <f t="shared" si="1691"/>
        <v>0</v>
      </c>
      <c r="NC54" s="1029">
        <f t="shared" si="1691"/>
        <v>0</v>
      </c>
      <c r="ND54" s="1029">
        <f t="shared" si="1691"/>
        <v>0</v>
      </c>
      <c r="NE54" s="1029">
        <f t="shared" si="1691"/>
        <v>0</v>
      </c>
      <c r="NF54" s="1029">
        <f t="shared" si="1691"/>
        <v>0</v>
      </c>
      <c r="NG54" s="1029">
        <f t="shared" si="1691"/>
        <v>0</v>
      </c>
      <c r="NH54" s="1029">
        <f t="shared" si="1691"/>
        <v>0</v>
      </c>
      <c r="NI54" s="1029">
        <f t="shared" si="1691"/>
        <v>0</v>
      </c>
      <c r="NJ54" s="1029">
        <f t="shared" si="1691"/>
        <v>0</v>
      </c>
      <c r="NK54" s="1116">
        <f t="shared" si="1692"/>
        <v>0</v>
      </c>
      <c r="NL54" s="1116">
        <f t="shared" si="1693"/>
        <v>0</v>
      </c>
      <c r="NM54" s="1116">
        <f t="shared" si="1694"/>
        <v>0</v>
      </c>
      <c r="NN54" s="1116">
        <f t="shared" si="1695"/>
        <v>0</v>
      </c>
      <c r="NO54" s="1116">
        <f t="shared" si="1696"/>
        <v>0</v>
      </c>
      <c r="NP54" s="1116">
        <f t="shared" si="1697"/>
        <v>0</v>
      </c>
      <c r="NQ54" s="1116">
        <f t="shared" si="1698"/>
        <v>0</v>
      </c>
      <c r="NR54" s="1116">
        <f t="shared" si="1699"/>
        <v>0</v>
      </c>
      <c r="NS54" s="1116">
        <f t="shared" si="1700"/>
        <v>0</v>
      </c>
      <c r="NT54" s="1116">
        <f t="shared" si="1701"/>
        <v>0</v>
      </c>
      <c r="NU54" s="1116">
        <f t="shared" si="1702"/>
        <v>0</v>
      </c>
      <c r="NV54" s="1116">
        <f t="shared" si="1703"/>
        <v>0</v>
      </c>
      <c r="NW54" s="1201">
        <f t="shared" si="1704"/>
        <v>0</v>
      </c>
      <c r="NX54" s="1201">
        <f t="shared" si="1704"/>
        <v>0</v>
      </c>
      <c r="NY54" s="1201">
        <f t="shared" si="1704"/>
        <v>0</v>
      </c>
      <c r="NZ54" s="1201">
        <f t="shared" si="1704"/>
        <v>0</v>
      </c>
      <c r="OA54" s="1201">
        <f t="shared" si="1704"/>
        <v>0</v>
      </c>
      <c r="OB54" s="1201">
        <f t="shared" si="1704"/>
        <v>0</v>
      </c>
      <c r="OC54" s="1201">
        <f t="shared" si="1704"/>
        <v>0</v>
      </c>
      <c r="OD54" s="1201">
        <f t="shared" si="1704"/>
        <v>0</v>
      </c>
      <c r="OE54" s="1201">
        <f t="shared" si="1704"/>
        <v>0</v>
      </c>
      <c r="OF54" s="1201">
        <f t="shared" si="1704"/>
        <v>0</v>
      </c>
      <c r="OG54" s="1201">
        <f t="shared" si="1704"/>
        <v>0</v>
      </c>
      <c r="OH54" s="1201">
        <f t="shared" si="1704"/>
        <v>0</v>
      </c>
      <c r="OI54" s="1271">
        <f t="shared" si="1705"/>
        <v>0</v>
      </c>
      <c r="OJ54" s="1271">
        <f t="shared" si="1706"/>
        <v>0</v>
      </c>
      <c r="OK54" s="1271">
        <f t="shared" si="1706"/>
        <v>0</v>
      </c>
      <c r="OL54" s="1271">
        <f t="shared" si="1706"/>
        <v>0</v>
      </c>
      <c r="OM54" s="1271">
        <f t="shared" si="1706"/>
        <v>0</v>
      </c>
      <c r="ON54" s="1271">
        <f t="shared" si="1706"/>
        <v>0</v>
      </c>
      <c r="OO54" s="1271">
        <f t="shared" si="1707"/>
        <v>0</v>
      </c>
      <c r="OP54" s="1271">
        <f t="shared" si="1707"/>
        <v>0</v>
      </c>
      <c r="OQ54" s="1271">
        <f t="shared" si="1707"/>
        <v>0</v>
      </c>
      <c r="OR54" s="1271">
        <f t="shared" si="1707"/>
        <v>0</v>
      </c>
      <c r="OS54" s="1271">
        <f t="shared" si="1707"/>
        <v>0</v>
      </c>
      <c r="OT54" s="1271">
        <f t="shared" si="1707"/>
        <v>0</v>
      </c>
    </row>
    <row r="55" spans="1:410" x14ac:dyDescent="0.3">
      <c r="A55" s="628"/>
      <c r="B55" s="50">
        <v>8.4</v>
      </c>
      <c r="E55" s="1333" t="s">
        <v>226</v>
      </c>
      <c r="F55" s="1333"/>
      <c r="G55" s="1334"/>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708">SUM(BL55:BW55)</f>
        <v>47</v>
      </c>
      <c r="BY55" s="150">
        <f t="shared" ref="BY55:BY56" si="1709">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553"/>
        <v>30</v>
      </c>
      <c r="CM55" s="150">
        <f t="shared" si="1554"/>
        <v>2.5</v>
      </c>
      <c r="CN55" s="187">
        <v>3</v>
      </c>
      <c r="CO55" s="64">
        <v>1</v>
      </c>
      <c r="CP55" s="20">
        <v>2</v>
      </c>
      <c r="CQ55" s="64">
        <v>1</v>
      </c>
      <c r="CR55" s="841">
        <v>1</v>
      </c>
      <c r="CS55" s="842">
        <v>1</v>
      </c>
      <c r="CT55" s="843">
        <v>2</v>
      </c>
      <c r="CU55" s="842">
        <v>2</v>
      </c>
      <c r="CV55" s="925">
        <v>2</v>
      </c>
      <c r="CW55" s="926">
        <v>1</v>
      </c>
      <c r="CX55" s="925">
        <v>2</v>
      </c>
      <c r="CY55" s="927">
        <v>1</v>
      </c>
      <c r="CZ55" s="923">
        <f t="shared" si="1561"/>
        <v>19</v>
      </c>
      <c r="DA55" s="924">
        <f t="shared" si="1562"/>
        <v>1.5833333333333333</v>
      </c>
      <c r="DB55" s="843">
        <v>1</v>
      </c>
      <c r="DC55" s="842">
        <v>1</v>
      </c>
      <c r="DD55" s="841">
        <v>1</v>
      </c>
      <c r="DE55" s="842">
        <v>2</v>
      </c>
      <c r="DF55" s="841">
        <v>2</v>
      </c>
      <c r="DG55" s="842">
        <v>0</v>
      </c>
      <c r="DH55" s="843">
        <v>1</v>
      </c>
      <c r="DI55" s="842">
        <v>1</v>
      </c>
      <c r="DJ55" s="843">
        <v>1</v>
      </c>
      <c r="DK55" s="842">
        <v>1</v>
      </c>
      <c r="DL55" s="843">
        <v>0</v>
      </c>
      <c r="DM55" s="842">
        <v>1</v>
      </c>
      <c r="DN55" s="923">
        <f t="shared" si="1569"/>
        <v>12</v>
      </c>
      <c r="DO55" s="924">
        <f t="shared" si="1570"/>
        <v>1</v>
      </c>
      <c r="DP55" s="925">
        <v>3</v>
      </c>
      <c r="DQ55" s="927">
        <v>2</v>
      </c>
      <c r="DR55" s="1051">
        <v>1</v>
      </c>
      <c r="DS55" s="927">
        <v>0</v>
      </c>
      <c r="DT55" s="1051">
        <v>1</v>
      </c>
      <c r="DU55" s="927">
        <v>1</v>
      </c>
      <c r="DV55" s="925">
        <v>1</v>
      </c>
      <c r="DW55" s="927">
        <v>1</v>
      </c>
      <c r="DX55" s="925">
        <v>1</v>
      </c>
      <c r="DY55" s="927">
        <v>1</v>
      </c>
      <c r="DZ55" s="925">
        <v>1</v>
      </c>
      <c r="EA55" s="927">
        <v>1</v>
      </c>
      <c r="EB55" s="923">
        <f t="shared" si="1577"/>
        <v>14</v>
      </c>
      <c r="EC55" s="924">
        <f t="shared" si="1578"/>
        <v>1.1666666666666667</v>
      </c>
      <c r="ED55" s="843">
        <v>1</v>
      </c>
      <c r="EE55" s="842">
        <v>1</v>
      </c>
      <c r="EF55" s="841">
        <v>1</v>
      </c>
      <c r="EG55" s="842">
        <v>1</v>
      </c>
      <c r="EH55" s="841">
        <v>1</v>
      </c>
      <c r="EI55" s="842">
        <v>1</v>
      </c>
      <c r="EJ55" s="843">
        <v>1</v>
      </c>
      <c r="EK55" s="842">
        <v>1</v>
      </c>
      <c r="EL55" s="843">
        <v>1</v>
      </c>
      <c r="EM55" s="842">
        <v>1</v>
      </c>
      <c r="EN55" s="843">
        <v>1</v>
      </c>
      <c r="EO55" s="842">
        <v>1</v>
      </c>
      <c r="EP55" s="844">
        <f t="shared" si="1586"/>
        <v>12</v>
      </c>
      <c r="EQ55" s="150">
        <f t="shared" si="1587"/>
        <v>1</v>
      </c>
      <c r="ER55" s="843">
        <v>1</v>
      </c>
      <c r="ES55" s="842">
        <v>3</v>
      </c>
      <c r="ET55" s="841">
        <v>4</v>
      </c>
      <c r="EU55" s="842">
        <v>1</v>
      </c>
      <c r="EV55" s="841">
        <v>1</v>
      </c>
      <c r="EW55" s="842">
        <v>1</v>
      </c>
      <c r="EX55" s="843">
        <v>1</v>
      </c>
      <c r="EY55" s="842">
        <v>1</v>
      </c>
      <c r="EZ55" s="843">
        <v>2</v>
      </c>
      <c r="FA55" s="842">
        <v>1</v>
      </c>
      <c r="FB55" s="843">
        <v>1</v>
      </c>
      <c r="FC55" s="842">
        <v>1</v>
      </c>
      <c r="FD55" s="844">
        <f t="shared" si="1595"/>
        <v>18</v>
      </c>
      <c r="FE55" s="150">
        <f t="shared" si="1596"/>
        <v>1.5</v>
      </c>
      <c r="FF55" s="843">
        <v>1</v>
      </c>
      <c r="FG55" s="842">
        <v>0</v>
      </c>
      <c r="FH55" s="841">
        <v>1</v>
      </c>
      <c r="FI55" s="842">
        <v>1</v>
      </c>
      <c r="FJ55" s="841">
        <v>1</v>
      </c>
      <c r="FK55" s="842">
        <v>1</v>
      </c>
      <c r="FL55" s="843">
        <v>1</v>
      </c>
      <c r="FM55" s="842">
        <v>0</v>
      </c>
      <c r="FN55" s="843">
        <v>2</v>
      </c>
      <c r="FO55" s="842">
        <v>1</v>
      </c>
      <c r="FP55" s="843">
        <v>1</v>
      </c>
      <c r="FQ55" s="842">
        <v>2</v>
      </c>
      <c r="FR55" s="844">
        <f t="shared" si="1603"/>
        <v>12</v>
      </c>
      <c r="FS55" s="150">
        <f t="shared" si="1604"/>
        <v>1</v>
      </c>
      <c r="FT55" s="843">
        <v>1</v>
      </c>
      <c r="FU55" s="842">
        <v>1</v>
      </c>
      <c r="FV55" s="841">
        <v>1</v>
      </c>
      <c r="FW55" s="842">
        <v>1</v>
      </c>
      <c r="FX55" s="841">
        <v>1</v>
      </c>
      <c r="FY55" s="842">
        <v>1</v>
      </c>
      <c r="FZ55" s="843"/>
      <c r="GA55" s="842"/>
      <c r="GB55" s="843"/>
      <c r="GC55" s="842"/>
      <c r="GD55" s="843"/>
      <c r="GE55" s="842"/>
      <c r="GF55" s="844">
        <f t="shared" si="1608"/>
        <v>6</v>
      </c>
      <c r="GG55" s="150">
        <f t="shared" si="1609"/>
        <v>1</v>
      </c>
      <c r="GH55" s="300">
        <f t="shared" si="1610"/>
        <v>0</v>
      </c>
      <c r="GI55" s="1101">
        <f>GH55/EO55</f>
        <v>0</v>
      </c>
      <c r="GJ55" s="300">
        <f t="shared" si="1611"/>
        <v>2</v>
      </c>
      <c r="GK55" s="1097">
        <f>GJ55/ER55</f>
        <v>2</v>
      </c>
      <c r="GL55" s="300">
        <f t="shared" si="1612"/>
        <v>1</v>
      </c>
      <c r="GM55" s="1097">
        <f t="shared" si="1613"/>
        <v>0.33333333333333331</v>
      </c>
      <c r="GN55" s="300">
        <f t="shared" si="1614"/>
        <v>-3</v>
      </c>
      <c r="GO55" s="1097">
        <f t="shared" si="1615"/>
        <v>-0.75</v>
      </c>
      <c r="GP55" s="300">
        <f t="shared" si="1616"/>
        <v>0</v>
      </c>
      <c r="GQ55" s="1097">
        <f t="shared" si="1617"/>
        <v>0</v>
      </c>
      <c r="GR55" s="300">
        <f t="shared" si="1618"/>
        <v>0</v>
      </c>
      <c r="GS55" s="1097">
        <f t="shared" si="1619"/>
        <v>0</v>
      </c>
      <c r="GT55" s="300">
        <f t="shared" si="1620"/>
        <v>0</v>
      </c>
      <c r="GU55" s="1154">
        <f t="shared" si="1621"/>
        <v>0</v>
      </c>
      <c r="GV55" s="300">
        <f t="shared" si="1622"/>
        <v>0</v>
      </c>
      <c r="GW55" s="1097">
        <f t="shared" si="1623"/>
        <v>0</v>
      </c>
      <c r="GX55" s="300">
        <f t="shared" si="1624"/>
        <v>1</v>
      </c>
      <c r="GY55" s="1097">
        <f t="shared" si="1625"/>
        <v>1</v>
      </c>
      <c r="GZ55" s="300">
        <f t="shared" si="1626"/>
        <v>-1</v>
      </c>
      <c r="HA55" s="1097">
        <f t="shared" si="1627"/>
        <v>-0.5</v>
      </c>
      <c r="HB55" s="300">
        <f t="shared" si="1628"/>
        <v>0</v>
      </c>
      <c r="HC55" s="1097">
        <f t="shared" si="1629"/>
        <v>0</v>
      </c>
      <c r="HD55" s="300">
        <f t="shared" si="1630"/>
        <v>0</v>
      </c>
      <c r="HE55" s="1097">
        <f t="shared" si="1631"/>
        <v>0</v>
      </c>
      <c r="HF55" s="1237">
        <f t="shared" si="1632"/>
        <v>0</v>
      </c>
      <c r="HG55" s="342">
        <f>HF55/FC55</f>
        <v>0</v>
      </c>
      <c r="HH55" s="1237">
        <f t="shared" si="1633"/>
        <v>-1</v>
      </c>
      <c r="HI55" s="342">
        <f>HH55/FF55</f>
        <v>-1</v>
      </c>
      <c r="HJ55" s="1237">
        <f t="shared" si="1634"/>
        <v>1</v>
      </c>
      <c r="HK55" s="342">
        <v>0</v>
      </c>
      <c r="HL55" s="1237">
        <f t="shared" si="1635"/>
        <v>0</v>
      </c>
      <c r="HM55" s="342">
        <f>HL55/FH55</f>
        <v>0</v>
      </c>
      <c r="HN55" s="1237">
        <f t="shared" si="1636"/>
        <v>0</v>
      </c>
      <c r="HO55" s="342">
        <f>HN55/FI55</f>
        <v>0</v>
      </c>
      <c r="HP55" s="1237">
        <f t="shared" si="1637"/>
        <v>0</v>
      </c>
      <c r="HQ55" s="342">
        <f>HP55/FJ55</f>
        <v>0</v>
      </c>
      <c r="HR55" s="1237">
        <f t="shared" si="1638"/>
        <v>0</v>
      </c>
      <c r="HS55" s="342">
        <f>HR55/FK55</f>
        <v>0</v>
      </c>
      <c r="HT55" s="1237">
        <f t="shared" si="1639"/>
        <v>-1</v>
      </c>
      <c r="HU55" s="342">
        <f>HT55/FL55</f>
        <v>-1</v>
      </c>
      <c r="HV55" s="1237">
        <f t="shared" si="1640"/>
        <v>2</v>
      </c>
      <c r="HW55" s="342">
        <v>0</v>
      </c>
      <c r="HX55" s="1237">
        <f t="shared" si="1641"/>
        <v>-1</v>
      </c>
      <c r="HY55" s="342">
        <f>HX55/FN55</f>
        <v>-0.5</v>
      </c>
      <c r="HZ55" s="1237">
        <f t="shared" si="1642"/>
        <v>0</v>
      </c>
      <c r="IA55" s="342">
        <f>HZ55/FO55</f>
        <v>0</v>
      </c>
      <c r="IB55" s="1237">
        <f t="shared" si="1643"/>
        <v>1</v>
      </c>
      <c r="IC55" s="342">
        <f t="shared" si="1644"/>
        <v>1</v>
      </c>
      <c r="ID55" s="1237">
        <f t="shared" si="1645"/>
        <v>-1</v>
      </c>
      <c r="IE55" s="342">
        <f>ID55/FQ55</f>
        <v>-0.5</v>
      </c>
      <c r="IF55" s="1237">
        <f t="shared" si="1646"/>
        <v>0</v>
      </c>
      <c r="IG55" s="342">
        <f>IF55/FT55</f>
        <v>0</v>
      </c>
      <c r="IH55" s="1237">
        <f t="shared" si="1647"/>
        <v>0</v>
      </c>
      <c r="II55" s="342">
        <f>IH55/FU55</f>
        <v>0</v>
      </c>
      <c r="IJ55" s="1237">
        <f t="shared" si="1648"/>
        <v>-1</v>
      </c>
      <c r="IK55" s="342">
        <f>IJ55/FV55</f>
        <v>-1</v>
      </c>
      <c r="IL55" s="1237">
        <f t="shared" si="1649"/>
        <v>0</v>
      </c>
      <c r="IM55" s="342">
        <f>IL55/FW55</f>
        <v>0</v>
      </c>
      <c r="IN55" s="1237">
        <f t="shared" si="1650"/>
        <v>0</v>
      </c>
      <c r="IO55" s="342">
        <f>IN55/FX55</f>
        <v>0</v>
      </c>
      <c r="IP55" s="1237">
        <f t="shared" si="1651"/>
        <v>-1</v>
      </c>
      <c r="IQ55" s="342">
        <f>IP55/FY55</f>
        <v>-1</v>
      </c>
      <c r="IR55" s="1237">
        <f t="shared" si="1652"/>
        <v>0</v>
      </c>
      <c r="IS55" s="342" t="e">
        <f>IR55/FZ55</f>
        <v>#DIV/0!</v>
      </c>
      <c r="IT55" s="1237">
        <f t="shared" si="1653"/>
        <v>0</v>
      </c>
      <c r="IU55" s="342" t="e">
        <f>IT55/GA55</f>
        <v>#DIV/0!</v>
      </c>
      <c r="IV55" s="1237">
        <f t="shared" si="1654"/>
        <v>0</v>
      </c>
      <c r="IW55" s="342" t="e">
        <f>IV55/GB55</f>
        <v>#DIV/0!</v>
      </c>
      <c r="IX55" s="1237">
        <f t="shared" si="1655"/>
        <v>0</v>
      </c>
      <c r="IY55" s="342" t="e">
        <f>IX55/GC55</f>
        <v>#DIV/0!</v>
      </c>
      <c r="IZ55" s="1237">
        <f t="shared" si="1656"/>
        <v>0</v>
      </c>
      <c r="JA55" s="1306" t="e">
        <f>IZ55/GD55</f>
        <v>#DIV/0!</v>
      </c>
      <c r="JB55" s="1237">
        <f t="shared" si="1657"/>
        <v>1</v>
      </c>
      <c r="JC55" s="898">
        <f t="shared" si="1658"/>
        <v>1</v>
      </c>
      <c r="JD55" s="110">
        <f t="shared" si="1659"/>
        <v>0</v>
      </c>
      <c r="JE55" s="100">
        <f t="shared" si="1660"/>
        <v>0</v>
      </c>
      <c r="JF55" s="1174"/>
      <c r="JG55" t="str">
        <f t="shared" si="1661"/>
        <v>Bus Objects</v>
      </c>
      <c r="JH55" s="240" t="e">
        <f>#REF!</f>
        <v>#REF!</v>
      </c>
      <c r="JI55" s="240" t="e">
        <f>#REF!</f>
        <v>#REF!</v>
      </c>
      <c r="JJ55" s="240" t="e">
        <f>#REF!</f>
        <v>#REF!</v>
      </c>
      <c r="JK55" s="240" t="e">
        <f>#REF!</f>
        <v>#REF!</v>
      </c>
      <c r="JL55" s="240" t="e">
        <f>#REF!</f>
        <v>#REF!</v>
      </c>
      <c r="JM55" s="240" t="e">
        <f>#REF!</f>
        <v>#REF!</v>
      </c>
      <c r="JN55" s="240" t="e">
        <f>#REF!</f>
        <v>#REF!</v>
      </c>
      <c r="JO55" s="240" t="e">
        <f>#REF!</f>
        <v>#REF!</v>
      </c>
      <c r="JP55" s="240" t="e">
        <f>#REF!</f>
        <v>#REF!</v>
      </c>
      <c r="JQ55" s="240" t="e">
        <f>#REF!</f>
        <v>#REF!</v>
      </c>
      <c r="JR55" s="240" t="e">
        <f>#REF!</f>
        <v>#REF!</v>
      </c>
      <c r="JS55" s="241">
        <f t="shared" si="1662"/>
        <v>0</v>
      </c>
      <c r="JT55" s="241">
        <f t="shared" si="1662"/>
        <v>0</v>
      </c>
      <c r="JU55" s="241">
        <f t="shared" si="1662"/>
        <v>0</v>
      </c>
      <c r="JV55" s="241">
        <f t="shared" si="1662"/>
        <v>0</v>
      </c>
      <c r="JW55" s="241">
        <f t="shared" si="1662"/>
        <v>0</v>
      </c>
      <c r="JX55" s="241">
        <f t="shared" si="1662"/>
        <v>0</v>
      </c>
      <c r="JY55" s="241">
        <f t="shared" si="1662"/>
        <v>0</v>
      </c>
      <c r="JZ55" s="241">
        <f t="shared" si="1662"/>
        <v>0</v>
      </c>
      <c r="KA55" s="241">
        <f t="shared" si="1662"/>
        <v>0</v>
      </c>
      <c r="KB55" s="241">
        <f t="shared" si="1662"/>
        <v>0</v>
      </c>
      <c r="KC55" s="241">
        <f t="shared" si="1662"/>
        <v>0</v>
      </c>
      <c r="KD55" s="241">
        <f t="shared" si="1662"/>
        <v>0</v>
      </c>
      <c r="KE55" s="241">
        <f t="shared" si="1663"/>
        <v>0</v>
      </c>
      <c r="KF55" s="241">
        <f t="shared" si="1663"/>
        <v>0</v>
      </c>
      <c r="KG55" s="241">
        <f t="shared" si="1663"/>
        <v>0</v>
      </c>
      <c r="KH55" s="241">
        <f t="shared" si="1663"/>
        <v>0</v>
      </c>
      <c r="KI55" s="241">
        <f t="shared" si="1663"/>
        <v>0</v>
      </c>
      <c r="KJ55" s="241">
        <f t="shared" si="1663"/>
        <v>0</v>
      </c>
      <c r="KK55" s="241">
        <f t="shared" si="1663"/>
        <v>0</v>
      </c>
      <c r="KL55" s="241">
        <f t="shared" si="1663"/>
        <v>0</v>
      </c>
      <c r="KM55" s="241">
        <f t="shared" si="1663"/>
        <v>0</v>
      </c>
      <c r="KN55" s="241">
        <f t="shared" si="1663"/>
        <v>0</v>
      </c>
      <c r="KO55" s="241">
        <f t="shared" si="1663"/>
        <v>0</v>
      </c>
      <c r="KP55" s="241">
        <f t="shared" si="1663"/>
        <v>0</v>
      </c>
      <c r="KQ55" s="650">
        <f t="shared" si="1664"/>
        <v>0</v>
      </c>
      <c r="KR55" s="650">
        <f t="shared" si="1664"/>
        <v>0</v>
      </c>
      <c r="KS55" s="650">
        <f t="shared" si="1664"/>
        <v>0</v>
      </c>
      <c r="KT55" s="650">
        <f t="shared" si="1664"/>
        <v>0</v>
      </c>
      <c r="KU55" s="650">
        <f t="shared" si="1664"/>
        <v>0</v>
      </c>
      <c r="KV55" s="650">
        <f t="shared" si="1664"/>
        <v>3</v>
      </c>
      <c r="KW55" s="650">
        <f t="shared" si="1664"/>
        <v>0</v>
      </c>
      <c r="KX55" s="650">
        <f t="shared" si="1664"/>
        <v>0</v>
      </c>
      <c r="KY55" s="650">
        <f t="shared" si="1664"/>
        <v>1</v>
      </c>
      <c r="KZ55" s="650">
        <f t="shared" si="1664"/>
        <v>11</v>
      </c>
      <c r="LA55" s="650">
        <f t="shared" si="1664"/>
        <v>16</v>
      </c>
      <c r="LB55" s="650">
        <f t="shared" si="1664"/>
        <v>16</v>
      </c>
      <c r="LC55" s="742">
        <f t="shared" si="1665"/>
        <v>4</v>
      </c>
      <c r="LD55" s="742">
        <f t="shared" si="1665"/>
        <v>6</v>
      </c>
      <c r="LE55" s="742">
        <f t="shared" si="1665"/>
        <v>2</v>
      </c>
      <c r="LF55" s="742">
        <f t="shared" si="1665"/>
        <v>3</v>
      </c>
      <c r="LG55" s="742">
        <f t="shared" si="1665"/>
        <v>1</v>
      </c>
      <c r="LH55" s="742">
        <f t="shared" si="1665"/>
        <v>2</v>
      </c>
      <c r="LI55" s="742">
        <f t="shared" si="1665"/>
        <v>2</v>
      </c>
      <c r="LJ55" s="742">
        <f t="shared" si="1665"/>
        <v>2</v>
      </c>
      <c r="LK55" s="742">
        <f t="shared" si="1665"/>
        <v>2</v>
      </c>
      <c r="LL55" s="742">
        <f t="shared" si="1665"/>
        <v>2</v>
      </c>
      <c r="LM55" s="742">
        <f t="shared" si="1665"/>
        <v>3</v>
      </c>
      <c r="LN55" s="742">
        <f t="shared" si="1665"/>
        <v>1</v>
      </c>
      <c r="LO55" s="792">
        <f t="shared" si="1666"/>
        <v>3</v>
      </c>
      <c r="LP55" s="792">
        <f t="shared" si="1666"/>
        <v>1</v>
      </c>
      <c r="LQ55" s="792">
        <f t="shared" si="1666"/>
        <v>2</v>
      </c>
      <c r="LR55" s="792">
        <f t="shared" si="1666"/>
        <v>1</v>
      </c>
      <c r="LS55" s="792">
        <f t="shared" si="1666"/>
        <v>1</v>
      </c>
      <c r="LT55" s="792">
        <f t="shared" si="1666"/>
        <v>1</v>
      </c>
      <c r="LU55" s="792">
        <f t="shared" si="1666"/>
        <v>2</v>
      </c>
      <c r="LV55" s="792">
        <f t="shared" si="1666"/>
        <v>2</v>
      </c>
      <c r="LW55" s="792">
        <f t="shared" si="1666"/>
        <v>2</v>
      </c>
      <c r="LX55" s="792">
        <f t="shared" si="1666"/>
        <v>1</v>
      </c>
      <c r="LY55" s="792">
        <f t="shared" si="1666"/>
        <v>2</v>
      </c>
      <c r="LZ55" s="792">
        <f t="shared" si="1666"/>
        <v>1</v>
      </c>
      <c r="MA55" s="967">
        <f t="shared" si="1667"/>
        <v>1</v>
      </c>
      <c r="MB55" s="967">
        <f t="shared" si="1668"/>
        <v>1</v>
      </c>
      <c r="MC55" s="967">
        <f t="shared" si="1669"/>
        <v>1</v>
      </c>
      <c r="MD55" s="967">
        <f t="shared" si="1670"/>
        <v>2</v>
      </c>
      <c r="ME55" s="967">
        <f t="shared" si="1671"/>
        <v>2</v>
      </c>
      <c r="MF55" s="967">
        <f t="shared" si="1672"/>
        <v>0</v>
      </c>
      <c r="MG55" s="967">
        <f t="shared" si="1673"/>
        <v>1</v>
      </c>
      <c r="MH55" s="967">
        <f t="shared" si="1674"/>
        <v>1</v>
      </c>
      <c r="MI55" s="967">
        <f t="shared" si="1675"/>
        <v>1</v>
      </c>
      <c r="MJ55" s="967">
        <f t="shared" si="1676"/>
        <v>1</v>
      </c>
      <c r="MK55" s="967">
        <f t="shared" si="1677"/>
        <v>0</v>
      </c>
      <c r="ML55" s="967">
        <f t="shared" si="1678"/>
        <v>1</v>
      </c>
      <c r="MM55" s="989">
        <f t="shared" si="1679"/>
        <v>3</v>
      </c>
      <c r="MN55" s="989">
        <f t="shared" si="1680"/>
        <v>2</v>
      </c>
      <c r="MO55" s="989">
        <f t="shared" si="1681"/>
        <v>1</v>
      </c>
      <c r="MP55" s="989">
        <f t="shared" si="1682"/>
        <v>0</v>
      </c>
      <c r="MQ55" s="989">
        <f t="shared" si="1683"/>
        <v>1</v>
      </c>
      <c r="MR55" s="989">
        <f t="shared" si="1684"/>
        <v>1</v>
      </c>
      <c r="MS55" s="989">
        <f t="shared" si="1685"/>
        <v>1</v>
      </c>
      <c r="MT55" s="989">
        <f t="shared" si="1686"/>
        <v>1</v>
      </c>
      <c r="MU55" s="989">
        <f t="shared" si="1687"/>
        <v>1</v>
      </c>
      <c r="MV55" s="989">
        <f t="shared" si="1688"/>
        <v>1</v>
      </c>
      <c r="MW55" s="989">
        <f t="shared" si="1689"/>
        <v>1</v>
      </c>
      <c r="MX55" s="989">
        <f t="shared" si="1690"/>
        <v>1</v>
      </c>
      <c r="MY55" s="1029">
        <f t="shared" si="1691"/>
        <v>1</v>
      </c>
      <c r="MZ55" s="1029">
        <f t="shared" si="1691"/>
        <v>1</v>
      </c>
      <c r="NA55" s="1029">
        <f t="shared" si="1691"/>
        <v>1</v>
      </c>
      <c r="NB55" s="1029">
        <f t="shared" si="1691"/>
        <v>1</v>
      </c>
      <c r="NC55" s="1029">
        <f t="shared" si="1691"/>
        <v>1</v>
      </c>
      <c r="ND55" s="1029">
        <f t="shared" si="1691"/>
        <v>1</v>
      </c>
      <c r="NE55" s="1029">
        <f t="shared" si="1691"/>
        <v>1</v>
      </c>
      <c r="NF55" s="1029">
        <f t="shared" si="1691"/>
        <v>1</v>
      </c>
      <c r="NG55" s="1029">
        <f t="shared" si="1691"/>
        <v>1</v>
      </c>
      <c r="NH55" s="1029">
        <f t="shared" si="1691"/>
        <v>1</v>
      </c>
      <c r="NI55" s="1029">
        <f t="shared" si="1691"/>
        <v>1</v>
      </c>
      <c r="NJ55" s="1029">
        <f t="shared" si="1691"/>
        <v>1</v>
      </c>
      <c r="NK55" s="1116">
        <f t="shared" si="1692"/>
        <v>1</v>
      </c>
      <c r="NL55" s="1116">
        <f t="shared" si="1693"/>
        <v>3</v>
      </c>
      <c r="NM55" s="1116">
        <f t="shared" si="1694"/>
        <v>4</v>
      </c>
      <c r="NN55" s="1116">
        <f t="shared" si="1695"/>
        <v>1</v>
      </c>
      <c r="NO55" s="1116">
        <f t="shared" si="1696"/>
        <v>1</v>
      </c>
      <c r="NP55" s="1116">
        <f t="shared" si="1697"/>
        <v>1</v>
      </c>
      <c r="NQ55" s="1116">
        <f t="shared" si="1698"/>
        <v>1</v>
      </c>
      <c r="NR55" s="1116">
        <f t="shared" si="1699"/>
        <v>1</v>
      </c>
      <c r="NS55" s="1116">
        <f t="shared" si="1700"/>
        <v>2</v>
      </c>
      <c r="NT55" s="1116">
        <f t="shared" si="1701"/>
        <v>1</v>
      </c>
      <c r="NU55" s="1116">
        <f t="shared" si="1702"/>
        <v>1</v>
      </c>
      <c r="NV55" s="1116">
        <f t="shared" si="1703"/>
        <v>1</v>
      </c>
      <c r="NW55" s="1201">
        <f t="shared" si="1704"/>
        <v>1</v>
      </c>
      <c r="NX55" s="1201">
        <f t="shared" si="1704"/>
        <v>0</v>
      </c>
      <c r="NY55" s="1201">
        <f t="shared" si="1704"/>
        <v>1</v>
      </c>
      <c r="NZ55" s="1201">
        <f t="shared" si="1704"/>
        <v>1</v>
      </c>
      <c r="OA55" s="1201">
        <f t="shared" si="1704"/>
        <v>1</v>
      </c>
      <c r="OB55" s="1201">
        <f t="shared" si="1704"/>
        <v>1</v>
      </c>
      <c r="OC55" s="1201">
        <f t="shared" si="1704"/>
        <v>1</v>
      </c>
      <c r="OD55" s="1201">
        <f t="shared" si="1704"/>
        <v>0</v>
      </c>
      <c r="OE55" s="1201">
        <f t="shared" si="1704"/>
        <v>2</v>
      </c>
      <c r="OF55" s="1201">
        <f t="shared" si="1704"/>
        <v>1</v>
      </c>
      <c r="OG55" s="1201">
        <f t="shared" si="1704"/>
        <v>1</v>
      </c>
      <c r="OH55" s="1201">
        <f t="shared" si="1704"/>
        <v>2</v>
      </c>
      <c r="OI55" s="1271">
        <f t="shared" si="1705"/>
        <v>1</v>
      </c>
      <c r="OJ55" s="1271">
        <f t="shared" si="1706"/>
        <v>1</v>
      </c>
      <c r="OK55" s="1271">
        <f t="shared" si="1706"/>
        <v>1</v>
      </c>
      <c r="OL55" s="1271">
        <f t="shared" si="1706"/>
        <v>1</v>
      </c>
      <c r="OM55" s="1271">
        <f t="shared" si="1706"/>
        <v>1</v>
      </c>
      <c r="ON55" s="1271">
        <f t="shared" si="1706"/>
        <v>1</v>
      </c>
      <c r="OO55" s="1271">
        <f t="shared" si="1707"/>
        <v>0</v>
      </c>
      <c r="OP55" s="1271">
        <f t="shared" si="1707"/>
        <v>0</v>
      </c>
      <c r="OQ55" s="1271">
        <f t="shared" si="1707"/>
        <v>0</v>
      </c>
      <c r="OR55" s="1271">
        <f t="shared" si="1707"/>
        <v>0</v>
      </c>
      <c r="OS55" s="1271">
        <f t="shared" si="1707"/>
        <v>0</v>
      </c>
      <c r="OT55" s="1271">
        <f t="shared" si="1707"/>
        <v>0</v>
      </c>
    </row>
    <row r="56" spans="1:410" x14ac:dyDescent="0.3">
      <c r="A56" s="628"/>
      <c r="B56" s="50">
        <v>8.5</v>
      </c>
      <c r="E56" s="1333" t="s">
        <v>225</v>
      </c>
      <c r="F56" s="1333"/>
      <c r="G56" s="1334"/>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708"/>
        <v>5</v>
      </c>
      <c r="BY56" s="150">
        <f t="shared" si="1709"/>
        <v>0.41666666666666669</v>
      </c>
      <c r="BZ56" s="187">
        <v>0</v>
      </c>
      <c r="CA56" s="64">
        <v>0</v>
      </c>
      <c r="CB56" s="20">
        <v>0</v>
      </c>
      <c r="CC56" s="784">
        <v>0</v>
      </c>
      <c r="CD56" s="20">
        <v>1</v>
      </c>
      <c r="CE56" s="784">
        <v>0</v>
      </c>
      <c r="CF56" s="786">
        <v>0</v>
      </c>
      <c r="CG56" s="784">
        <v>1</v>
      </c>
      <c r="CH56" s="786">
        <v>1</v>
      </c>
      <c r="CI56" s="786">
        <v>0</v>
      </c>
      <c r="CJ56" s="786">
        <v>0</v>
      </c>
      <c r="CK56" s="786">
        <v>0</v>
      </c>
      <c r="CL56" s="787">
        <f t="shared" si="1553"/>
        <v>3</v>
      </c>
      <c r="CM56" s="150">
        <f t="shared" si="1554"/>
        <v>0.25</v>
      </c>
      <c r="CN56" s="187">
        <v>0</v>
      </c>
      <c r="CO56" s="64">
        <v>0</v>
      </c>
      <c r="CP56" s="20">
        <v>0</v>
      </c>
      <c r="CQ56" s="784">
        <v>0</v>
      </c>
      <c r="CR56" s="841">
        <v>0</v>
      </c>
      <c r="CS56" s="842">
        <v>0</v>
      </c>
      <c r="CT56" s="843">
        <v>0</v>
      </c>
      <c r="CU56" s="842">
        <v>1</v>
      </c>
      <c r="CV56" s="925">
        <v>0</v>
      </c>
      <c r="CW56" s="926">
        <v>0</v>
      </c>
      <c r="CX56" s="925">
        <v>0</v>
      </c>
      <c r="CY56" s="927">
        <v>0</v>
      </c>
      <c r="CZ56" s="923">
        <f t="shared" si="1561"/>
        <v>1</v>
      </c>
      <c r="DA56" s="924">
        <f t="shared" si="1562"/>
        <v>8.3333333333333329E-2</v>
      </c>
      <c r="DB56" s="843">
        <v>0</v>
      </c>
      <c r="DC56" s="842">
        <v>0</v>
      </c>
      <c r="DD56" s="841">
        <v>0</v>
      </c>
      <c r="DE56" s="842">
        <v>0</v>
      </c>
      <c r="DF56" s="841">
        <v>0</v>
      </c>
      <c r="DG56" s="842">
        <v>0</v>
      </c>
      <c r="DH56" s="843">
        <v>0</v>
      </c>
      <c r="DI56" s="842">
        <v>0</v>
      </c>
      <c r="DJ56" s="843">
        <v>0</v>
      </c>
      <c r="DK56" s="842">
        <v>0</v>
      </c>
      <c r="DL56" s="843">
        <v>0</v>
      </c>
      <c r="DM56" s="842">
        <v>0</v>
      </c>
      <c r="DN56" s="923">
        <f t="shared" si="1569"/>
        <v>0</v>
      </c>
      <c r="DO56" s="924">
        <f t="shared" si="1570"/>
        <v>0</v>
      </c>
      <c r="DP56" s="925">
        <v>0</v>
      </c>
      <c r="DQ56" s="927">
        <v>0</v>
      </c>
      <c r="DR56" s="1051">
        <v>0</v>
      </c>
      <c r="DS56" s="927">
        <v>0</v>
      </c>
      <c r="DT56" s="1051">
        <v>0</v>
      </c>
      <c r="DU56" s="927">
        <v>0</v>
      </c>
      <c r="DV56" s="925">
        <v>0</v>
      </c>
      <c r="DW56" s="927">
        <v>0</v>
      </c>
      <c r="DX56" s="925">
        <v>0</v>
      </c>
      <c r="DY56" s="927">
        <v>0</v>
      </c>
      <c r="DZ56" s="925">
        <v>0</v>
      </c>
      <c r="EA56" s="927">
        <v>0</v>
      </c>
      <c r="EB56" s="923">
        <f t="shared" si="1577"/>
        <v>0</v>
      </c>
      <c r="EC56" s="924">
        <f t="shared" si="1578"/>
        <v>0</v>
      </c>
      <c r="ED56" s="843">
        <v>0</v>
      </c>
      <c r="EE56" s="842">
        <v>0</v>
      </c>
      <c r="EF56" s="841">
        <v>0</v>
      </c>
      <c r="EG56" s="842">
        <v>0</v>
      </c>
      <c r="EH56" s="841">
        <v>0</v>
      </c>
      <c r="EI56" s="842">
        <v>0</v>
      </c>
      <c r="EJ56" s="843">
        <v>0</v>
      </c>
      <c r="EK56" s="842">
        <v>0</v>
      </c>
      <c r="EL56" s="843">
        <v>0</v>
      </c>
      <c r="EM56" s="842">
        <v>0</v>
      </c>
      <c r="EN56" s="843">
        <v>0</v>
      </c>
      <c r="EO56" s="842">
        <v>0</v>
      </c>
      <c r="EP56" s="844">
        <f t="shared" si="1586"/>
        <v>0</v>
      </c>
      <c r="EQ56" s="150">
        <f t="shared" si="1587"/>
        <v>0</v>
      </c>
      <c r="ER56" s="843">
        <v>0</v>
      </c>
      <c r="ES56" s="842">
        <v>0</v>
      </c>
      <c r="ET56" s="841">
        <v>0</v>
      </c>
      <c r="EU56" s="842">
        <v>0</v>
      </c>
      <c r="EV56" s="841">
        <v>0</v>
      </c>
      <c r="EW56" s="842">
        <v>0</v>
      </c>
      <c r="EX56" s="843">
        <v>0</v>
      </c>
      <c r="EY56" s="842">
        <v>0</v>
      </c>
      <c r="EZ56" s="843">
        <v>0</v>
      </c>
      <c r="FA56" s="842">
        <v>0</v>
      </c>
      <c r="FB56" s="843">
        <v>0</v>
      </c>
      <c r="FC56" s="842">
        <v>0</v>
      </c>
      <c r="FD56" s="844">
        <f t="shared" si="1595"/>
        <v>0</v>
      </c>
      <c r="FE56" s="150">
        <f t="shared" si="1596"/>
        <v>0</v>
      </c>
      <c r="FF56" s="843">
        <v>0</v>
      </c>
      <c r="FG56" s="842">
        <v>0</v>
      </c>
      <c r="FH56" s="841">
        <v>0</v>
      </c>
      <c r="FI56" s="842">
        <v>0</v>
      </c>
      <c r="FJ56" s="841">
        <v>0</v>
      </c>
      <c r="FK56" s="842">
        <v>0</v>
      </c>
      <c r="FL56" s="843">
        <v>0</v>
      </c>
      <c r="FM56" s="842">
        <v>0</v>
      </c>
      <c r="FN56" s="843">
        <v>0</v>
      </c>
      <c r="FO56" s="842">
        <v>0</v>
      </c>
      <c r="FP56" s="843">
        <v>0</v>
      </c>
      <c r="FQ56" s="842">
        <v>0</v>
      </c>
      <c r="FR56" s="844">
        <f t="shared" si="1603"/>
        <v>0</v>
      </c>
      <c r="FS56" s="150">
        <f t="shared" si="1604"/>
        <v>0</v>
      </c>
      <c r="FT56" s="843">
        <v>0</v>
      </c>
      <c r="FU56" s="842">
        <v>0</v>
      </c>
      <c r="FV56" s="841">
        <v>0</v>
      </c>
      <c r="FW56" s="842">
        <v>0</v>
      </c>
      <c r="FX56" s="841">
        <v>0</v>
      </c>
      <c r="FY56" s="842">
        <v>0</v>
      </c>
      <c r="FZ56" s="843"/>
      <c r="GA56" s="842"/>
      <c r="GB56" s="843"/>
      <c r="GC56" s="842"/>
      <c r="GD56" s="843"/>
      <c r="GE56" s="842"/>
      <c r="GF56" s="844">
        <f t="shared" si="1608"/>
        <v>0</v>
      </c>
      <c r="GG56" s="150">
        <f t="shared" si="1609"/>
        <v>0</v>
      </c>
      <c r="GH56" s="300">
        <f t="shared" si="1610"/>
        <v>0</v>
      </c>
      <c r="GI56" s="1101">
        <v>0</v>
      </c>
      <c r="GJ56" s="300">
        <f t="shared" si="1611"/>
        <v>0</v>
      </c>
      <c r="GK56" s="1097">
        <v>0</v>
      </c>
      <c r="GL56" s="300">
        <f t="shared" si="1612"/>
        <v>0</v>
      </c>
      <c r="GM56" s="1097">
        <f t="shared" si="1613"/>
        <v>0</v>
      </c>
      <c r="GN56" s="300">
        <f t="shared" si="1614"/>
        <v>0</v>
      </c>
      <c r="GO56" s="1097">
        <f t="shared" si="1615"/>
        <v>0</v>
      </c>
      <c r="GP56" s="300">
        <f t="shared" si="1616"/>
        <v>0</v>
      </c>
      <c r="GQ56" s="1097">
        <f t="shared" si="1617"/>
        <v>0</v>
      </c>
      <c r="GR56" s="300">
        <f t="shared" si="1618"/>
        <v>0</v>
      </c>
      <c r="GS56" s="1097">
        <f t="shared" si="1619"/>
        <v>0</v>
      </c>
      <c r="GT56" s="300">
        <f t="shared" si="1620"/>
        <v>0</v>
      </c>
      <c r="GU56" s="1154">
        <f t="shared" si="1621"/>
        <v>0</v>
      </c>
      <c r="GV56" s="300">
        <f t="shared" si="1622"/>
        <v>0</v>
      </c>
      <c r="GW56" s="1097">
        <f t="shared" si="1623"/>
        <v>0</v>
      </c>
      <c r="GX56" s="300">
        <f t="shared" si="1624"/>
        <v>0</v>
      </c>
      <c r="GY56" s="1097">
        <f t="shared" si="1625"/>
        <v>0</v>
      </c>
      <c r="GZ56" s="300">
        <f t="shared" si="1626"/>
        <v>0</v>
      </c>
      <c r="HA56" s="1097">
        <f t="shared" si="1627"/>
        <v>0</v>
      </c>
      <c r="HB56" s="300">
        <f t="shared" si="1628"/>
        <v>0</v>
      </c>
      <c r="HC56" s="1097">
        <f t="shared" si="1629"/>
        <v>0</v>
      </c>
      <c r="HD56" s="300">
        <f t="shared" si="1630"/>
        <v>0</v>
      </c>
      <c r="HE56" s="1097">
        <f t="shared" si="1631"/>
        <v>0</v>
      </c>
      <c r="HF56" s="1237">
        <f t="shared" si="1632"/>
        <v>0</v>
      </c>
      <c r="HG56" s="342">
        <v>0</v>
      </c>
      <c r="HH56" s="1237">
        <f t="shared" si="1633"/>
        <v>0</v>
      </c>
      <c r="HI56" s="342">
        <v>0</v>
      </c>
      <c r="HJ56" s="1237">
        <f t="shared" si="1634"/>
        <v>0</v>
      </c>
      <c r="HK56" s="342">
        <v>0</v>
      </c>
      <c r="HL56" s="1237">
        <f t="shared" si="1635"/>
        <v>0</v>
      </c>
      <c r="HM56" s="342">
        <v>0</v>
      </c>
      <c r="HN56" s="1237">
        <f t="shared" si="1636"/>
        <v>0</v>
      </c>
      <c r="HO56" s="342">
        <v>0</v>
      </c>
      <c r="HP56" s="1237">
        <f t="shared" si="1637"/>
        <v>0</v>
      </c>
      <c r="HQ56" s="342">
        <v>0</v>
      </c>
      <c r="HR56" s="1237">
        <f t="shared" si="1638"/>
        <v>0</v>
      </c>
      <c r="HS56" s="342">
        <v>0</v>
      </c>
      <c r="HT56" s="1237">
        <f t="shared" si="1639"/>
        <v>0</v>
      </c>
      <c r="HU56" s="342">
        <v>0</v>
      </c>
      <c r="HV56" s="1237">
        <f t="shared" si="1640"/>
        <v>0</v>
      </c>
      <c r="HW56" s="342">
        <v>0</v>
      </c>
      <c r="HX56" s="1237">
        <f t="shared" si="1641"/>
        <v>0</v>
      </c>
      <c r="HY56" s="342">
        <v>0</v>
      </c>
      <c r="HZ56" s="1237">
        <f t="shared" si="1642"/>
        <v>0</v>
      </c>
      <c r="IA56" s="342">
        <v>0</v>
      </c>
      <c r="IB56" s="1237">
        <f t="shared" si="1643"/>
        <v>0</v>
      </c>
      <c r="IC56" s="342">
        <v>0</v>
      </c>
      <c r="ID56" s="1237">
        <f t="shared" si="1645"/>
        <v>0</v>
      </c>
      <c r="IE56" s="342">
        <v>0</v>
      </c>
      <c r="IF56" s="1237">
        <f t="shared" si="1646"/>
        <v>0</v>
      </c>
      <c r="IG56" s="342">
        <v>0</v>
      </c>
      <c r="IH56" s="1237">
        <f t="shared" si="1647"/>
        <v>0</v>
      </c>
      <c r="II56" s="342">
        <v>0</v>
      </c>
      <c r="IJ56" s="1237">
        <f t="shared" si="1648"/>
        <v>0</v>
      </c>
      <c r="IK56" s="342">
        <v>0</v>
      </c>
      <c r="IL56" s="1237">
        <f t="shared" si="1649"/>
        <v>0</v>
      </c>
      <c r="IM56" s="342">
        <v>0</v>
      </c>
      <c r="IN56" s="1237">
        <f t="shared" si="1650"/>
        <v>0</v>
      </c>
      <c r="IO56" s="342">
        <v>0</v>
      </c>
      <c r="IP56" s="1237">
        <f t="shared" si="1651"/>
        <v>0</v>
      </c>
      <c r="IQ56" s="342">
        <v>0</v>
      </c>
      <c r="IR56" s="1237">
        <f t="shared" si="1652"/>
        <v>0</v>
      </c>
      <c r="IS56" s="342">
        <v>0</v>
      </c>
      <c r="IT56" s="1237">
        <f t="shared" si="1653"/>
        <v>0</v>
      </c>
      <c r="IU56" s="342">
        <v>0</v>
      </c>
      <c r="IV56" s="1237">
        <f t="shared" si="1654"/>
        <v>0</v>
      </c>
      <c r="IW56" s="342">
        <v>0</v>
      </c>
      <c r="IX56" s="1237">
        <f t="shared" si="1655"/>
        <v>0</v>
      </c>
      <c r="IY56" s="342">
        <v>0</v>
      </c>
      <c r="IZ56" s="1237">
        <f t="shared" si="1656"/>
        <v>0</v>
      </c>
      <c r="JA56" s="1306">
        <v>0</v>
      </c>
      <c r="JB56" s="1237">
        <f t="shared" si="1657"/>
        <v>0</v>
      </c>
      <c r="JC56" s="898">
        <f t="shared" si="1658"/>
        <v>0</v>
      </c>
      <c r="JD56" s="110">
        <f t="shared" si="1659"/>
        <v>0</v>
      </c>
      <c r="JE56" s="100">
        <f t="shared" si="1660"/>
        <v>0</v>
      </c>
      <c r="JF56" s="1174"/>
      <c r="JG56" t="str">
        <f t="shared" si="1661"/>
        <v>Finance</v>
      </c>
      <c r="JH56" s="240"/>
      <c r="JI56" s="240"/>
      <c r="JJ56" s="240"/>
      <c r="JK56" s="240"/>
      <c r="JL56" s="240"/>
      <c r="JM56" s="240"/>
      <c r="JN56" s="240"/>
      <c r="JO56" s="240"/>
      <c r="JP56" s="240"/>
      <c r="JQ56" s="240"/>
      <c r="JR56" s="240"/>
      <c r="JS56" s="241"/>
      <c r="JT56" s="241"/>
      <c r="JU56" s="241"/>
      <c r="JV56" s="241"/>
      <c r="JW56" s="241"/>
      <c r="JX56" s="241"/>
      <c r="JY56" s="241"/>
      <c r="JZ56" s="241"/>
      <c r="KA56" s="241"/>
      <c r="KB56" s="241"/>
      <c r="KC56" s="241"/>
      <c r="KD56" s="241"/>
      <c r="KE56" s="241"/>
      <c r="KF56" s="241"/>
      <c r="KG56" s="241"/>
      <c r="KH56" s="241"/>
      <c r="KI56" s="241"/>
      <c r="KJ56" s="241"/>
      <c r="KK56" s="241"/>
      <c r="KL56" s="241"/>
      <c r="KM56" s="241"/>
      <c r="KN56" s="241"/>
      <c r="KO56" s="241"/>
      <c r="KP56" s="241"/>
      <c r="KQ56" s="650"/>
      <c r="KR56" s="650"/>
      <c r="KS56" s="650"/>
      <c r="KT56" s="650"/>
      <c r="KU56" s="650"/>
      <c r="KV56" s="650">
        <f t="shared" ref="KV56:KV65" si="1710">BQ56</f>
        <v>0</v>
      </c>
      <c r="KW56" s="650">
        <f t="shared" ref="KW56:KW65" si="1711">BR56</f>
        <v>0</v>
      </c>
      <c r="KX56" s="650">
        <f t="shared" ref="KX56:KX65" si="1712">BS56</f>
        <v>1</v>
      </c>
      <c r="KY56" s="650">
        <f t="shared" ref="KY56:KY65" si="1713">BT56</f>
        <v>0</v>
      </c>
      <c r="KZ56" s="650"/>
      <c r="LA56" s="650">
        <f t="shared" ref="LA56:LA65" si="1714">BV56</f>
        <v>0</v>
      </c>
      <c r="LB56" s="650"/>
      <c r="LC56" s="742">
        <f t="shared" ref="LC56:LC65" si="1715">BZ56</f>
        <v>0</v>
      </c>
      <c r="LD56" s="742">
        <f t="shared" ref="LD56:LD65" si="1716">CA56</f>
        <v>0</v>
      </c>
      <c r="LE56" s="742">
        <f t="shared" ref="LE56:LE65" si="1717">CB56</f>
        <v>0</v>
      </c>
      <c r="LF56" s="742">
        <f t="shared" ref="LF56:LF65" si="1718">CC56</f>
        <v>0</v>
      </c>
      <c r="LG56" s="742">
        <f t="shared" ref="LG56:LG65" si="1719">CD56</f>
        <v>1</v>
      </c>
      <c r="LH56" s="742">
        <f t="shared" ref="LH56:LH65" si="1720">CE56</f>
        <v>0</v>
      </c>
      <c r="LI56" s="742">
        <f t="shared" ref="LI56:LI65" si="1721">CF56</f>
        <v>0</v>
      </c>
      <c r="LJ56" s="742"/>
      <c r="LK56" s="742"/>
      <c r="LL56" s="742"/>
      <c r="LM56" s="742">
        <f t="shared" ref="LM56:LM65" si="1722">CJ56</f>
        <v>0</v>
      </c>
      <c r="LN56" s="742"/>
      <c r="LO56" s="792">
        <f t="shared" ref="LO56:LO65" si="1723">CN56</f>
        <v>0</v>
      </c>
      <c r="LP56" s="792">
        <f t="shared" ref="LP56:LP65" si="1724">CO56</f>
        <v>0</v>
      </c>
      <c r="LQ56" s="792">
        <f t="shared" ref="LQ56:LQ65" si="1725">CP56</f>
        <v>0</v>
      </c>
      <c r="LR56" s="792">
        <f t="shared" ref="LR56:LR65" si="1726">CQ56</f>
        <v>0</v>
      </c>
      <c r="LS56" s="792">
        <f t="shared" ref="LS56:LS65" si="1727">CR56</f>
        <v>0</v>
      </c>
      <c r="LT56" s="792"/>
      <c r="LU56" s="792">
        <f t="shared" ref="LU56:LU65" si="1728">CT56</f>
        <v>0</v>
      </c>
      <c r="LV56" s="792">
        <f t="shared" ref="LV56:LV65" si="1729">CU56</f>
        <v>1</v>
      </c>
      <c r="LW56" s="792">
        <f t="shared" ref="LW56:LW65" si="1730">CV56</f>
        <v>0</v>
      </c>
      <c r="LX56" s="792">
        <f t="shared" ref="LX56:LX65" si="1731">CW56</f>
        <v>0</v>
      </c>
      <c r="LY56" s="792">
        <f t="shared" ref="LY56:LY65" si="1732">CX56</f>
        <v>0</v>
      </c>
      <c r="LZ56" s="792">
        <f t="shared" ref="LZ56:LZ65" si="1733">CY56</f>
        <v>0</v>
      </c>
      <c r="MA56" s="967">
        <f t="shared" si="1667"/>
        <v>0</v>
      </c>
      <c r="MB56" s="967">
        <f t="shared" si="1668"/>
        <v>0</v>
      </c>
      <c r="MC56" s="967">
        <f t="shared" si="1669"/>
        <v>0</v>
      </c>
      <c r="MD56" s="967">
        <f t="shared" si="1670"/>
        <v>0</v>
      </c>
      <c r="ME56" s="967">
        <f t="shared" si="1671"/>
        <v>0</v>
      </c>
      <c r="MF56" s="967">
        <f t="shared" si="1672"/>
        <v>0</v>
      </c>
      <c r="MG56" s="967">
        <f t="shared" si="1673"/>
        <v>0</v>
      </c>
      <c r="MH56" s="967">
        <f t="shared" si="1674"/>
        <v>0</v>
      </c>
      <c r="MI56" s="967">
        <f t="shared" si="1675"/>
        <v>0</v>
      </c>
      <c r="MJ56" s="967">
        <f t="shared" si="1676"/>
        <v>0</v>
      </c>
      <c r="MK56" s="967">
        <f t="shared" si="1677"/>
        <v>0</v>
      </c>
      <c r="ML56" s="967">
        <f t="shared" si="1678"/>
        <v>0</v>
      </c>
      <c r="MM56" s="989">
        <f t="shared" si="1679"/>
        <v>0</v>
      </c>
      <c r="MN56" s="989">
        <f t="shared" si="1680"/>
        <v>0</v>
      </c>
      <c r="MO56" s="989">
        <f t="shared" si="1681"/>
        <v>0</v>
      </c>
      <c r="MP56" s="989">
        <f t="shared" si="1682"/>
        <v>0</v>
      </c>
      <c r="MQ56" s="989">
        <f t="shared" si="1683"/>
        <v>0</v>
      </c>
      <c r="MR56" s="989">
        <f t="shared" si="1684"/>
        <v>0</v>
      </c>
      <c r="MS56" s="989">
        <f t="shared" si="1685"/>
        <v>0</v>
      </c>
      <c r="MT56" s="989">
        <f t="shared" si="1686"/>
        <v>0</v>
      </c>
      <c r="MU56" s="989">
        <f t="shared" si="1687"/>
        <v>0</v>
      </c>
      <c r="MV56" s="989">
        <f t="shared" si="1688"/>
        <v>0</v>
      </c>
      <c r="MW56" s="989">
        <f t="shared" si="1689"/>
        <v>0</v>
      </c>
      <c r="MX56" s="989">
        <f t="shared" si="1690"/>
        <v>0</v>
      </c>
      <c r="MY56" s="1029">
        <f t="shared" si="1691"/>
        <v>0</v>
      </c>
      <c r="MZ56" s="1029">
        <f t="shared" si="1691"/>
        <v>0</v>
      </c>
      <c r="NA56" s="1029">
        <f t="shared" si="1691"/>
        <v>0</v>
      </c>
      <c r="NB56" s="1029">
        <f t="shared" si="1691"/>
        <v>0</v>
      </c>
      <c r="NC56" s="1029">
        <f t="shared" si="1691"/>
        <v>0</v>
      </c>
      <c r="ND56" s="1029">
        <f t="shared" si="1691"/>
        <v>0</v>
      </c>
      <c r="NE56" s="1029">
        <f t="shared" si="1691"/>
        <v>0</v>
      </c>
      <c r="NF56" s="1029">
        <f t="shared" si="1691"/>
        <v>0</v>
      </c>
      <c r="NG56" s="1029">
        <f t="shared" si="1691"/>
        <v>0</v>
      </c>
      <c r="NH56" s="1029">
        <f t="shared" si="1691"/>
        <v>0</v>
      </c>
      <c r="NI56" s="1029">
        <f t="shared" si="1691"/>
        <v>0</v>
      </c>
      <c r="NJ56" s="1029">
        <f t="shared" si="1691"/>
        <v>0</v>
      </c>
      <c r="NK56" s="1116">
        <f t="shared" si="1692"/>
        <v>0</v>
      </c>
      <c r="NL56" s="1116">
        <f t="shared" si="1693"/>
        <v>0</v>
      </c>
      <c r="NM56" s="1116">
        <f t="shared" si="1694"/>
        <v>0</v>
      </c>
      <c r="NN56" s="1116">
        <f t="shared" si="1695"/>
        <v>0</v>
      </c>
      <c r="NO56" s="1116">
        <f t="shared" si="1696"/>
        <v>0</v>
      </c>
      <c r="NP56" s="1116">
        <f t="shared" si="1697"/>
        <v>0</v>
      </c>
      <c r="NQ56" s="1116">
        <f t="shared" si="1698"/>
        <v>0</v>
      </c>
      <c r="NR56" s="1116">
        <f t="shared" si="1699"/>
        <v>0</v>
      </c>
      <c r="NS56" s="1116">
        <f t="shared" si="1700"/>
        <v>0</v>
      </c>
      <c r="NT56" s="1116">
        <f t="shared" si="1701"/>
        <v>0</v>
      </c>
      <c r="NU56" s="1116">
        <f t="shared" si="1702"/>
        <v>0</v>
      </c>
      <c r="NV56" s="1116">
        <f t="shared" si="1703"/>
        <v>0</v>
      </c>
      <c r="NW56" s="1201">
        <f t="shared" ref="NW56:NW65" si="1734">FF56</f>
        <v>0</v>
      </c>
      <c r="NX56" s="1201">
        <f t="shared" ref="NX56:NX65" si="1735">FG56</f>
        <v>0</v>
      </c>
      <c r="NY56" s="1201">
        <f t="shared" ref="NY56:NY65" si="1736">FH56</f>
        <v>0</v>
      </c>
      <c r="NZ56" s="1201">
        <f t="shared" ref="NZ56:NZ65" si="1737">FI56</f>
        <v>0</v>
      </c>
      <c r="OA56" s="1201">
        <f t="shared" ref="OA56:OA65" si="1738">FJ56</f>
        <v>0</v>
      </c>
      <c r="OB56" s="1201">
        <f t="shared" ref="OB56:OB65" si="1739">FK56</f>
        <v>0</v>
      </c>
      <c r="OC56" s="1201">
        <f t="shared" ref="OC56:OC65" si="1740">FL56</f>
        <v>0</v>
      </c>
      <c r="OD56" s="1201">
        <f t="shared" ref="OD56:OD65" si="1741">FM56</f>
        <v>0</v>
      </c>
      <c r="OE56" s="1201">
        <f t="shared" ref="OE56:OE65" si="1742">FN56</f>
        <v>0</v>
      </c>
      <c r="OF56" s="1201">
        <f t="shared" ref="OF56:OF65" si="1743">FO56</f>
        <v>0</v>
      </c>
      <c r="OG56" s="1201">
        <f t="shared" ref="OG56:OG65" si="1744">FP56</f>
        <v>0</v>
      </c>
      <c r="OH56" s="1201">
        <f t="shared" si="1704"/>
        <v>0</v>
      </c>
      <c r="OI56" s="1271">
        <f t="shared" si="1705"/>
        <v>0</v>
      </c>
      <c r="OJ56" s="1271">
        <f t="shared" si="1706"/>
        <v>0</v>
      </c>
      <c r="OK56" s="1271">
        <f t="shared" si="1706"/>
        <v>0</v>
      </c>
      <c r="OL56" s="1271">
        <f t="shared" si="1706"/>
        <v>0</v>
      </c>
      <c r="OM56" s="1271">
        <f t="shared" si="1706"/>
        <v>0</v>
      </c>
      <c r="ON56" s="1271">
        <f t="shared" si="1706"/>
        <v>0</v>
      </c>
      <c r="OO56" s="1271"/>
      <c r="OP56" s="1271"/>
      <c r="OQ56" s="1271"/>
      <c r="OR56" s="1271"/>
      <c r="OS56" s="1271"/>
      <c r="OT56" s="1271"/>
    </row>
    <row r="57" spans="1:410" x14ac:dyDescent="0.3">
      <c r="A57" s="628"/>
      <c r="B57" s="50">
        <v>8.6</v>
      </c>
      <c r="E57" s="1333" t="s">
        <v>276</v>
      </c>
      <c r="F57" s="1333"/>
      <c r="G57" s="1334"/>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745">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746">SUM(DB57:DM57)</f>
        <v>4</v>
      </c>
      <c r="DO57" s="924">
        <f t="shared" ref="DO57" si="1747">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748">SUM(DP57:EA57)</f>
        <v>12</v>
      </c>
      <c r="EC57" s="924">
        <f t="shared" ref="EC57" si="1749">SUM(DP57:EA57)/$EB$4</f>
        <v>1</v>
      </c>
      <c r="ED57" s="843">
        <v>0</v>
      </c>
      <c r="EE57" s="842">
        <v>0</v>
      </c>
      <c r="EF57" s="841">
        <v>0</v>
      </c>
      <c r="EG57" s="842">
        <v>0</v>
      </c>
      <c r="EH57" s="841">
        <v>0</v>
      </c>
      <c r="EI57" s="842">
        <v>0</v>
      </c>
      <c r="EJ57" s="843">
        <v>0</v>
      </c>
      <c r="EK57" s="842">
        <v>0</v>
      </c>
      <c r="EL57" s="843">
        <v>0</v>
      </c>
      <c r="EM57" s="842">
        <v>0</v>
      </c>
      <c r="EN57" s="843">
        <v>0</v>
      </c>
      <c r="EO57" s="842">
        <v>0</v>
      </c>
      <c r="EP57" s="844">
        <f t="shared" si="1586"/>
        <v>0</v>
      </c>
      <c r="EQ57" s="150">
        <f t="shared" si="1587"/>
        <v>0</v>
      </c>
      <c r="ER57" s="843">
        <v>0</v>
      </c>
      <c r="ES57" s="842">
        <v>0</v>
      </c>
      <c r="ET57" s="841">
        <v>0</v>
      </c>
      <c r="EU57" s="842">
        <v>0</v>
      </c>
      <c r="EV57" s="841">
        <v>0</v>
      </c>
      <c r="EW57" s="842">
        <v>0</v>
      </c>
      <c r="EX57" s="843">
        <v>0</v>
      </c>
      <c r="EY57" s="842">
        <v>0</v>
      </c>
      <c r="EZ57" s="843">
        <v>0</v>
      </c>
      <c r="FA57" s="842">
        <v>0</v>
      </c>
      <c r="FB57" s="843">
        <v>0</v>
      </c>
      <c r="FC57" s="842">
        <v>0</v>
      </c>
      <c r="FD57" s="844">
        <f t="shared" si="1595"/>
        <v>0</v>
      </c>
      <c r="FE57" s="150">
        <f t="shared" si="1596"/>
        <v>0</v>
      </c>
      <c r="FF57" s="843">
        <v>0</v>
      </c>
      <c r="FG57" s="842">
        <v>0</v>
      </c>
      <c r="FH57" s="841">
        <v>0</v>
      </c>
      <c r="FI57" s="842">
        <v>0</v>
      </c>
      <c r="FJ57" s="841">
        <v>0</v>
      </c>
      <c r="FK57" s="842">
        <v>0</v>
      </c>
      <c r="FL57" s="843">
        <v>0</v>
      </c>
      <c r="FM57" s="842">
        <v>0</v>
      </c>
      <c r="FN57" s="843">
        <v>0</v>
      </c>
      <c r="FO57" s="842">
        <v>0</v>
      </c>
      <c r="FP57" s="843">
        <v>0</v>
      </c>
      <c r="FQ57" s="842">
        <v>0</v>
      </c>
      <c r="FR57" s="844">
        <f t="shared" si="1603"/>
        <v>0</v>
      </c>
      <c r="FS57" s="150">
        <f t="shared" si="1604"/>
        <v>0</v>
      </c>
      <c r="FT57" s="843">
        <v>0</v>
      </c>
      <c r="FU57" s="842">
        <v>0</v>
      </c>
      <c r="FV57" s="841">
        <v>0</v>
      </c>
      <c r="FW57" s="842">
        <v>0</v>
      </c>
      <c r="FX57" s="841">
        <v>0</v>
      </c>
      <c r="FY57" s="842">
        <v>0</v>
      </c>
      <c r="FZ57" s="843"/>
      <c r="GA57" s="842"/>
      <c r="GB57" s="843"/>
      <c r="GC57" s="842"/>
      <c r="GD57" s="843"/>
      <c r="GE57" s="842"/>
      <c r="GF57" s="844">
        <f t="shared" si="1608"/>
        <v>0</v>
      </c>
      <c r="GG57" s="150">
        <f t="shared" si="1609"/>
        <v>0</v>
      </c>
      <c r="GH57" s="300">
        <f t="shared" si="1610"/>
        <v>0</v>
      </c>
      <c r="GI57" s="1101">
        <v>0</v>
      </c>
      <c r="GJ57" s="300">
        <f t="shared" si="1611"/>
        <v>0</v>
      </c>
      <c r="GK57" s="1097">
        <v>0</v>
      </c>
      <c r="GL57" s="300">
        <f t="shared" si="1612"/>
        <v>0</v>
      </c>
      <c r="GM57" s="1097">
        <f t="shared" si="1613"/>
        <v>0</v>
      </c>
      <c r="GN57" s="300">
        <f t="shared" si="1614"/>
        <v>0</v>
      </c>
      <c r="GO57" s="1097">
        <f t="shared" si="1615"/>
        <v>0</v>
      </c>
      <c r="GP57" s="300">
        <f t="shared" si="1616"/>
        <v>0</v>
      </c>
      <c r="GQ57" s="1097">
        <f t="shared" si="1617"/>
        <v>0</v>
      </c>
      <c r="GR57" s="300">
        <f t="shared" si="1618"/>
        <v>0</v>
      </c>
      <c r="GS57" s="1097">
        <f t="shared" si="1619"/>
        <v>0</v>
      </c>
      <c r="GT57" s="300">
        <f t="shared" si="1620"/>
        <v>0</v>
      </c>
      <c r="GU57" s="1154">
        <f t="shared" si="1621"/>
        <v>0</v>
      </c>
      <c r="GV57" s="300">
        <f t="shared" si="1622"/>
        <v>0</v>
      </c>
      <c r="GW57" s="1097">
        <f t="shared" si="1623"/>
        <v>0</v>
      </c>
      <c r="GX57" s="300">
        <f t="shared" si="1624"/>
        <v>0</v>
      </c>
      <c r="GY57" s="1097">
        <f t="shared" si="1625"/>
        <v>0</v>
      </c>
      <c r="GZ57" s="300">
        <f t="shared" si="1626"/>
        <v>0</v>
      </c>
      <c r="HA57" s="1097">
        <f t="shared" si="1627"/>
        <v>0</v>
      </c>
      <c r="HB57" s="300">
        <f t="shared" si="1628"/>
        <v>0</v>
      </c>
      <c r="HC57" s="1097">
        <f t="shared" si="1629"/>
        <v>0</v>
      </c>
      <c r="HD57" s="300">
        <f t="shared" si="1630"/>
        <v>0</v>
      </c>
      <c r="HE57" s="1097">
        <f t="shared" si="1631"/>
        <v>0</v>
      </c>
      <c r="HF57" s="1237">
        <f t="shared" si="1632"/>
        <v>0</v>
      </c>
      <c r="HG57" s="342">
        <v>0</v>
      </c>
      <c r="HH57" s="1237">
        <f t="shared" si="1633"/>
        <v>0</v>
      </c>
      <c r="HI57" s="342">
        <v>0</v>
      </c>
      <c r="HJ57" s="1237">
        <f t="shared" si="1634"/>
        <v>0</v>
      </c>
      <c r="HK57" s="342">
        <v>0</v>
      </c>
      <c r="HL57" s="1237">
        <f t="shared" si="1635"/>
        <v>0</v>
      </c>
      <c r="HM57" s="342">
        <v>0</v>
      </c>
      <c r="HN57" s="1237">
        <f t="shared" si="1636"/>
        <v>0</v>
      </c>
      <c r="HO57" s="342">
        <v>0</v>
      </c>
      <c r="HP57" s="1237">
        <f t="shared" si="1637"/>
        <v>0</v>
      </c>
      <c r="HQ57" s="342">
        <v>0</v>
      </c>
      <c r="HR57" s="1237">
        <f t="shared" si="1638"/>
        <v>0</v>
      </c>
      <c r="HS57" s="342">
        <v>0</v>
      </c>
      <c r="HT57" s="1237">
        <f t="shared" si="1639"/>
        <v>0</v>
      </c>
      <c r="HU57" s="342">
        <v>0</v>
      </c>
      <c r="HV57" s="1237">
        <f t="shared" si="1640"/>
        <v>0</v>
      </c>
      <c r="HW57" s="342">
        <v>0</v>
      </c>
      <c r="HX57" s="1237">
        <f t="shared" si="1641"/>
        <v>0</v>
      </c>
      <c r="HY57" s="342">
        <v>0</v>
      </c>
      <c r="HZ57" s="1237">
        <f t="shared" si="1642"/>
        <v>0</v>
      </c>
      <c r="IA57" s="342">
        <v>0</v>
      </c>
      <c r="IB57" s="1237">
        <f t="shared" si="1643"/>
        <v>0</v>
      </c>
      <c r="IC57" s="342">
        <v>0</v>
      </c>
      <c r="ID57" s="1237">
        <f t="shared" si="1645"/>
        <v>0</v>
      </c>
      <c r="IE57" s="342">
        <v>0</v>
      </c>
      <c r="IF57" s="1237">
        <f t="shared" si="1646"/>
        <v>0</v>
      </c>
      <c r="IG57" s="342">
        <v>0</v>
      </c>
      <c r="IH57" s="1237">
        <f t="shared" si="1647"/>
        <v>0</v>
      </c>
      <c r="II57" s="342">
        <v>0</v>
      </c>
      <c r="IJ57" s="1237">
        <f t="shared" si="1648"/>
        <v>0</v>
      </c>
      <c r="IK57" s="342">
        <v>0</v>
      </c>
      <c r="IL57" s="1237">
        <f t="shared" si="1649"/>
        <v>0</v>
      </c>
      <c r="IM57" s="342">
        <v>0</v>
      </c>
      <c r="IN57" s="1237">
        <f t="shared" si="1650"/>
        <v>0</v>
      </c>
      <c r="IO57" s="342">
        <v>0</v>
      </c>
      <c r="IP57" s="1237">
        <f t="shared" si="1651"/>
        <v>0</v>
      </c>
      <c r="IQ57" s="342">
        <v>0</v>
      </c>
      <c r="IR57" s="1237">
        <f t="shared" si="1652"/>
        <v>0</v>
      </c>
      <c r="IS57" s="342">
        <v>0</v>
      </c>
      <c r="IT57" s="1237">
        <f t="shared" si="1653"/>
        <v>0</v>
      </c>
      <c r="IU57" s="342">
        <v>0</v>
      </c>
      <c r="IV57" s="1237">
        <f t="shared" si="1654"/>
        <v>0</v>
      </c>
      <c r="IW57" s="342">
        <v>0</v>
      </c>
      <c r="IX57" s="1237">
        <f t="shared" si="1655"/>
        <v>0</v>
      </c>
      <c r="IY57" s="342">
        <v>0</v>
      </c>
      <c r="IZ57" s="1237">
        <f t="shared" si="1656"/>
        <v>0</v>
      </c>
      <c r="JA57" s="1306">
        <v>0</v>
      </c>
      <c r="JB57" s="1237">
        <f t="shared" si="1657"/>
        <v>0</v>
      </c>
      <c r="JC57" s="898">
        <f t="shared" si="1658"/>
        <v>0</v>
      </c>
      <c r="JD57" s="110">
        <f t="shared" ref="JD57" si="1750">JC57-JB57</f>
        <v>0</v>
      </c>
      <c r="JE57" s="100">
        <f t="shared" ref="JE57" si="1751">IF(ISERROR(JD57/JB57),0,JD57/JB57)</f>
        <v>0</v>
      </c>
      <c r="JF57" s="1174"/>
      <c r="JG57" t="str">
        <f t="shared" si="1661"/>
        <v>HR/PR Lab</v>
      </c>
      <c r="JH57" s="240"/>
      <c r="JI57" s="240"/>
      <c r="JJ57" s="240"/>
      <c r="JK57" s="240"/>
      <c r="JL57" s="240"/>
      <c r="JM57" s="240"/>
      <c r="JN57" s="240"/>
      <c r="JO57" s="240"/>
      <c r="JP57" s="240"/>
      <c r="JQ57" s="240"/>
      <c r="JR57" s="240"/>
      <c r="JS57" s="241"/>
      <c r="JT57" s="241"/>
      <c r="JU57" s="241"/>
      <c r="JV57" s="241"/>
      <c r="JW57" s="241"/>
      <c r="JX57" s="241"/>
      <c r="JY57" s="241"/>
      <c r="JZ57" s="241"/>
      <c r="KA57" s="241"/>
      <c r="KB57" s="241"/>
      <c r="KC57" s="241"/>
      <c r="KD57" s="241"/>
      <c r="KE57" s="241"/>
      <c r="KF57" s="241"/>
      <c r="KG57" s="241"/>
      <c r="KH57" s="241"/>
      <c r="KI57" s="241"/>
      <c r="KJ57" s="241"/>
      <c r="KK57" s="241"/>
      <c r="KL57" s="241"/>
      <c r="KM57" s="241"/>
      <c r="KN57" s="241"/>
      <c r="KO57" s="241"/>
      <c r="KP57" s="241"/>
      <c r="KQ57" s="650"/>
      <c r="KR57" s="650"/>
      <c r="KS57" s="650"/>
      <c r="KT57" s="650"/>
      <c r="KU57" s="650"/>
      <c r="KV57" s="650">
        <f t="shared" si="1710"/>
        <v>0</v>
      </c>
      <c r="KW57" s="650">
        <f t="shared" si="1711"/>
        <v>0</v>
      </c>
      <c r="KX57" s="650">
        <f t="shared" si="1712"/>
        <v>0</v>
      </c>
      <c r="KY57" s="650">
        <f t="shared" si="1713"/>
        <v>0</v>
      </c>
      <c r="KZ57" s="650"/>
      <c r="LA57" s="650">
        <f t="shared" si="1714"/>
        <v>0</v>
      </c>
      <c r="LB57" s="650"/>
      <c r="LC57" s="742">
        <f t="shared" si="1715"/>
        <v>0</v>
      </c>
      <c r="LD57" s="742">
        <f t="shared" si="1716"/>
        <v>0</v>
      </c>
      <c r="LE57" s="742">
        <f t="shared" si="1717"/>
        <v>0</v>
      </c>
      <c r="LF57" s="742">
        <f t="shared" si="1718"/>
        <v>0</v>
      </c>
      <c r="LG57" s="742">
        <f t="shared" si="1719"/>
        <v>0</v>
      </c>
      <c r="LH57" s="742">
        <f t="shared" si="1720"/>
        <v>0</v>
      </c>
      <c r="LI57" s="742">
        <f t="shared" si="1721"/>
        <v>0</v>
      </c>
      <c r="LJ57" s="742"/>
      <c r="LK57" s="742"/>
      <c r="LL57" s="742"/>
      <c r="LM57" s="742">
        <f t="shared" si="1722"/>
        <v>0</v>
      </c>
      <c r="LN57" s="742"/>
      <c r="LO57" s="792">
        <f t="shared" si="1723"/>
        <v>0</v>
      </c>
      <c r="LP57" s="792">
        <f t="shared" si="1724"/>
        <v>0</v>
      </c>
      <c r="LQ57" s="792">
        <f t="shared" si="1725"/>
        <v>0</v>
      </c>
      <c r="LR57" s="792">
        <f t="shared" si="1726"/>
        <v>0</v>
      </c>
      <c r="LS57" s="792">
        <f t="shared" si="1727"/>
        <v>0</v>
      </c>
      <c r="LT57" s="792"/>
      <c r="LU57" s="792">
        <f t="shared" si="1728"/>
        <v>0</v>
      </c>
      <c r="LV57" s="792">
        <f t="shared" si="1729"/>
        <v>0</v>
      </c>
      <c r="LW57" s="792">
        <f t="shared" si="1730"/>
        <v>0</v>
      </c>
      <c r="LX57" s="792">
        <f t="shared" si="1731"/>
        <v>0</v>
      </c>
      <c r="LY57" s="792">
        <f t="shared" si="1732"/>
        <v>0</v>
      </c>
      <c r="LZ57" s="792">
        <f t="shared" si="1733"/>
        <v>0</v>
      </c>
      <c r="MA57" s="967">
        <f t="shared" si="1667"/>
        <v>0</v>
      </c>
      <c r="MB57" s="967">
        <f t="shared" si="1668"/>
        <v>0</v>
      </c>
      <c r="MC57" s="967">
        <f t="shared" si="1669"/>
        <v>0</v>
      </c>
      <c r="MD57" s="967">
        <f t="shared" si="1670"/>
        <v>0</v>
      </c>
      <c r="ME57" s="967">
        <f t="shared" si="1671"/>
        <v>0</v>
      </c>
      <c r="MF57" s="967">
        <f t="shared" si="1672"/>
        <v>0</v>
      </c>
      <c r="MG57" s="967">
        <f t="shared" si="1673"/>
        <v>0</v>
      </c>
      <c r="MH57" s="967">
        <f t="shared" si="1674"/>
        <v>0</v>
      </c>
      <c r="MI57" s="967">
        <f t="shared" si="1675"/>
        <v>0</v>
      </c>
      <c r="MJ57" s="967">
        <f t="shared" si="1676"/>
        <v>0</v>
      </c>
      <c r="MK57" s="967">
        <f t="shared" si="1677"/>
        <v>1</v>
      </c>
      <c r="ML57" s="967">
        <f t="shared" si="1678"/>
        <v>3</v>
      </c>
      <c r="MM57" s="989">
        <f t="shared" si="1679"/>
        <v>1</v>
      </c>
      <c r="MN57" s="989">
        <f t="shared" si="1680"/>
        <v>4</v>
      </c>
      <c r="MO57" s="989">
        <f t="shared" si="1681"/>
        <v>3</v>
      </c>
      <c r="MP57" s="989">
        <f t="shared" si="1682"/>
        <v>3</v>
      </c>
      <c r="MQ57" s="989">
        <f t="shared" si="1683"/>
        <v>0</v>
      </c>
      <c r="MR57" s="989">
        <f t="shared" si="1684"/>
        <v>1</v>
      </c>
      <c r="MS57" s="989">
        <f t="shared" si="1685"/>
        <v>0</v>
      </c>
      <c r="MT57" s="989">
        <f t="shared" si="1686"/>
        <v>0</v>
      </c>
      <c r="MU57" s="989">
        <f t="shared" si="1687"/>
        <v>0</v>
      </c>
      <c r="MV57" s="989">
        <f t="shared" si="1688"/>
        <v>0</v>
      </c>
      <c r="MW57" s="989">
        <f t="shared" si="1689"/>
        <v>0</v>
      </c>
      <c r="MX57" s="989">
        <f t="shared" si="1690"/>
        <v>0</v>
      </c>
      <c r="MY57" s="1029">
        <f t="shared" ref="MY57:MY65" si="1752">ED57</f>
        <v>0</v>
      </c>
      <c r="MZ57" s="1029">
        <f t="shared" ref="MZ57:MZ65" si="1753">EE57</f>
        <v>0</v>
      </c>
      <c r="NA57" s="1029">
        <f t="shared" ref="NA57:NA65" si="1754">EF57</f>
        <v>0</v>
      </c>
      <c r="NB57" s="1029">
        <f t="shared" ref="NB57:NB65" si="1755">EG57</f>
        <v>0</v>
      </c>
      <c r="NC57" s="1029">
        <f t="shared" ref="NC57:NC65" si="1756">EH57</f>
        <v>0</v>
      </c>
      <c r="ND57" s="1029">
        <f t="shared" ref="ND57:ND65" si="1757">EI57</f>
        <v>0</v>
      </c>
      <c r="NE57" s="1029">
        <f t="shared" ref="NE57:NE65" si="1758">EJ57</f>
        <v>0</v>
      </c>
      <c r="NF57" s="1029">
        <f t="shared" ref="NF57:NF65" si="1759">EK57</f>
        <v>0</v>
      </c>
      <c r="NG57" s="1029"/>
      <c r="NH57" s="1029"/>
      <c r="NI57" s="1029">
        <f t="shared" ref="NI57:NI65" si="1760">EN57</f>
        <v>0</v>
      </c>
      <c r="NJ57" s="1029">
        <f t="shared" ref="NJ57:NJ65" si="1761">EO57</f>
        <v>0</v>
      </c>
      <c r="NK57" s="1116">
        <f t="shared" si="1692"/>
        <v>0</v>
      </c>
      <c r="NL57" s="1116">
        <f t="shared" si="1693"/>
        <v>0</v>
      </c>
      <c r="NM57" s="1116">
        <f t="shared" si="1694"/>
        <v>0</v>
      </c>
      <c r="NN57" s="1116">
        <f t="shared" si="1695"/>
        <v>0</v>
      </c>
      <c r="NO57" s="1116">
        <f t="shared" si="1696"/>
        <v>0</v>
      </c>
      <c r="NP57" s="1116">
        <f t="shared" si="1697"/>
        <v>0</v>
      </c>
      <c r="NQ57" s="1116">
        <f t="shared" si="1698"/>
        <v>0</v>
      </c>
      <c r="NR57" s="1116">
        <f t="shared" si="1699"/>
        <v>0</v>
      </c>
      <c r="NS57" s="1116">
        <f t="shared" si="1700"/>
        <v>0</v>
      </c>
      <c r="NT57" s="1116">
        <f t="shared" si="1701"/>
        <v>0</v>
      </c>
      <c r="NU57" s="1116">
        <f t="shared" si="1702"/>
        <v>0</v>
      </c>
      <c r="NV57" s="1116">
        <f t="shared" si="1703"/>
        <v>0</v>
      </c>
      <c r="NW57" s="1201">
        <f t="shared" si="1734"/>
        <v>0</v>
      </c>
      <c r="NX57" s="1201">
        <f t="shared" si="1735"/>
        <v>0</v>
      </c>
      <c r="NY57" s="1201">
        <f t="shared" si="1736"/>
        <v>0</v>
      </c>
      <c r="NZ57" s="1201">
        <f t="shared" si="1737"/>
        <v>0</v>
      </c>
      <c r="OA57" s="1201">
        <f t="shared" si="1738"/>
        <v>0</v>
      </c>
      <c r="OB57" s="1201">
        <f t="shared" si="1739"/>
        <v>0</v>
      </c>
      <c r="OC57" s="1201">
        <f t="shared" si="1740"/>
        <v>0</v>
      </c>
      <c r="OD57" s="1201">
        <f t="shared" si="1741"/>
        <v>0</v>
      </c>
      <c r="OE57" s="1201">
        <f t="shared" si="1742"/>
        <v>0</v>
      </c>
      <c r="OF57" s="1201">
        <f t="shared" si="1743"/>
        <v>0</v>
      </c>
      <c r="OG57" s="1201">
        <f t="shared" si="1744"/>
        <v>0</v>
      </c>
      <c r="OH57" s="1201">
        <f t="shared" si="1704"/>
        <v>0</v>
      </c>
      <c r="OI57" s="1271">
        <f t="shared" si="1705"/>
        <v>0</v>
      </c>
      <c r="OJ57" s="1271">
        <f t="shared" si="1706"/>
        <v>0</v>
      </c>
      <c r="OK57" s="1271">
        <f t="shared" si="1706"/>
        <v>0</v>
      </c>
      <c r="OL57" s="1271">
        <f t="shared" si="1706"/>
        <v>0</v>
      </c>
      <c r="OM57" s="1271">
        <f t="shared" si="1706"/>
        <v>0</v>
      </c>
      <c r="ON57" s="1271">
        <f t="shared" si="1706"/>
        <v>0</v>
      </c>
      <c r="OO57" s="1271"/>
      <c r="OP57" s="1271"/>
      <c r="OQ57" s="1271"/>
      <c r="OR57" s="1271"/>
      <c r="OS57" s="1271"/>
      <c r="OT57" s="1271"/>
    </row>
    <row r="58" spans="1:410" x14ac:dyDescent="0.3">
      <c r="A58" s="628"/>
      <c r="B58" s="50">
        <v>8.6999999999999993</v>
      </c>
      <c r="E58" s="1333" t="s">
        <v>8</v>
      </c>
      <c r="F58" s="1333"/>
      <c r="G58" s="1334"/>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33"/>
        <v>76</v>
      </c>
      <c r="AW58" s="150">
        <f t="shared" si="1534"/>
        <v>6.333333333333333</v>
      </c>
      <c r="AX58" s="338">
        <v>5</v>
      </c>
      <c r="AY58" s="64">
        <v>7</v>
      </c>
      <c r="AZ58" s="20">
        <v>3</v>
      </c>
      <c r="BA58" s="64">
        <v>3</v>
      </c>
      <c r="BB58" s="20">
        <v>0</v>
      </c>
      <c r="BC58" s="64">
        <v>2</v>
      </c>
      <c r="BD58" s="187">
        <v>2</v>
      </c>
      <c r="BE58" s="64">
        <v>3</v>
      </c>
      <c r="BF58" s="187">
        <v>3</v>
      </c>
      <c r="BG58" s="64">
        <v>4</v>
      </c>
      <c r="BH58" s="187">
        <v>3</v>
      </c>
      <c r="BI58" s="64">
        <v>1</v>
      </c>
      <c r="BJ58" s="118">
        <f t="shared" si="1537"/>
        <v>36</v>
      </c>
      <c r="BK58" s="150">
        <f t="shared" si="1538"/>
        <v>3</v>
      </c>
      <c r="BL58" s="338">
        <v>2</v>
      </c>
      <c r="BM58" s="64">
        <v>4</v>
      </c>
      <c r="BN58" s="20">
        <v>2</v>
      </c>
      <c r="BO58" s="64">
        <v>2</v>
      </c>
      <c r="BP58" s="20">
        <v>2</v>
      </c>
      <c r="BQ58" s="64">
        <v>2</v>
      </c>
      <c r="BR58" s="187">
        <v>2</v>
      </c>
      <c r="BS58" s="64">
        <v>2</v>
      </c>
      <c r="BT58" s="187">
        <v>4</v>
      </c>
      <c r="BU58" s="187">
        <v>2</v>
      </c>
      <c r="BV58" s="187">
        <v>4</v>
      </c>
      <c r="BW58" s="187">
        <v>0</v>
      </c>
      <c r="BX58" s="118">
        <f t="shared" si="1545"/>
        <v>28</v>
      </c>
      <c r="BY58" s="150">
        <f t="shared" si="1546"/>
        <v>2.3333333333333335</v>
      </c>
      <c r="BZ58" s="187">
        <v>2</v>
      </c>
      <c r="CA58" s="64">
        <v>3</v>
      </c>
      <c r="CB58" s="20">
        <v>3</v>
      </c>
      <c r="CC58" s="784">
        <v>0</v>
      </c>
      <c r="CD58" s="20">
        <v>3</v>
      </c>
      <c r="CE58" s="784">
        <v>1</v>
      </c>
      <c r="CF58" s="786">
        <v>2</v>
      </c>
      <c r="CG58" s="784">
        <v>3</v>
      </c>
      <c r="CH58" s="786">
        <v>4</v>
      </c>
      <c r="CI58" s="786">
        <v>1</v>
      </c>
      <c r="CJ58" s="786">
        <v>3</v>
      </c>
      <c r="CK58" s="786">
        <v>2</v>
      </c>
      <c r="CL58" s="787">
        <f t="shared" si="1553"/>
        <v>27</v>
      </c>
      <c r="CM58" s="150">
        <f t="shared" si="1554"/>
        <v>2.25</v>
      </c>
      <c r="CN58" s="187">
        <v>2</v>
      </c>
      <c r="CO58" s="64">
        <v>3</v>
      </c>
      <c r="CP58" s="20">
        <v>2</v>
      </c>
      <c r="CQ58" s="784">
        <v>3</v>
      </c>
      <c r="CR58" s="841">
        <v>2</v>
      </c>
      <c r="CS58" s="842">
        <v>0</v>
      </c>
      <c r="CT58" s="843">
        <v>2</v>
      </c>
      <c r="CU58" s="842">
        <v>3</v>
      </c>
      <c r="CV58" s="925">
        <v>3</v>
      </c>
      <c r="CW58" s="926">
        <v>2</v>
      </c>
      <c r="CX58" s="925">
        <v>2</v>
      </c>
      <c r="CY58" s="927">
        <v>2</v>
      </c>
      <c r="CZ58" s="923">
        <f t="shared" si="1561"/>
        <v>26</v>
      </c>
      <c r="DA58" s="924">
        <f t="shared" si="1562"/>
        <v>2.1666666666666665</v>
      </c>
      <c r="DB58" s="843">
        <v>2</v>
      </c>
      <c r="DC58" s="842">
        <v>2</v>
      </c>
      <c r="DD58" s="841">
        <v>2</v>
      </c>
      <c r="DE58" s="842">
        <v>2</v>
      </c>
      <c r="DF58" s="841">
        <v>2</v>
      </c>
      <c r="DG58" s="842">
        <v>1</v>
      </c>
      <c r="DH58" s="843">
        <v>2</v>
      </c>
      <c r="DI58" s="842">
        <v>2</v>
      </c>
      <c r="DJ58" s="843">
        <v>2</v>
      </c>
      <c r="DK58" s="842">
        <v>2</v>
      </c>
      <c r="DL58" s="843">
        <v>2</v>
      </c>
      <c r="DM58" s="842">
        <v>2</v>
      </c>
      <c r="DN58" s="923">
        <f t="shared" si="1569"/>
        <v>23</v>
      </c>
      <c r="DO58" s="924">
        <f t="shared" si="1570"/>
        <v>1.9166666666666667</v>
      </c>
      <c r="DP58" s="925">
        <v>1</v>
      </c>
      <c r="DQ58" s="927">
        <v>1</v>
      </c>
      <c r="DR58" s="1051">
        <v>4</v>
      </c>
      <c r="DS58" s="927">
        <v>2</v>
      </c>
      <c r="DT58" s="1051">
        <v>0</v>
      </c>
      <c r="DU58" s="927">
        <v>2</v>
      </c>
      <c r="DV58" s="925">
        <v>2</v>
      </c>
      <c r="DW58" s="927">
        <v>2</v>
      </c>
      <c r="DX58" s="925">
        <v>2</v>
      </c>
      <c r="DY58" s="927">
        <v>1</v>
      </c>
      <c r="DZ58" s="925">
        <v>3</v>
      </c>
      <c r="EA58" s="927">
        <v>0</v>
      </c>
      <c r="EB58" s="923">
        <f t="shared" si="1577"/>
        <v>20</v>
      </c>
      <c r="EC58" s="924">
        <f t="shared" si="1578"/>
        <v>1.6666666666666667</v>
      </c>
      <c r="ED58" s="843">
        <v>2</v>
      </c>
      <c r="EE58" s="842">
        <v>4</v>
      </c>
      <c r="EF58" s="841">
        <v>0</v>
      </c>
      <c r="EG58" s="842">
        <v>2</v>
      </c>
      <c r="EH58" s="841">
        <v>2</v>
      </c>
      <c r="EI58" s="842">
        <v>1</v>
      </c>
      <c r="EJ58" s="843">
        <v>2</v>
      </c>
      <c r="EK58" s="842">
        <v>2</v>
      </c>
      <c r="EL58" s="843">
        <v>4</v>
      </c>
      <c r="EM58" s="842">
        <v>2</v>
      </c>
      <c r="EN58" s="843">
        <v>2</v>
      </c>
      <c r="EO58" s="842">
        <v>2</v>
      </c>
      <c r="EP58" s="844">
        <f t="shared" si="1586"/>
        <v>25</v>
      </c>
      <c r="EQ58" s="150">
        <f t="shared" si="1587"/>
        <v>2.0833333333333335</v>
      </c>
      <c r="ER58" s="843">
        <v>2</v>
      </c>
      <c r="ES58" s="842">
        <v>2</v>
      </c>
      <c r="ET58" s="841">
        <v>2</v>
      </c>
      <c r="EU58" s="842">
        <v>2</v>
      </c>
      <c r="EV58" s="841">
        <v>3</v>
      </c>
      <c r="EW58" s="842">
        <v>1</v>
      </c>
      <c r="EX58" s="843">
        <v>2</v>
      </c>
      <c r="EY58" s="842">
        <v>2</v>
      </c>
      <c r="EZ58" s="843">
        <v>2</v>
      </c>
      <c r="FA58" s="842">
        <v>2</v>
      </c>
      <c r="FB58" s="843">
        <v>2</v>
      </c>
      <c r="FC58" s="842">
        <v>2</v>
      </c>
      <c r="FD58" s="844">
        <f t="shared" si="1595"/>
        <v>24</v>
      </c>
      <c r="FE58" s="150">
        <f t="shared" si="1596"/>
        <v>2</v>
      </c>
      <c r="FF58" s="843">
        <v>2</v>
      </c>
      <c r="FG58" s="842">
        <v>2</v>
      </c>
      <c r="FH58" s="841">
        <v>2</v>
      </c>
      <c r="FI58" s="842">
        <v>4</v>
      </c>
      <c r="FJ58" s="841">
        <v>3</v>
      </c>
      <c r="FK58" s="842">
        <v>2</v>
      </c>
      <c r="FL58" s="843">
        <v>2</v>
      </c>
      <c r="FM58" s="842">
        <v>2</v>
      </c>
      <c r="FN58" s="843">
        <v>2</v>
      </c>
      <c r="FO58" s="842">
        <v>2</v>
      </c>
      <c r="FP58" s="843">
        <v>2</v>
      </c>
      <c r="FQ58" s="842">
        <v>2</v>
      </c>
      <c r="FR58" s="844">
        <f t="shared" si="1603"/>
        <v>27</v>
      </c>
      <c r="FS58" s="150">
        <f t="shared" si="1604"/>
        <v>2.25</v>
      </c>
      <c r="FT58" s="843">
        <v>2</v>
      </c>
      <c r="FU58" s="842">
        <v>2</v>
      </c>
      <c r="FV58" s="841">
        <v>2</v>
      </c>
      <c r="FW58" s="842">
        <v>2</v>
      </c>
      <c r="FX58" s="841">
        <v>3</v>
      </c>
      <c r="FY58" s="842">
        <v>1</v>
      </c>
      <c r="FZ58" s="843"/>
      <c r="GA58" s="842"/>
      <c r="GB58" s="843"/>
      <c r="GC58" s="842"/>
      <c r="GD58" s="843"/>
      <c r="GE58" s="842"/>
      <c r="GF58" s="844">
        <f t="shared" si="1608"/>
        <v>12</v>
      </c>
      <c r="GG58" s="150">
        <f t="shared" si="1609"/>
        <v>2</v>
      </c>
      <c r="GH58" s="300">
        <f t="shared" si="1610"/>
        <v>0</v>
      </c>
      <c r="GI58" s="1101">
        <v>0</v>
      </c>
      <c r="GJ58" s="300">
        <f t="shared" si="1611"/>
        <v>0</v>
      </c>
      <c r="GK58" s="1097">
        <f>GJ58/ER58</f>
        <v>0</v>
      </c>
      <c r="GL58" s="300">
        <f t="shared" si="1612"/>
        <v>0</v>
      </c>
      <c r="GM58" s="1097">
        <f t="shared" si="1613"/>
        <v>0</v>
      </c>
      <c r="GN58" s="300">
        <f t="shared" si="1614"/>
        <v>0</v>
      </c>
      <c r="GO58" s="1097">
        <f t="shared" si="1615"/>
        <v>0</v>
      </c>
      <c r="GP58" s="300">
        <f t="shared" si="1616"/>
        <v>1</v>
      </c>
      <c r="GQ58" s="1097">
        <f t="shared" si="1617"/>
        <v>0.5</v>
      </c>
      <c r="GR58" s="300">
        <f t="shared" si="1618"/>
        <v>-2</v>
      </c>
      <c r="GS58" s="1097">
        <f t="shared" si="1619"/>
        <v>-0.66666666666666663</v>
      </c>
      <c r="GT58" s="300">
        <f t="shared" si="1620"/>
        <v>1</v>
      </c>
      <c r="GU58" s="1154">
        <f t="shared" si="1621"/>
        <v>1</v>
      </c>
      <c r="GV58" s="300">
        <f t="shared" si="1622"/>
        <v>0</v>
      </c>
      <c r="GW58" s="1097">
        <f t="shared" si="1623"/>
        <v>0</v>
      </c>
      <c r="GX58" s="300">
        <f t="shared" si="1624"/>
        <v>0</v>
      </c>
      <c r="GY58" s="1097">
        <f t="shared" si="1625"/>
        <v>0</v>
      </c>
      <c r="GZ58" s="300">
        <f t="shared" si="1626"/>
        <v>0</v>
      </c>
      <c r="HA58" s="1097">
        <f t="shared" si="1627"/>
        <v>0</v>
      </c>
      <c r="HB58" s="300">
        <f t="shared" si="1628"/>
        <v>0</v>
      </c>
      <c r="HC58" s="1097">
        <f t="shared" si="1629"/>
        <v>0</v>
      </c>
      <c r="HD58" s="300">
        <f t="shared" si="1630"/>
        <v>0</v>
      </c>
      <c r="HE58" s="1097">
        <f t="shared" si="1631"/>
        <v>0</v>
      </c>
      <c r="HF58" s="1237">
        <f t="shared" si="1632"/>
        <v>0</v>
      </c>
      <c r="HG58" s="342">
        <f>HF58/FC58</f>
        <v>0</v>
      </c>
      <c r="HH58" s="1237">
        <f t="shared" si="1633"/>
        <v>0</v>
      </c>
      <c r="HI58" s="342">
        <f>HH58/FF58</f>
        <v>0</v>
      </c>
      <c r="HJ58" s="1237">
        <f t="shared" si="1634"/>
        <v>0</v>
      </c>
      <c r="HK58" s="342">
        <f>HJ58/FG58</f>
        <v>0</v>
      </c>
      <c r="HL58" s="1237">
        <f t="shared" si="1635"/>
        <v>2</v>
      </c>
      <c r="HM58" s="342">
        <f>HL58/FH58</f>
        <v>1</v>
      </c>
      <c r="HN58" s="1237">
        <f t="shared" si="1636"/>
        <v>-1</v>
      </c>
      <c r="HO58" s="342">
        <f>HN58/FI58</f>
        <v>-0.25</v>
      </c>
      <c r="HP58" s="1237">
        <f t="shared" si="1637"/>
        <v>-1</v>
      </c>
      <c r="HQ58" s="342">
        <f>HP58/FJ58</f>
        <v>-0.33333333333333331</v>
      </c>
      <c r="HR58" s="1237">
        <f t="shared" si="1638"/>
        <v>0</v>
      </c>
      <c r="HS58" s="342">
        <f>HR58/FK58</f>
        <v>0</v>
      </c>
      <c r="HT58" s="1237">
        <f t="shared" si="1639"/>
        <v>0</v>
      </c>
      <c r="HU58" s="342">
        <f>HT58/FL58</f>
        <v>0</v>
      </c>
      <c r="HV58" s="1237">
        <f t="shared" si="1640"/>
        <v>0</v>
      </c>
      <c r="HW58" s="342">
        <f>HV58/FM58</f>
        <v>0</v>
      </c>
      <c r="HX58" s="1237">
        <f t="shared" si="1641"/>
        <v>0</v>
      </c>
      <c r="HY58" s="342">
        <f>HX58/FN58</f>
        <v>0</v>
      </c>
      <c r="HZ58" s="1237">
        <f t="shared" si="1642"/>
        <v>0</v>
      </c>
      <c r="IA58" s="342">
        <f>HZ58/FO58</f>
        <v>0</v>
      </c>
      <c r="IB58" s="1237">
        <f t="shared" si="1643"/>
        <v>0</v>
      </c>
      <c r="IC58" s="342">
        <f t="shared" si="1644"/>
        <v>0</v>
      </c>
      <c r="ID58" s="1237">
        <f t="shared" si="1645"/>
        <v>0</v>
      </c>
      <c r="IE58" s="342">
        <f>ID58/FQ58</f>
        <v>0</v>
      </c>
      <c r="IF58" s="1237">
        <f t="shared" si="1646"/>
        <v>0</v>
      </c>
      <c r="IG58" s="342">
        <f>IF58/FT58</f>
        <v>0</v>
      </c>
      <c r="IH58" s="1237">
        <f t="shared" si="1647"/>
        <v>1</v>
      </c>
      <c r="II58" s="342">
        <f>IH58/FU58</f>
        <v>0.5</v>
      </c>
      <c r="IJ58" s="1237">
        <f t="shared" si="1648"/>
        <v>-2</v>
      </c>
      <c r="IK58" s="342">
        <f>IJ58/FV58</f>
        <v>-1</v>
      </c>
      <c r="IL58" s="1237">
        <f t="shared" si="1649"/>
        <v>1</v>
      </c>
      <c r="IM58" s="342">
        <f>IL58/FW58</f>
        <v>0.5</v>
      </c>
      <c r="IN58" s="1237">
        <f t="shared" si="1650"/>
        <v>-2</v>
      </c>
      <c r="IO58" s="342">
        <f>IN58/FX58</f>
        <v>-0.66666666666666663</v>
      </c>
      <c r="IP58" s="1237">
        <f t="shared" si="1651"/>
        <v>-1</v>
      </c>
      <c r="IQ58" s="342">
        <f>IP58/FY58</f>
        <v>-1</v>
      </c>
      <c r="IR58" s="1237">
        <f t="shared" si="1652"/>
        <v>0</v>
      </c>
      <c r="IS58" s="342" t="e">
        <f>IR58/FZ58</f>
        <v>#DIV/0!</v>
      </c>
      <c r="IT58" s="1237">
        <f t="shared" si="1653"/>
        <v>0</v>
      </c>
      <c r="IU58" s="342" t="e">
        <f>IT58/GA58</f>
        <v>#DIV/0!</v>
      </c>
      <c r="IV58" s="1237">
        <f t="shared" si="1654"/>
        <v>0</v>
      </c>
      <c r="IW58" s="342" t="e">
        <f>IV58/GB58</f>
        <v>#DIV/0!</v>
      </c>
      <c r="IX58" s="1237">
        <f t="shared" si="1655"/>
        <v>0</v>
      </c>
      <c r="IY58" s="342" t="e">
        <f>IX58/GC58</f>
        <v>#DIV/0!</v>
      </c>
      <c r="IZ58" s="1237">
        <f t="shared" si="1656"/>
        <v>0</v>
      </c>
      <c r="JA58" s="1306" t="e">
        <f>IZ58/GD58</f>
        <v>#DIV/0!</v>
      </c>
      <c r="JB58" s="1237">
        <f t="shared" si="1657"/>
        <v>2</v>
      </c>
      <c r="JC58" s="898">
        <f t="shared" si="1658"/>
        <v>1</v>
      </c>
      <c r="JD58" s="110">
        <f t="shared" si="1659"/>
        <v>-1</v>
      </c>
      <c r="JE58" s="100">
        <f t="shared" si="1660"/>
        <v>-0.5</v>
      </c>
      <c r="JF58" s="1174"/>
      <c r="JG58" t="str">
        <f t="shared" si="1661"/>
        <v>Org Management</v>
      </c>
      <c r="JH58" s="240" t="e">
        <f>#REF!</f>
        <v>#REF!</v>
      </c>
      <c r="JI58" s="240" t="e">
        <f>#REF!</f>
        <v>#REF!</v>
      </c>
      <c r="JJ58" s="240" t="e">
        <f>#REF!</f>
        <v>#REF!</v>
      </c>
      <c r="JK58" s="240" t="e">
        <f>#REF!</f>
        <v>#REF!</v>
      </c>
      <c r="JL58" s="240" t="e">
        <f>#REF!</f>
        <v>#REF!</v>
      </c>
      <c r="JM58" s="240" t="e">
        <f>#REF!</f>
        <v>#REF!</v>
      </c>
      <c r="JN58" s="240" t="e">
        <f>#REF!</f>
        <v>#REF!</v>
      </c>
      <c r="JO58" s="240" t="e">
        <f>#REF!</f>
        <v>#REF!</v>
      </c>
      <c r="JP58" s="240" t="e">
        <f>#REF!</f>
        <v>#REF!</v>
      </c>
      <c r="JQ58" s="240" t="e">
        <f>#REF!</f>
        <v>#REF!</v>
      </c>
      <c r="JR58" s="240" t="e">
        <f>#REF!</f>
        <v>#REF!</v>
      </c>
      <c r="JS58" s="241">
        <f t="shared" ref="JS58:KD65" si="1762">AJ58</f>
        <v>8</v>
      </c>
      <c r="JT58" s="241">
        <f t="shared" si="1762"/>
        <v>3</v>
      </c>
      <c r="JU58" s="241">
        <f t="shared" si="1762"/>
        <v>5</v>
      </c>
      <c r="JV58" s="241">
        <f t="shared" si="1762"/>
        <v>9</v>
      </c>
      <c r="JW58" s="241">
        <f t="shared" si="1762"/>
        <v>10</v>
      </c>
      <c r="JX58" s="241">
        <f t="shared" si="1762"/>
        <v>5</v>
      </c>
      <c r="JY58" s="241">
        <f t="shared" si="1762"/>
        <v>6</v>
      </c>
      <c r="JZ58" s="241">
        <f t="shared" si="1762"/>
        <v>7</v>
      </c>
      <c r="KA58" s="241">
        <f t="shared" si="1762"/>
        <v>6</v>
      </c>
      <c r="KB58" s="241">
        <f t="shared" si="1762"/>
        <v>9</v>
      </c>
      <c r="KC58" s="241">
        <f t="shared" si="1762"/>
        <v>6</v>
      </c>
      <c r="KD58" s="241">
        <f t="shared" si="1762"/>
        <v>2</v>
      </c>
      <c r="KE58" s="241">
        <f t="shared" ref="KE58:KP65" si="1763">AX58</f>
        <v>5</v>
      </c>
      <c r="KF58" s="241">
        <f t="shared" si="1763"/>
        <v>7</v>
      </c>
      <c r="KG58" s="241">
        <f t="shared" si="1763"/>
        <v>3</v>
      </c>
      <c r="KH58" s="241">
        <f t="shared" si="1763"/>
        <v>3</v>
      </c>
      <c r="KI58" s="241">
        <f t="shared" si="1763"/>
        <v>0</v>
      </c>
      <c r="KJ58" s="241">
        <f t="shared" si="1763"/>
        <v>2</v>
      </c>
      <c r="KK58" s="241">
        <f t="shared" si="1763"/>
        <v>2</v>
      </c>
      <c r="KL58" s="241">
        <f t="shared" si="1763"/>
        <v>3</v>
      </c>
      <c r="KM58" s="241">
        <f t="shared" si="1763"/>
        <v>3</v>
      </c>
      <c r="KN58" s="241">
        <f t="shared" si="1763"/>
        <v>4</v>
      </c>
      <c r="KO58" s="241">
        <f t="shared" si="1763"/>
        <v>3</v>
      </c>
      <c r="KP58" s="241">
        <f t="shared" si="1763"/>
        <v>1</v>
      </c>
      <c r="KQ58" s="650">
        <f t="shared" ref="KQ58:KU65" si="1764">BL58</f>
        <v>2</v>
      </c>
      <c r="KR58" s="650">
        <f t="shared" si="1764"/>
        <v>4</v>
      </c>
      <c r="KS58" s="650">
        <f t="shared" si="1764"/>
        <v>2</v>
      </c>
      <c r="KT58" s="650">
        <f t="shared" si="1764"/>
        <v>2</v>
      </c>
      <c r="KU58" s="650">
        <f t="shared" si="1764"/>
        <v>2</v>
      </c>
      <c r="KV58" s="650">
        <f t="shared" si="1710"/>
        <v>2</v>
      </c>
      <c r="KW58" s="650">
        <f t="shared" si="1711"/>
        <v>2</v>
      </c>
      <c r="KX58" s="650">
        <f t="shared" si="1712"/>
        <v>2</v>
      </c>
      <c r="KY58" s="650">
        <f t="shared" si="1713"/>
        <v>4</v>
      </c>
      <c r="KZ58" s="650">
        <f t="shared" ref="KZ58:KZ65" si="1765">BU58</f>
        <v>2</v>
      </c>
      <c r="LA58" s="650">
        <f t="shared" si="1714"/>
        <v>4</v>
      </c>
      <c r="LB58" s="650">
        <f t="shared" ref="LB58:LB65" si="1766">BW58</f>
        <v>0</v>
      </c>
      <c r="LC58" s="742">
        <f t="shared" si="1715"/>
        <v>2</v>
      </c>
      <c r="LD58" s="742">
        <f t="shared" si="1716"/>
        <v>3</v>
      </c>
      <c r="LE58" s="742">
        <f t="shared" si="1717"/>
        <v>3</v>
      </c>
      <c r="LF58" s="742">
        <f t="shared" si="1718"/>
        <v>0</v>
      </c>
      <c r="LG58" s="742">
        <f t="shared" si="1719"/>
        <v>3</v>
      </c>
      <c r="LH58" s="742">
        <f t="shared" si="1720"/>
        <v>1</v>
      </c>
      <c r="LI58" s="742">
        <f t="shared" si="1721"/>
        <v>2</v>
      </c>
      <c r="LJ58" s="742">
        <f t="shared" ref="LJ58:LL65" si="1767">CG58</f>
        <v>3</v>
      </c>
      <c r="LK58" s="742">
        <f t="shared" si="1767"/>
        <v>4</v>
      </c>
      <c r="LL58" s="742">
        <f t="shared" si="1767"/>
        <v>1</v>
      </c>
      <c r="LM58" s="742">
        <f t="shared" si="1722"/>
        <v>3</v>
      </c>
      <c r="LN58" s="742">
        <f t="shared" ref="LN58:LN65" si="1768">CK58</f>
        <v>2</v>
      </c>
      <c r="LO58" s="792">
        <f t="shared" si="1723"/>
        <v>2</v>
      </c>
      <c r="LP58" s="792">
        <f t="shared" si="1724"/>
        <v>3</v>
      </c>
      <c r="LQ58" s="792">
        <f t="shared" si="1725"/>
        <v>2</v>
      </c>
      <c r="LR58" s="792">
        <f t="shared" si="1726"/>
        <v>3</v>
      </c>
      <c r="LS58" s="792">
        <f t="shared" si="1727"/>
        <v>2</v>
      </c>
      <c r="LT58" s="792">
        <f t="shared" ref="LT58:LT65" si="1769">CS58</f>
        <v>0</v>
      </c>
      <c r="LU58" s="792">
        <f t="shared" si="1728"/>
        <v>2</v>
      </c>
      <c r="LV58" s="792">
        <f t="shared" si="1729"/>
        <v>3</v>
      </c>
      <c r="LW58" s="792">
        <f t="shared" si="1730"/>
        <v>3</v>
      </c>
      <c r="LX58" s="792">
        <f t="shared" si="1731"/>
        <v>2</v>
      </c>
      <c r="LY58" s="792">
        <f t="shared" si="1732"/>
        <v>2</v>
      </c>
      <c r="LZ58" s="792">
        <f t="shared" si="1733"/>
        <v>2</v>
      </c>
      <c r="MA58" s="967">
        <f t="shared" si="1667"/>
        <v>2</v>
      </c>
      <c r="MB58" s="967">
        <f t="shared" si="1668"/>
        <v>2</v>
      </c>
      <c r="MC58" s="967">
        <f t="shared" si="1669"/>
        <v>2</v>
      </c>
      <c r="MD58" s="967">
        <f t="shared" si="1670"/>
        <v>2</v>
      </c>
      <c r="ME58" s="967">
        <f t="shared" si="1671"/>
        <v>2</v>
      </c>
      <c r="MF58" s="967">
        <f t="shared" si="1672"/>
        <v>1</v>
      </c>
      <c r="MG58" s="967">
        <f t="shared" si="1673"/>
        <v>2</v>
      </c>
      <c r="MH58" s="967">
        <f t="shared" si="1674"/>
        <v>2</v>
      </c>
      <c r="MI58" s="967">
        <f t="shared" si="1675"/>
        <v>2</v>
      </c>
      <c r="MJ58" s="967">
        <f t="shared" si="1676"/>
        <v>2</v>
      </c>
      <c r="MK58" s="967">
        <f t="shared" si="1677"/>
        <v>2</v>
      </c>
      <c r="ML58" s="967">
        <f t="shared" si="1678"/>
        <v>2</v>
      </c>
      <c r="MM58" s="989">
        <f t="shared" si="1679"/>
        <v>1</v>
      </c>
      <c r="MN58" s="989">
        <f t="shared" si="1680"/>
        <v>1</v>
      </c>
      <c r="MO58" s="989">
        <f t="shared" si="1681"/>
        <v>4</v>
      </c>
      <c r="MP58" s="989">
        <f t="shared" si="1682"/>
        <v>2</v>
      </c>
      <c r="MQ58" s="989">
        <f t="shared" si="1683"/>
        <v>0</v>
      </c>
      <c r="MR58" s="989">
        <f t="shared" si="1684"/>
        <v>2</v>
      </c>
      <c r="MS58" s="989">
        <f t="shared" si="1685"/>
        <v>2</v>
      </c>
      <c r="MT58" s="989">
        <f t="shared" si="1686"/>
        <v>2</v>
      </c>
      <c r="MU58" s="989">
        <f t="shared" si="1687"/>
        <v>2</v>
      </c>
      <c r="MV58" s="989">
        <f t="shared" si="1688"/>
        <v>1</v>
      </c>
      <c r="MW58" s="989">
        <f t="shared" si="1689"/>
        <v>3</v>
      </c>
      <c r="MX58" s="989">
        <f t="shared" si="1690"/>
        <v>0</v>
      </c>
      <c r="MY58" s="1029">
        <f t="shared" si="1752"/>
        <v>2</v>
      </c>
      <c r="MZ58" s="1029">
        <f t="shared" si="1753"/>
        <v>4</v>
      </c>
      <c r="NA58" s="1029">
        <f t="shared" si="1754"/>
        <v>0</v>
      </c>
      <c r="NB58" s="1029">
        <f t="shared" si="1755"/>
        <v>2</v>
      </c>
      <c r="NC58" s="1029">
        <f t="shared" si="1756"/>
        <v>2</v>
      </c>
      <c r="ND58" s="1029">
        <f t="shared" si="1757"/>
        <v>1</v>
      </c>
      <c r="NE58" s="1029">
        <f t="shared" si="1758"/>
        <v>2</v>
      </c>
      <c r="NF58" s="1029">
        <f t="shared" si="1759"/>
        <v>2</v>
      </c>
      <c r="NG58" s="1029">
        <f t="shared" ref="NG58:NH65" si="1770">EL58</f>
        <v>4</v>
      </c>
      <c r="NH58" s="1029">
        <f t="shared" si="1770"/>
        <v>2</v>
      </c>
      <c r="NI58" s="1029">
        <f t="shared" si="1760"/>
        <v>2</v>
      </c>
      <c r="NJ58" s="1029">
        <f t="shared" si="1761"/>
        <v>2</v>
      </c>
      <c r="NK58" s="1116">
        <f t="shared" si="1692"/>
        <v>2</v>
      </c>
      <c r="NL58" s="1116">
        <f t="shared" si="1693"/>
        <v>2</v>
      </c>
      <c r="NM58" s="1116">
        <f t="shared" si="1694"/>
        <v>2</v>
      </c>
      <c r="NN58" s="1116">
        <f t="shared" si="1695"/>
        <v>2</v>
      </c>
      <c r="NO58" s="1116">
        <f t="shared" si="1696"/>
        <v>3</v>
      </c>
      <c r="NP58" s="1116">
        <f t="shared" si="1697"/>
        <v>1</v>
      </c>
      <c r="NQ58" s="1116">
        <f t="shared" si="1698"/>
        <v>2</v>
      </c>
      <c r="NR58" s="1116">
        <f t="shared" si="1699"/>
        <v>2</v>
      </c>
      <c r="NS58" s="1116">
        <f t="shared" si="1700"/>
        <v>2</v>
      </c>
      <c r="NT58" s="1116">
        <f t="shared" si="1701"/>
        <v>2</v>
      </c>
      <c r="NU58" s="1116">
        <f t="shared" si="1702"/>
        <v>2</v>
      </c>
      <c r="NV58" s="1116">
        <f t="shared" si="1703"/>
        <v>2</v>
      </c>
      <c r="NW58" s="1201">
        <f t="shared" si="1734"/>
        <v>2</v>
      </c>
      <c r="NX58" s="1201">
        <f t="shared" si="1735"/>
        <v>2</v>
      </c>
      <c r="NY58" s="1201">
        <f t="shared" si="1736"/>
        <v>2</v>
      </c>
      <c r="NZ58" s="1201">
        <f t="shared" si="1737"/>
        <v>4</v>
      </c>
      <c r="OA58" s="1201">
        <f t="shared" si="1738"/>
        <v>3</v>
      </c>
      <c r="OB58" s="1201">
        <f t="shared" si="1739"/>
        <v>2</v>
      </c>
      <c r="OC58" s="1201">
        <f t="shared" si="1740"/>
        <v>2</v>
      </c>
      <c r="OD58" s="1201">
        <f t="shared" si="1741"/>
        <v>2</v>
      </c>
      <c r="OE58" s="1201">
        <f t="shared" si="1742"/>
        <v>2</v>
      </c>
      <c r="OF58" s="1201">
        <f t="shared" si="1743"/>
        <v>2</v>
      </c>
      <c r="OG58" s="1201">
        <f t="shared" si="1744"/>
        <v>2</v>
      </c>
      <c r="OH58" s="1201">
        <f t="shared" ref="OH58:OH65" si="1771">FQ58</f>
        <v>2</v>
      </c>
      <c r="OI58" s="1271">
        <f t="shared" ref="OI58:OI65" si="1772">FT58</f>
        <v>2</v>
      </c>
      <c r="OJ58" s="1271">
        <f t="shared" ref="OJ58:ON65" si="1773">FU58</f>
        <v>2</v>
      </c>
      <c r="OK58" s="1271">
        <f t="shared" si="1773"/>
        <v>2</v>
      </c>
      <c r="OL58" s="1271">
        <f t="shared" si="1773"/>
        <v>2</v>
      </c>
      <c r="OM58" s="1271">
        <f t="shared" si="1773"/>
        <v>3</v>
      </c>
      <c r="ON58" s="1271">
        <f t="shared" si="1773"/>
        <v>1</v>
      </c>
      <c r="OO58" s="1271">
        <f t="shared" ref="OO58:OT65" si="1774">FZ58</f>
        <v>0</v>
      </c>
      <c r="OP58" s="1271">
        <f t="shared" si="1774"/>
        <v>0</v>
      </c>
      <c r="OQ58" s="1271">
        <f t="shared" si="1774"/>
        <v>0</v>
      </c>
      <c r="OR58" s="1271">
        <f t="shared" si="1774"/>
        <v>0</v>
      </c>
      <c r="OS58" s="1271">
        <f t="shared" si="1774"/>
        <v>0</v>
      </c>
      <c r="OT58" s="1271">
        <f t="shared" si="1774"/>
        <v>0</v>
      </c>
    </row>
    <row r="59" spans="1:410" x14ac:dyDescent="0.3">
      <c r="A59" s="628"/>
      <c r="B59" s="50">
        <v>8.8000000000000007</v>
      </c>
      <c r="E59" s="1333" t="s">
        <v>28</v>
      </c>
      <c r="F59" s="1333"/>
      <c r="G59" s="1334"/>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33"/>
        <v>327</v>
      </c>
      <c r="AW59" s="150">
        <f t="shared" si="1534"/>
        <v>27.25</v>
      </c>
      <c r="AX59" s="338">
        <v>29</v>
      </c>
      <c r="AY59" s="64">
        <v>36</v>
      </c>
      <c r="AZ59" s="20">
        <v>24</v>
      </c>
      <c r="BA59" s="64">
        <v>5</v>
      </c>
      <c r="BB59" s="20">
        <v>4</v>
      </c>
      <c r="BC59" s="64">
        <v>7</v>
      </c>
      <c r="BD59" s="187">
        <v>0</v>
      </c>
      <c r="BE59" s="64">
        <v>6</v>
      </c>
      <c r="BF59" s="187">
        <v>11</v>
      </c>
      <c r="BG59" s="64">
        <v>7</v>
      </c>
      <c r="BH59" s="187">
        <v>7</v>
      </c>
      <c r="BI59" s="64">
        <v>5</v>
      </c>
      <c r="BJ59" s="118">
        <f t="shared" si="1537"/>
        <v>141</v>
      </c>
      <c r="BK59" s="150">
        <f t="shared" si="1538"/>
        <v>11.75</v>
      </c>
      <c r="BL59" s="338">
        <v>8</v>
      </c>
      <c r="BM59" s="64">
        <v>9</v>
      </c>
      <c r="BN59" s="20">
        <v>8</v>
      </c>
      <c r="BO59" s="64">
        <v>5</v>
      </c>
      <c r="BP59" s="20">
        <v>6</v>
      </c>
      <c r="BQ59" s="64">
        <v>2</v>
      </c>
      <c r="BR59" s="187">
        <v>9</v>
      </c>
      <c r="BS59" s="64">
        <v>13</v>
      </c>
      <c r="BT59" s="187">
        <v>15</v>
      </c>
      <c r="BU59" s="187">
        <v>10</v>
      </c>
      <c r="BV59" s="187">
        <v>12</v>
      </c>
      <c r="BW59" s="187">
        <v>11</v>
      </c>
      <c r="BX59" s="118">
        <f t="shared" si="1545"/>
        <v>108</v>
      </c>
      <c r="BY59" s="150">
        <f t="shared" si="1546"/>
        <v>9</v>
      </c>
      <c r="BZ59" s="187">
        <v>7</v>
      </c>
      <c r="CA59" s="64">
        <v>6</v>
      </c>
      <c r="CB59" s="20">
        <v>6</v>
      </c>
      <c r="CC59" s="64">
        <v>9</v>
      </c>
      <c r="CD59" s="20">
        <v>7</v>
      </c>
      <c r="CE59" s="784">
        <v>6</v>
      </c>
      <c r="CF59" s="786">
        <v>8</v>
      </c>
      <c r="CG59" s="784">
        <v>10</v>
      </c>
      <c r="CH59" s="786">
        <v>14</v>
      </c>
      <c r="CI59" s="786">
        <v>7</v>
      </c>
      <c r="CJ59" s="786">
        <v>6</v>
      </c>
      <c r="CK59" s="786">
        <v>5</v>
      </c>
      <c r="CL59" s="787">
        <f t="shared" si="1553"/>
        <v>91</v>
      </c>
      <c r="CM59" s="150">
        <f t="shared" si="1554"/>
        <v>7.583333333333333</v>
      </c>
      <c r="CN59" s="187">
        <v>6</v>
      </c>
      <c r="CO59" s="64">
        <v>11</v>
      </c>
      <c r="CP59" s="20">
        <v>11</v>
      </c>
      <c r="CQ59" s="64">
        <v>5</v>
      </c>
      <c r="CR59" s="841">
        <v>7</v>
      </c>
      <c r="CS59" s="842">
        <v>5</v>
      </c>
      <c r="CT59" s="843">
        <v>8</v>
      </c>
      <c r="CU59" s="842">
        <v>11</v>
      </c>
      <c r="CV59" s="925">
        <v>7</v>
      </c>
      <c r="CW59" s="926">
        <v>9</v>
      </c>
      <c r="CX59" s="925">
        <v>9</v>
      </c>
      <c r="CY59" s="927">
        <v>5</v>
      </c>
      <c r="CZ59" s="923">
        <f t="shared" si="1561"/>
        <v>94</v>
      </c>
      <c r="DA59" s="924">
        <f t="shared" si="1562"/>
        <v>7.833333333333333</v>
      </c>
      <c r="DB59" s="843">
        <v>7</v>
      </c>
      <c r="DC59" s="842">
        <v>6</v>
      </c>
      <c r="DD59" s="841">
        <v>7</v>
      </c>
      <c r="DE59" s="842">
        <v>7</v>
      </c>
      <c r="DF59" s="841">
        <v>5</v>
      </c>
      <c r="DG59" s="842">
        <v>2</v>
      </c>
      <c r="DH59" s="843">
        <v>7</v>
      </c>
      <c r="DI59" s="842">
        <v>6</v>
      </c>
      <c r="DJ59" s="843">
        <v>5</v>
      </c>
      <c r="DK59" s="842">
        <v>6</v>
      </c>
      <c r="DL59" s="843">
        <v>7</v>
      </c>
      <c r="DM59" s="842">
        <v>5</v>
      </c>
      <c r="DN59" s="923">
        <f t="shared" si="1569"/>
        <v>70</v>
      </c>
      <c r="DO59" s="924">
        <f t="shared" si="1570"/>
        <v>5.833333333333333</v>
      </c>
      <c r="DP59" s="925">
        <v>6</v>
      </c>
      <c r="DQ59" s="927">
        <v>8</v>
      </c>
      <c r="DR59" s="1051">
        <v>5</v>
      </c>
      <c r="DS59" s="927">
        <v>11</v>
      </c>
      <c r="DT59" s="1051">
        <v>6</v>
      </c>
      <c r="DU59" s="927">
        <v>2</v>
      </c>
      <c r="DV59" s="925">
        <v>8</v>
      </c>
      <c r="DW59" s="927">
        <v>5</v>
      </c>
      <c r="DX59" s="925">
        <v>7</v>
      </c>
      <c r="DY59" s="927">
        <v>6</v>
      </c>
      <c r="DZ59" s="925">
        <v>7</v>
      </c>
      <c r="EA59" s="927">
        <v>4</v>
      </c>
      <c r="EB59" s="923">
        <f t="shared" si="1577"/>
        <v>75</v>
      </c>
      <c r="EC59" s="924">
        <f t="shared" si="1578"/>
        <v>6.25</v>
      </c>
      <c r="ED59" s="843">
        <v>8</v>
      </c>
      <c r="EE59" s="842">
        <v>6</v>
      </c>
      <c r="EF59" s="841">
        <v>6</v>
      </c>
      <c r="EG59" s="842">
        <v>6</v>
      </c>
      <c r="EH59" s="841">
        <v>7</v>
      </c>
      <c r="EI59" s="842">
        <v>4</v>
      </c>
      <c r="EJ59" s="843">
        <v>7</v>
      </c>
      <c r="EK59" s="842">
        <v>10</v>
      </c>
      <c r="EL59" s="843">
        <v>6</v>
      </c>
      <c r="EM59" s="842">
        <v>6</v>
      </c>
      <c r="EN59" s="843">
        <v>6</v>
      </c>
      <c r="EO59" s="842">
        <v>2</v>
      </c>
      <c r="EP59" s="844">
        <f t="shared" si="1586"/>
        <v>74</v>
      </c>
      <c r="EQ59" s="150">
        <f t="shared" si="1587"/>
        <v>6.166666666666667</v>
      </c>
      <c r="ER59" s="843">
        <v>5</v>
      </c>
      <c r="ES59" s="842">
        <v>5</v>
      </c>
      <c r="ET59" s="841">
        <v>5</v>
      </c>
      <c r="EU59" s="842">
        <v>5</v>
      </c>
      <c r="EV59" s="841">
        <v>5</v>
      </c>
      <c r="EW59" s="842">
        <v>2</v>
      </c>
      <c r="EX59" s="843">
        <v>5</v>
      </c>
      <c r="EY59" s="842">
        <v>5</v>
      </c>
      <c r="EZ59" s="843">
        <v>5</v>
      </c>
      <c r="FA59" s="842">
        <v>5</v>
      </c>
      <c r="FB59" s="843">
        <v>5</v>
      </c>
      <c r="FC59" s="842">
        <v>2</v>
      </c>
      <c r="FD59" s="844">
        <f t="shared" si="1595"/>
        <v>54</v>
      </c>
      <c r="FE59" s="150">
        <f t="shared" si="1596"/>
        <v>4.5</v>
      </c>
      <c r="FF59" s="843">
        <v>5</v>
      </c>
      <c r="FG59" s="842">
        <v>6</v>
      </c>
      <c r="FH59" s="841">
        <v>5</v>
      </c>
      <c r="FI59" s="842">
        <v>5</v>
      </c>
      <c r="FJ59" s="841">
        <v>4</v>
      </c>
      <c r="FK59" s="842">
        <v>2</v>
      </c>
      <c r="FL59" s="843">
        <v>5</v>
      </c>
      <c r="FM59" s="842">
        <v>5</v>
      </c>
      <c r="FN59" s="843">
        <v>5</v>
      </c>
      <c r="FO59" s="842">
        <v>5</v>
      </c>
      <c r="FP59" s="843">
        <v>5</v>
      </c>
      <c r="FQ59" s="842">
        <v>5</v>
      </c>
      <c r="FR59" s="844">
        <f t="shared" si="1603"/>
        <v>57</v>
      </c>
      <c r="FS59" s="150">
        <f t="shared" si="1604"/>
        <v>4.75</v>
      </c>
      <c r="FT59" s="843">
        <v>4</v>
      </c>
      <c r="FU59" s="842">
        <v>11</v>
      </c>
      <c r="FV59" s="841">
        <v>9</v>
      </c>
      <c r="FW59" s="842">
        <v>7</v>
      </c>
      <c r="FX59" s="841">
        <v>6</v>
      </c>
      <c r="FY59" s="842">
        <v>2</v>
      </c>
      <c r="FZ59" s="843"/>
      <c r="GA59" s="842"/>
      <c r="GB59" s="843"/>
      <c r="GC59" s="842"/>
      <c r="GD59" s="843"/>
      <c r="GE59" s="842"/>
      <c r="GF59" s="844">
        <f t="shared" si="1608"/>
        <v>39</v>
      </c>
      <c r="GG59" s="150">
        <f t="shared" si="1609"/>
        <v>6.5</v>
      </c>
      <c r="GH59" s="300">
        <f t="shared" si="1610"/>
        <v>3</v>
      </c>
      <c r="GI59" s="1101">
        <f>GH59/EO59</f>
        <v>1.5</v>
      </c>
      <c r="GJ59" s="300">
        <f t="shared" si="1611"/>
        <v>0</v>
      </c>
      <c r="GK59" s="1097">
        <f>GJ59/ER59</f>
        <v>0</v>
      </c>
      <c r="GL59" s="300">
        <f t="shared" si="1612"/>
        <v>0</v>
      </c>
      <c r="GM59" s="1097">
        <f t="shared" si="1613"/>
        <v>0</v>
      </c>
      <c r="GN59" s="300">
        <f t="shared" si="1614"/>
        <v>0</v>
      </c>
      <c r="GO59" s="1097">
        <f t="shared" si="1615"/>
        <v>0</v>
      </c>
      <c r="GP59" s="300">
        <f t="shared" si="1616"/>
        <v>0</v>
      </c>
      <c r="GQ59" s="1097">
        <f t="shared" si="1617"/>
        <v>0</v>
      </c>
      <c r="GR59" s="300">
        <f t="shared" si="1618"/>
        <v>-3</v>
      </c>
      <c r="GS59" s="1097">
        <f t="shared" si="1619"/>
        <v>-0.6</v>
      </c>
      <c r="GT59" s="300">
        <f t="shared" si="1620"/>
        <v>3</v>
      </c>
      <c r="GU59" s="1154">
        <f t="shared" si="1621"/>
        <v>1.5</v>
      </c>
      <c r="GV59" s="300">
        <f t="shared" si="1622"/>
        <v>0</v>
      </c>
      <c r="GW59" s="1097">
        <f t="shared" si="1623"/>
        <v>0</v>
      </c>
      <c r="GX59" s="300">
        <f t="shared" si="1624"/>
        <v>0</v>
      </c>
      <c r="GY59" s="1097">
        <f t="shared" si="1625"/>
        <v>0</v>
      </c>
      <c r="GZ59" s="300">
        <f t="shared" si="1626"/>
        <v>0</v>
      </c>
      <c r="HA59" s="1097">
        <f t="shared" si="1627"/>
        <v>0</v>
      </c>
      <c r="HB59" s="300">
        <f t="shared" si="1628"/>
        <v>0</v>
      </c>
      <c r="HC59" s="1097">
        <f t="shared" si="1629"/>
        <v>0</v>
      </c>
      <c r="HD59" s="300">
        <f t="shared" si="1630"/>
        <v>-3</v>
      </c>
      <c r="HE59" s="1097">
        <f t="shared" si="1631"/>
        <v>-0.6</v>
      </c>
      <c r="HF59" s="1237">
        <f t="shared" si="1632"/>
        <v>3</v>
      </c>
      <c r="HG59" s="342">
        <f>HF59/FC59</f>
        <v>1.5</v>
      </c>
      <c r="HH59" s="1237">
        <f t="shared" si="1633"/>
        <v>1</v>
      </c>
      <c r="HI59" s="342">
        <f>HH59/FF59</f>
        <v>0.2</v>
      </c>
      <c r="HJ59" s="1237">
        <f t="shared" si="1634"/>
        <v>-1</v>
      </c>
      <c r="HK59" s="342">
        <f>HJ59/FG59</f>
        <v>-0.16666666666666666</v>
      </c>
      <c r="HL59" s="1237">
        <f t="shared" si="1635"/>
        <v>0</v>
      </c>
      <c r="HM59" s="342">
        <f>HL59/FH59</f>
        <v>0</v>
      </c>
      <c r="HN59" s="1237">
        <f t="shared" si="1636"/>
        <v>-1</v>
      </c>
      <c r="HO59" s="342">
        <f>HN59/FI59</f>
        <v>-0.2</v>
      </c>
      <c r="HP59" s="1237">
        <f t="shared" si="1637"/>
        <v>-2</v>
      </c>
      <c r="HQ59" s="342">
        <f>HP59/FJ59</f>
        <v>-0.5</v>
      </c>
      <c r="HR59" s="1237">
        <f t="shared" si="1638"/>
        <v>3</v>
      </c>
      <c r="HS59" s="342">
        <f>HR59/FK59</f>
        <v>1.5</v>
      </c>
      <c r="HT59" s="1237">
        <f t="shared" si="1639"/>
        <v>0</v>
      </c>
      <c r="HU59" s="342">
        <f>HT59/FL59</f>
        <v>0</v>
      </c>
      <c r="HV59" s="1237">
        <f t="shared" si="1640"/>
        <v>0</v>
      </c>
      <c r="HW59" s="342">
        <f>HV59/FM59</f>
        <v>0</v>
      </c>
      <c r="HX59" s="1237">
        <f t="shared" si="1641"/>
        <v>0</v>
      </c>
      <c r="HY59" s="342">
        <f>HX59/FN59</f>
        <v>0</v>
      </c>
      <c r="HZ59" s="1237">
        <f t="shared" si="1642"/>
        <v>0</v>
      </c>
      <c r="IA59" s="342">
        <f>HZ59/FO59</f>
        <v>0</v>
      </c>
      <c r="IB59" s="1237">
        <f t="shared" si="1643"/>
        <v>0</v>
      </c>
      <c r="IC59" s="342">
        <f t="shared" si="1644"/>
        <v>0</v>
      </c>
      <c r="ID59" s="1237">
        <f t="shared" si="1645"/>
        <v>-1</v>
      </c>
      <c r="IE59" s="342">
        <f>ID59/FQ59</f>
        <v>-0.2</v>
      </c>
      <c r="IF59" s="1237">
        <f t="shared" si="1646"/>
        <v>7</v>
      </c>
      <c r="IG59" s="342">
        <f>IF59/FT59</f>
        <v>1.75</v>
      </c>
      <c r="IH59" s="1237">
        <f t="shared" si="1647"/>
        <v>-3</v>
      </c>
      <c r="II59" s="342">
        <f>IH59/FU59</f>
        <v>-0.27272727272727271</v>
      </c>
      <c r="IJ59" s="1237">
        <f t="shared" si="1648"/>
        <v>-7</v>
      </c>
      <c r="IK59" s="342">
        <f>IJ59/FV59</f>
        <v>-0.77777777777777779</v>
      </c>
      <c r="IL59" s="1237">
        <f t="shared" si="1649"/>
        <v>-1</v>
      </c>
      <c r="IM59" s="342">
        <f>IL59/FW59</f>
        <v>-0.14285714285714285</v>
      </c>
      <c r="IN59" s="1237">
        <f t="shared" si="1650"/>
        <v>-4</v>
      </c>
      <c r="IO59" s="342">
        <f>IN59/FX59</f>
        <v>-0.66666666666666663</v>
      </c>
      <c r="IP59" s="1237">
        <f t="shared" si="1651"/>
        <v>-2</v>
      </c>
      <c r="IQ59" s="342">
        <f>IP59/FY59</f>
        <v>-1</v>
      </c>
      <c r="IR59" s="1237">
        <f t="shared" si="1652"/>
        <v>0</v>
      </c>
      <c r="IS59" s="342" t="e">
        <f>IR59/FZ59</f>
        <v>#DIV/0!</v>
      </c>
      <c r="IT59" s="1237">
        <f t="shared" si="1653"/>
        <v>0</v>
      </c>
      <c r="IU59" s="342" t="e">
        <f>IT59/GA59</f>
        <v>#DIV/0!</v>
      </c>
      <c r="IV59" s="1237">
        <f t="shared" si="1654"/>
        <v>0</v>
      </c>
      <c r="IW59" s="342" t="e">
        <f>IV59/GB59</f>
        <v>#DIV/0!</v>
      </c>
      <c r="IX59" s="1237">
        <f t="shared" si="1655"/>
        <v>0</v>
      </c>
      <c r="IY59" s="342" t="e">
        <f>IX59/GC59</f>
        <v>#DIV/0!</v>
      </c>
      <c r="IZ59" s="1237">
        <f t="shared" si="1656"/>
        <v>0</v>
      </c>
      <c r="JA59" s="1306" t="e">
        <f>IZ59/GD59</f>
        <v>#DIV/0!</v>
      </c>
      <c r="JB59" s="1237">
        <f t="shared" si="1657"/>
        <v>2</v>
      </c>
      <c r="JC59" s="898">
        <f t="shared" si="1658"/>
        <v>2</v>
      </c>
      <c r="JD59" s="110">
        <f t="shared" si="1659"/>
        <v>0</v>
      </c>
      <c r="JE59" s="100">
        <f t="shared" si="1660"/>
        <v>0</v>
      </c>
      <c r="JF59" s="1174"/>
      <c r="JG59" t="str">
        <f t="shared" si="1661"/>
        <v>Personnel Administration</v>
      </c>
      <c r="JH59" s="240" t="e">
        <f>#REF!</f>
        <v>#REF!</v>
      </c>
      <c r="JI59" s="240" t="e">
        <f>#REF!</f>
        <v>#REF!</v>
      </c>
      <c r="JJ59" s="240" t="e">
        <f>#REF!</f>
        <v>#REF!</v>
      </c>
      <c r="JK59" s="240" t="e">
        <f>#REF!</f>
        <v>#REF!</v>
      </c>
      <c r="JL59" s="240" t="e">
        <f>#REF!</f>
        <v>#REF!</v>
      </c>
      <c r="JM59" s="240" t="e">
        <f>#REF!</f>
        <v>#REF!</v>
      </c>
      <c r="JN59" s="240" t="e">
        <f>#REF!</f>
        <v>#REF!</v>
      </c>
      <c r="JO59" s="240" t="e">
        <f>#REF!</f>
        <v>#REF!</v>
      </c>
      <c r="JP59" s="240" t="e">
        <f>#REF!</f>
        <v>#REF!</v>
      </c>
      <c r="JQ59" s="240" t="e">
        <f>#REF!</f>
        <v>#REF!</v>
      </c>
      <c r="JR59" s="240" t="e">
        <f>#REF!</f>
        <v>#REF!</v>
      </c>
      <c r="JS59" s="241">
        <f t="shared" si="1762"/>
        <v>18</v>
      </c>
      <c r="JT59" s="241">
        <f t="shared" si="1762"/>
        <v>30</v>
      </c>
      <c r="JU59" s="241">
        <f t="shared" si="1762"/>
        <v>24</v>
      </c>
      <c r="JV59" s="241">
        <f t="shared" si="1762"/>
        <v>25</v>
      </c>
      <c r="JW59" s="241">
        <f t="shared" si="1762"/>
        <v>17</v>
      </c>
      <c r="JX59" s="241">
        <f t="shared" si="1762"/>
        <v>26</v>
      </c>
      <c r="JY59" s="241">
        <f t="shared" si="1762"/>
        <v>30</v>
      </c>
      <c r="JZ59" s="241">
        <f t="shared" si="1762"/>
        <v>29</v>
      </c>
      <c r="KA59" s="241">
        <f t="shared" si="1762"/>
        <v>26</v>
      </c>
      <c r="KB59" s="241">
        <f t="shared" si="1762"/>
        <v>39</v>
      </c>
      <c r="KC59" s="241">
        <f t="shared" si="1762"/>
        <v>31</v>
      </c>
      <c r="KD59" s="241">
        <f t="shared" si="1762"/>
        <v>32</v>
      </c>
      <c r="KE59" s="241">
        <f t="shared" si="1763"/>
        <v>29</v>
      </c>
      <c r="KF59" s="241">
        <f t="shared" si="1763"/>
        <v>36</v>
      </c>
      <c r="KG59" s="241">
        <f t="shared" si="1763"/>
        <v>24</v>
      </c>
      <c r="KH59" s="241">
        <f t="shared" si="1763"/>
        <v>5</v>
      </c>
      <c r="KI59" s="241">
        <f t="shared" si="1763"/>
        <v>4</v>
      </c>
      <c r="KJ59" s="241">
        <f t="shared" si="1763"/>
        <v>7</v>
      </c>
      <c r="KK59" s="241">
        <f t="shared" si="1763"/>
        <v>0</v>
      </c>
      <c r="KL59" s="241">
        <f t="shared" si="1763"/>
        <v>6</v>
      </c>
      <c r="KM59" s="241">
        <f t="shared" si="1763"/>
        <v>11</v>
      </c>
      <c r="KN59" s="241">
        <f t="shared" si="1763"/>
        <v>7</v>
      </c>
      <c r="KO59" s="241">
        <f t="shared" si="1763"/>
        <v>7</v>
      </c>
      <c r="KP59" s="241">
        <f t="shared" si="1763"/>
        <v>5</v>
      </c>
      <c r="KQ59" s="650">
        <f t="shared" si="1764"/>
        <v>8</v>
      </c>
      <c r="KR59" s="650">
        <f t="shared" si="1764"/>
        <v>9</v>
      </c>
      <c r="KS59" s="650">
        <f t="shared" si="1764"/>
        <v>8</v>
      </c>
      <c r="KT59" s="650">
        <f t="shared" si="1764"/>
        <v>5</v>
      </c>
      <c r="KU59" s="650">
        <f t="shared" si="1764"/>
        <v>6</v>
      </c>
      <c r="KV59" s="650">
        <f t="shared" si="1710"/>
        <v>2</v>
      </c>
      <c r="KW59" s="650">
        <f t="shared" si="1711"/>
        <v>9</v>
      </c>
      <c r="KX59" s="650">
        <f t="shared" si="1712"/>
        <v>13</v>
      </c>
      <c r="KY59" s="650">
        <f t="shared" si="1713"/>
        <v>15</v>
      </c>
      <c r="KZ59" s="650">
        <f t="shared" si="1765"/>
        <v>10</v>
      </c>
      <c r="LA59" s="650">
        <f t="shared" si="1714"/>
        <v>12</v>
      </c>
      <c r="LB59" s="650">
        <f t="shared" si="1766"/>
        <v>11</v>
      </c>
      <c r="LC59" s="742">
        <f t="shared" si="1715"/>
        <v>7</v>
      </c>
      <c r="LD59" s="742">
        <f t="shared" si="1716"/>
        <v>6</v>
      </c>
      <c r="LE59" s="742">
        <f t="shared" si="1717"/>
        <v>6</v>
      </c>
      <c r="LF59" s="742">
        <f t="shared" si="1718"/>
        <v>9</v>
      </c>
      <c r="LG59" s="742">
        <f t="shared" si="1719"/>
        <v>7</v>
      </c>
      <c r="LH59" s="742">
        <f t="shared" si="1720"/>
        <v>6</v>
      </c>
      <c r="LI59" s="742">
        <f t="shared" si="1721"/>
        <v>8</v>
      </c>
      <c r="LJ59" s="742">
        <f t="shared" si="1767"/>
        <v>10</v>
      </c>
      <c r="LK59" s="742">
        <f t="shared" si="1767"/>
        <v>14</v>
      </c>
      <c r="LL59" s="742">
        <f t="shared" si="1767"/>
        <v>7</v>
      </c>
      <c r="LM59" s="742">
        <f t="shared" si="1722"/>
        <v>6</v>
      </c>
      <c r="LN59" s="742">
        <f t="shared" si="1768"/>
        <v>5</v>
      </c>
      <c r="LO59" s="792">
        <f t="shared" si="1723"/>
        <v>6</v>
      </c>
      <c r="LP59" s="792">
        <f t="shared" si="1724"/>
        <v>11</v>
      </c>
      <c r="LQ59" s="792">
        <f t="shared" si="1725"/>
        <v>11</v>
      </c>
      <c r="LR59" s="792">
        <f t="shared" si="1726"/>
        <v>5</v>
      </c>
      <c r="LS59" s="792">
        <f t="shared" si="1727"/>
        <v>7</v>
      </c>
      <c r="LT59" s="792">
        <f t="shared" si="1769"/>
        <v>5</v>
      </c>
      <c r="LU59" s="792">
        <f t="shared" si="1728"/>
        <v>8</v>
      </c>
      <c r="LV59" s="792">
        <f t="shared" si="1729"/>
        <v>11</v>
      </c>
      <c r="LW59" s="792">
        <f t="shared" si="1730"/>
        <v>7</v>
      </c>
      <c r="LX59" s="792">
        <f t="shared" si="1731"/>
        <v>9</v>
      </c>
      <c r="LY59" s="792">
        <f t="shared" si="1732"/>
        <v>9</v>
      </c>
      <c r="LZ59" s="792">
        <f t="shared" si="1733"/>
        <v>5</v>
      </c>
      <c r="MA59" s="967">
        <f t="shared" si="1667"/>
        <v>7</v>
      </c>
      <c r="MB59" s="967">
        <f t="shared" si="1668"/>
        <v>6</v>
      </c>
      <c r="MC59" s="967">
        <f t="shared" si="1669"/>
        <v>7</v>
      </c>
      <c r="MD59" s="967">
        <f t="shared" si="1670"/>
        <v>7</v>
      </c>
      <c r="ME59" s="967">
        <f t="shared" si="1671"/>
        <v>5</v>
      </c>
      <c r="MF59" s="967">
        <f t="shared" si="1672"/>
        <v>2</v>
      </c>
      <c r="MG59" s="967">
        <f t="shared" si="1673"/>
        <v>7</v>
      </c>
      <c r="MH59" s="967">
        <f t="shared" si="1674"/>
        <v>6</v>
      </c>
      <c r="MI59" s="967">
        <f t="shared" si="1675"/>
        <v>5</v>
      </c>
      <c r="MJ59" s="967">
        <f t="shared" si="1676"/>
        <v>6</v>
      </c>
      <c r="MK59" s="967">
        <f t="shared" si="1677"/>
        <v>7</v>
      </c>
      <c r="ML59" s="967">
        <f t="shared" si="1678"/>
        <v>5</v>
      </c>
      <c r="MM59" s="989">
        <f t="shared" si="1679"/>
        <v>6</v>
      </c>
      <c r="MN59" s="989">
        <f t="shared" si="1680"/>
        <v>8</v>
      </c>
      <c r="MO59" s="989">
        <f t="shared" si="1681"/>
        <v>5</v>
      </c>
      <c r="MP59" s="989">
        <f t="shared" si="1682"/>
        <v>11</v>
      </c>
      <c r="MQ59" s="989">
        <f t="shared" si="1683"/>
        <v>6</v>
      </c>
      <c r="MR59" s="989">
        <f t="shared" si="1684"/>
        <v>2</v>
      </c>
      <c r="MS59" s="989">
        <f t="shared" si="1685"/>
        <v>8</v>
      </c>
      <c r="MT59" s="989">
        <f t="shared" si="1686"/>
        <v>5</v>
      </c>
      <c r="MU59" s="989">
        <f t="shared" si="1687"/>
        <v>7</v>
      </c>
      <c r="MV59" s="989">
        <f t="shared" si="1688"/>
        <v>6</v>
      </c>
      <c r="MW59" s="989">
        <f t="shared" si="1689"/>
        <v>7</v>
      </c>
      <c r="MX59" s="989">
        <f t="shared" si="1690"/>
        <v>4</v>
      </c>
      <c r="MY59" s="1029">
        <f t="shared" si="1752"/>
        <v>8</v>
      </c>
      <c r="MZ59" s="1029">
        <f t="shared" si="1753"/>
        <v>6</v>
      </c>
      <c r="NA59" s="1029">
        <f t="shared" si="1754"/>
        <v>6</v>
      </c>
      <c r="NB59" s="1029">
        <f t="shared" si="1755"/>
        <v>6</v>
      </c>
      <c r="NC59" s="1029">
        <f t="shared" si="1756"/>
        <v>7</v>
      </c>
      <c r="ND59" s="1029">
        <f t="shared" si="1757"/>
        <v>4</v>
      </c>
      <c r="NE59" s="1029">
        <f t="shared" si="1758"/>
        <v>7</v>
      </c>
      <c r="NF59" s="1029">
        <f t="shared" si="1759"/>
        <v>10</v>
      </c>
      <c r="NG59" s="1029">
        <f t="shared" si="1770"/>
        <v>6</v>
      </c>
      <c r="NH59" s="1029">
        <f t="shared" si="1770"/>
        <v>6</v>
      </c>
      <c r="NI59" s="1029">
        <f t="shared" si="1760"/>
        <v>6</v>
      </c>
      <c r="NJ59" s="1029">
        <f t="shared" si="1761"/>
        <v>2</v>
      </c>
      <c r="NK59" s="1116">
        <f t="shared" si="1692"/>
        <v>5</v>
      </c>
      <c r="NL59" s="1116">
        <f t="shared" si="1693"/>
        <v>5</v>
      </c>
      <c r="NM59" s="1116">
        <f t="shared" si="1694"/>
        <v>5</v>
      </c>
      <c r="NN59" s="1116">
        <f t="shared" si="1695"/>
        <v>5</v>
      </c>
      <c r="NO59" s="1116">
        <f t="shared" si="1696"/>
        <v>5</v>
      </c>
      <c r="NP59" s="1116">
        <f t="shared" si="1697"/>
        <v>2</v>
      </c>
      <c r="NQ59" s="1116">
        <f t="shared" si="1698"/>
        <v>5</v>
      </c>
      <c r="NR59" s="1116">
        <f t="shared" si="1699"/>
        <v>5</v>
      </c>
      <c r="NS59" s="1116">
        <f t="shared" si="1700"/>
        <v>5</v>
      </c>
      <c r="NT59" s="1116">
        <f t="shared" si="1701"/>
        <v>5</v>
      </c>
      <c r="NU59" s="1116">
        <f t="shared" si="1702"/>
        <v>5</v>
      </c>
      <c r="NV59" s="1116">
        <f t="shared" si="1703"/>
        <v>2</v>
      </c>
      <c r="NW59" s="1201">
        <f t="shared" si="1734"/>
        <v>5</v>
      </c>
      <c r="NX59" s="1201">
        <f t="shared" si="1735"/>
        <v>6</v>
      </c>
      <c r="NY59" s="1201">
        <f t="shared" si="1736"/>
        <v>5</v>
      </c>
      <c r="NZ59" s="1201">
        <f t="shared" si="1737"/>
        <v>5</v>
      </c>
      <c r="OA59" s="1201">
        <f t="shared" si="1738"/>
        <v>4</v>
      </c>
      <c r="OB59" s="1201">
        <f t="shared" si="1739"/>
        <v>2</v>
      </c>
      <c r="OC59" s="1201">
        <f t="shared" si="1740"/>
        <v>5</v>
      </c>
      <c r="OD59" s="1201">
        <f t="shared" si="1741"/>
        <v>5</v>
      </c>
      <c r="OE59" s="1201">
        <f t="shared" si="1742"/>
        <v>5</v>
      </c>
      <c r="OF59" s="1201">
        <f t="shared" si="1743"/>
        <v>5</v>
      </c>
      <c r="OG59" s="1201">
        <f t="shared" si="1744"/>
        <v>5</v>
      </c>
      <c r="OH59" s="1201">
        <f t="shared" si="1771"/>
        <v>5</v>
      </c>
      <c r="OI59" s="1271">
        <f t="shared" si="1772"/>
        <v>4</v>
      </c>
      <c r="OJ59" s="1271">
        <f t="shared" si="1773"/>
        <v>11</v>
      </c>
      <c r="OK59" s="1271">
        <f t="shared" si="1773"/>
        <v>9</v>
      </c>
      <c r="OL59" s="1271">
        <f t="shared" si="1773"/>
        <v>7</v>
      </c>
      <c r="OM59" s="1271">
        <f t="shared" si="1773"/>
        <v>6</v>
      </c>
      <c r="ON59" s="1271">
        <f t="shared" si="1773"/>
        <v>2</v>
      </c>
      <c r="OO59" s="1271">
        <f t="shared" si="1774"/>
        <v>0</v>
      </c>
      <c r="OP59" s="1271">
        <f t="shared" si="1774"/>
        <v>0</v>
      </c>
      <c r="OQ59" s="1271">
        <f t="shared" si="1774"/>
        <v>0</v>
      </c>
      <c r="OR59" s="1271">
        <f t="shared" si="1774"/>
        <v>0</v>
      </c>
      <c r="OS59" s="1271">
        <f t="shared" si="1774"/>
        <v>0</v>
      </c>
      <c r="OT59" s="1271">
        <f t="shared" si="1774"/>
        <v>0</v>
      </c>
    </row>
    <row r="60" spans="1:410" x14ac:dyDescent="0.3">
      <c r="A60" s="628"/>
      <c r="B60" s="50">
        <v>8.9</v>
      </c>
      <c r="E60" s="1333" t="s">
        <v>9</v>
      </c>
      <c r="F60" s="1333"/>
      <c r="G60" s="1334"/>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33"/>
        <v>147</v>
      </c>
      <c r="AW60" s="150">
        <f t="shared" si="1534"/>
        <v>12.25</v>
      </c>
      <c r="AX60" s="338">
        <v>8</v>
      </c>
      <c r="AY60" s="64">
        <v>9</v>
      </c>
      <c r="AZ60" s="20">
        <v>13</v>
      </c>
      <c r="BA60" s="64">
        <v>0</v>
      </c>
      <c r="BB60" s="20">
        <v>1</v>
      </c>
      <c r="BC60" s="64">
        <v>0</v>
      </c>
      <c r="BD60" s="187">
        <v>5</v>
      </c>
      <c r="BE60" s="64">
        <v>1</v>
      </c>
      <c r="BF60" s="187">
        <v>1</v>
      </c>
      <c r="BG60" s="64">
        <v>1</v>
      </c>
      <c r="BH60" s="187">
        <v>0</v>
      </c>
      <c r="BI60" s="64">
        <v>2</v>
      </c>
      <c r="BJ60" s="118">
        <f t="shared" si="1537"/>
        <v>41</v>
      </c>
      <c r="BK60" s="150">
        <f t="shared" si="1538"/>
        <v>3.4166666666666665</v>
      </c>
      <c r="BL60" s="338">
        <v>1</v>
      </c>
      <c r="BM60" s="64">
        <v>1</v>
      </c>
      <c r="BN60" s="20">
        <v>1</v>
      </c>
      <c r="BO60" s="64">
        <v>1</v>
      </c>
      <c r="BP60" s="20">
        <v>1</v>
      </c>
      <c r="BQ60" s="64">
        <v>1</v>
      </c>
      <c r="BR60" s="187">
        <v>0</v>
      </c>
      <c r="BS60" s="64">
        <v>1</v>
      </c>
      <c r="BT60" s="187">
        <v>1</v>
      </c>
      <c r="BU60" s="187">
        <v>0</v>
      </c>
      <c r="BV60" s="187">
        <v>0</v>
      </c>
      <c r="BW60" s="187">
        <v>0</v>
      </c>
      <c r="BX60" s="118">
        <f t="shared" si="1545"/>
        <v>8</v>
      </c>
      <c r="BY60" s="150">
        <f t="shared" si="1546"/>
        <v>0.66666666666666663</v>
      </c>
      <c r="BZ60" s="187">
        <v>1</v>
      </c>
      <c r="CA60" s="64">
        <v>1</v>
      </c>
      <c r="CB60" s="20">
        <v>1</v>
      </c>
      <c r="CC60" s="784">
        <v>0</v>
      </c>
      <c r="CD60" s="20">
        <v>1</v>
      </c>
      <c r="CE60" s="784">
        <v>1</v>
      </c>
      <c r="CF60" s="786">
        <v>1</v>
      </c>
      <c r="CG60" s="784">
        <v>1</v>
      </c>
      <c r="CH60" s="786">
        <v>1</v>
      </c>
      <c r="CI60" s="786">
        <v>1</v>
      </c>
      <c r="CJ60" s="786">
        <v>0</v>
      </c>
      <c r="CK60" s="786">
        <v>1</v>
      </c>
      <c r="CL60" s="787">
        <f t="shared" si="1553"/>
        <v>10</v>
      </c>
      <c r="CM60" s="150">
        <f t="shared" si="1554"/>
        <v>0.83333333333333337</v>
      </c>
      <c r="CN60" s="187">
        <v>0</v>
      </c>
      <c r="CO60" s="64">
        <v>1</v>
      </c>
      <c r="CP60" s="20">
        <v>0</v>
      </c>
      <c r="CQ60" s="784">
        <v>1</v>
      </c>
      <c r="CR60" s="841">
        <v>0</v>
      </c>
      <c r="CS60" s="842">
        <v>0</v>
      </c>
      <c r="CT60" s="843">
        <v>1</v>
      </c>
      <c r="CU60" s="842">
        <v>1</v>
      </c>
      <c r="CV60" s="925">
        <v>0</v>
      </c>
      <c r="CW60" s="926">
        <v>1</v>
      </c>
      <c r="CX60" s="925">
        <v>1</v>
      </c>
      <c r="CY60" s="927">
        <v>0</v>
      </c>
      <c r="CZ60" s="923">
        <f t="shared" si="1561"/>
        <v>6</v>
      </c>
      <c r="DA60" s="924">
        <f t="shared" si="1562"/>
        <v>0.5</v>
      </c>
      <c r="DB60" s="843">
        <v>1</v>
      </c>
      <c r="DC60" s="842">
        <v>0</v>
      </c>
      <c r="DD60" s="841">
        <v>1</v>
      </c>
      <c r="DE60" s="842">
        <v>0</v>
      </c>
      <c r="DF60" s="841">
        <v>1</v>
      </c>
      <c r="DG60" s="842">
        <v>0</v>
      </c>
      <c r="DH60" s="843">
        <v>1</v>
      </c>
      <c r="DI60" s="842">
        <v>0</v>
      </c>
      <c r="DJ60" s="843">
        <v>1</v>
      </c>
      <c r="DK60" s="842">
        <v>1</v>
      </c>
      <c r="DL60" s="843">
        <v>0</v>
      </c>
      <c r="DM60" s="842">
        <v>1</v>
      </c>
      <c r="DN60" s="923">
        <f t="shared" si="1569"/>
        <v>7</v>
      </c>
      <c r="DO60" s="924">
        <f t="shared" si="1570"/>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577"/>
        <v>5</v>
      </c>
      <c r="EC60" s="924">
        <f t="shared" si="1578"/>
        <v>0.41666666666666669</v>
      </c>
      <c r="ED60" s="843">
        <v>0</v>
      </c>
      <c r="EE60" s="842">
        <v>1</v>
      </c>
      <c r="EF60" s="841">
        <v>0</v>
      </c>
      <c r="EG60" s="842">
        <v>0</v>
      </c>
      <c r="EH60" s="841">
        <v>1</v>
      </c>
      <c r="EI60" s="842">
        <v>0</v>
      </c>
      <c r="EJ60" s="843">
        <v>1</v>
      </c>
      <c r="EK60" s="842">
        <v>1</v>
      </c>
      <c r="EL60" s="843">
        <v>1</v>
      </c>
      <c r="EM60" s="842">
        <v>1</v>
      </c>
      <c r="EN60" s="843">
        <v>1</v>
      </c>
      <c r="EO60" s="842">
        <v>0</v>
      </c>
      <c r="EP60" s="844">
        <f t="shared" si="1586"/>
        <v>7</v>
      </c>
      <c r="EQ60" s="150">
        <f t="shared" si="1587"/>
        <v>0.58333333333333337</v>
      </c>
      <c r="ER60" s="843">
        <v>1</v>
      </c>
      <c r="ES60" s="842">
        <v>1</v>
      </c>
      <c r="ET60" s="841">
        <v>1</v>
      </c>
      <c r="EU60" s="842">
        <v>1</v>
      </c>
      <c r="EV60" s="841">
        <v>1</v>
      </c>
      <c r="EW60" s="842">
        <v>0</v>
      </c>
      <c r="EX60" s="843">
        <v>1</v>
      </c>
      <c r="EY60" s="842">
        <v>2</v>
      </c>
      <c r="EZ60" s="843">
        <v>1</v>
      </c>
      <c r="FA60" s="842">
        <v>1</v>
      </c>
      <c r="FB60" s="843">
        <v>1</v>
      </c>
      <c r="FC60" s="842">
        <v>1</v>
      </c>
      <c r="FD60" s="844">
        <f t="shared" si="1595"/>
        <v>12</v>
      </c>
      <c r="FE60" s="150">
        <f t="shared" si="1596"/>
        <v>1</v>
      </c>
      <c r="FF60" s="843">
        <v>1</v>
      </c>
      <c r="FG60" s="842">
        <v>1</v>
      </c>
      <c r="FH60" s="841">
        <v>1</v>
      </c>
      <c r="FI60" s="842">
        <v>0</v>
      </c>
      <c r="FJ60" s="841">
        <v>0</v>
      </c>
      <c r="FK60" s="842">
        <v>0</v>
      </c>
      <c r="FL60" s="843">
        <v>1</v>
      </c>
      <c r="FM60" s="842">
        <v>2</v>
      </c>
      <c r="FN60" s="843">
        <v>1</v>
      </c>
      <c r="FO60" s="842">
        <v>1</v>
      </c>
      <c r="FP60" s="843">
        <v>1</v>
      </c>
      <c r="FQ60" s="842">
        <v>0</v>
      </c>
      <c r="FR60" s="844">
        <f t="shared" si="1603"/>
        <v>9</v>
      </c>
      <c r="FS60" s="150">
        <f t="shared" si="1604"/>
        <v>0.75</v>
      </c>
      <c r="FT60" s="843">
        <v>1</v>
      </c>
      <c r="FU60" s="842">
        <v>0</v>
      </c>
      <c r="FV60" s="841">
        <v>1</v>
      </c>
      <c r="FW60" s="842">
        <v>0</v>
      </c>
      <c r="FX60" s="841">
        <v>1</v>
      </c>
      <c r="FY60" s="842">
        <v>0</v>
      </c>
      <c r="FZ60" s="843"/>
      <c r="GA60" s="842"/>
      <c r="GB60" s="843"/>
      <c r="GC60" s="842"/>
      <c r="GD60" s="843"/>
      <c r="GE60" s="842"/>
      <c r="GF60" s="844">
        <f t="shared" si="1608"/>
        <v>3</v>
      </c>
      <c r="GG60" s="150">
        <f t="shared" si="1609"/>
        <v>0.5</v>
      </c>
      <c r="GH60" s="300">
        <f t="shared" si="1610"/>
        <v>1</v>
      </c>
      <c r="GI60" s="1101">
        <v>0</v>
      </c>
      <c r="GJ60" s="300">
        <f t="shared" si="1611"/>
        <v>0</v>
      </c>
      <c r="GK60" s="1097">
        <v>0</v>
      </c>
      <c r="GL60" s="300">
        <f t="shared" si="1612"/>
        <v>0</v>
      </c>
      <c r="GM60" s="1097">
        <f t="shared" si="1613"/>
        <v>0</v>
      </c>
      <c r="GN60" s="300">
        <f t="shared" si="1614"/>
        <v>0</v>
      </c>
      <c r="GO60" s="1097">
        <f t="shared" si="1615"/>
        <v>0</v>
      </c>
      <c r="GP60" s="300">
        <f t="shared" si="1616"/>
        <v>0</v>
      </c>
      <c r="GQ60" s="1097">
        <f t="shared" si="1617"/>
        <v>0</v>
      </c>
      <c r="GR60" s="300">
        <f t="shared" si="1618"/>
        <v>-1</v>
      </c>
      <c r="GS60" s="1097">
        <f t="shared" si="1619"/>
        <v>-1</v>
      </c>
      <c r="GT60" s="300">
        <f t="shared" si="1620"/>
        <v>1</v>
      </c>
      <c r="GU60" s="1154">
        <f t="shared" si="1621"/>
        <v>0</v>
      </c>
      <c r="GV60" s="300">
        <f t="shared" si="1622"/>
        <v>1</v>
      </c>
      <c r="GW60" s="1097">
        <f t="shared" si="1623"/>
        <v>1</v>
      </c>
      <c r="GX60" s="300">
        <f t="shared" si="1624"/>
        <v>-1</v>
      </c>
      <c r="GY60" s="1097">
        <f t="shared" si="1625"/>
        <v>-0.5</v>
      </c>
      <c r="GZ60" s="300">
        <f t="shared" si="1626"/>
        <v>0</v>
      </c>
      <c r="HA60" s="1097">
        <f t="shared" si="1627"/>
        <v>0</v>
      </c>
      <c r="HB60" s="300">
        <f t="shared" si="1628"/>
        <v>0</v>
      </c>
      <c r="HC60" s="1097">
        <f t="shared" si="1629"/>
        <v>0</v>
      </c>
      <c r="HD60" s="300">
        <f t="shared" si="1630"/>
        <v>0</v>
      </c>
      <c r="HE60" s="1097">
        <f t="shared" si="1631"/>
        <v>0</v>
      </c>
      <c r="HF60" s="1237">
        <f t="shared" si="1632"/>
        <v>0</v>
      </c>
      <c r="HG60" s="342">
        <f>HF60/FC60</f>
        <v>0</v>
      </c>
      <c r="HH60" s="1237">
        <f t="shared" si="1633"/>
        <v>0</v>
      </c>
      <c r="HI60" s="342">
        <f>HH60/FF60</f>
        <v>0</v>
      </c>
      <c r="HJ60" s="1237">
        <f t="shared" si="1634"/>
        <v>0</v>
      </c>
      <c r="HK60" s="342">
        <f>HJ60/FG60</f>
        <v>0</v>
      </c>
      <c r="HL60" s="1237">
        <f t="shared" si="1635"/>
        <v>-1</v>
      </c>
      <c r="HM60" s="342">
        <f>HL60/FH60</f>
        <v>-1</v>
      </c>
      <c r="HN60" s="1237">
        <f t="shared" si="1636"/>
        <v>0</v>
      </c>
      <c r="HO60" s="342">
        <v>0</v>
      </c>
      <c r="HP60" s="1237">
        <f t="shared" si="1637"/>
        <v>0</v>
      </c>
      <c r="HQ60" s="342">
        <v>0</v>
      </c>
      <c r="HR60" s="1237">
        <f t="shared" si="1638"/>
        <v>1</v>
      </c>
      <c r="HS60" s="342">
        <v>0</v>
      </c>
      <c r="HT60" s="1237">
        <f t="shared" si="1639"/>
        <v>1</v>
      </c>
      <c r="HU60" s="342">
        <f>HT60/FL60</f>
        <v>1</v>
      </c>
      <c r="HV60" s="1237">
        <f t="shared" si="1640"/>
        <v>-1</v>
      </c>
      <c r="HW60" s="342">
        <f>HV60/FM60</f>
        <v>-0.5</v>
      </c>
      <c r="HX60" s="1237">
        <f t="shared" si="1641"/>
        <v>0</v>
      </c>
      <c r="HY60" s="342">
        <f>HX60/FN60</f>
        <v>0</v>
      </c>
      <c r="HZ60" s="1237">
        <f t="shared" si="1642"/>
        <v>0</v>
      </c>
      <c r="IA60" s="342">
        <f>HZ60/FO60</f>
        <v>0</v>
      </c>
      <c r="IB60" s="1237">
        <f t="shared" si="1643"/>
        <v>-1</v>
      </c>
      <c r="IC60" s="342">
        <f t="shared" si="1644"/>
        <v>-1</v>
      </c>
      <c r="ID60" s="1237">
        <f t="shared" si="1645"/>
        <v>1</v>
      </c>
      <c r="IE60" s="342">
        <v>0</v>
      </c>
      <c r="IF60" s="1237">
        <f t="shared" si="1646"/>
        <v>-1</v>
      </c>
      <c r="IG60" s="342">
        <f>IF60/FT60</f>
        <v>-1</v>
      </c>
      <c r="IH60" s="1237">
        <f t="shared" si="1647"/>
        <v>0</v>
      </c>
      <c r="II60" s="342">
        <v>0</v>
      </c>
      <c r="IJ60" s="1237">
        <f t="shared" si="1648"/>
        <v>0</v>
      </c>
      <c r="IK60" s="342">
        <f>IJ60/FV60</f>
        <v>0</v>
      </c>
      <c r="IL60" s="1237">
        <f t="shared" si="1649"/>
        <v>1</v>
      </c>
      <c r="IM60" s="342">
        <v>0</v>
      </c>
      <c r="IN60" s="1237">
        <f t="shared" si="1650"/>
        <v>-1</v>
      </c>
      <c r="IO60" s="342">
        <f>IN60/FX60</f>
        <v>-1</v>
      </c>
      <c r="IP60" s="1237">
        <f t="shared" si="1651"/>
        <v>0</v>
      </c>
      <c r="IQ60" s="342" t="e">
        <f>IP60/FY60</f>
        <v>#DIV/0!</v>
      </c>
      <c r="IR60" s="1237">
        <f t="shared" si="1652"/>
        <v>0</v>
      </c>
      <c r="IS60" s="342" t="e">
        <f>IR60/FZ60</f>
        <v>#DIV/0!</v>
      </c>
      <c r="IT60" s="1237">
        <f t="shared" si="1653"/>
        <v>0</v>
      </c>
      <c r="IU60" s="342" t="e">
        <f>IT60/GA60</f>
        <v>#DIV/0!</v>
      </c>
      <c r="IV60" s="1237">
        <f t="shared" si="1654"/>
        <v>0</v>
      </c>
      <c r="IW60" s="342" t="e">
        <f>IV60/GB60</f>
        <v>#DIV/0!</v>
      </c>
      <c r="IX60" s="1237">
        <f t="shared" si="1655"/>
        <v>0</v>
      </c>
      <c r="IY60" s="342" t="e">
        <f>IX60/GC60</f>
        <v>#DIV/0!</v>
      </c>
      <c r="IZ60" s="1237">
        <f t="shared" si="1656"/>
        <v>0</v>
      </c>
      <c r="JA60" s="1306" t="e">
        <f>IZ60/GD60</f>
        <v>#DIV/0!</v>
      </c>
      <c r="JB60" s="1237">
        <f t="shared" si="1657"/>
        <v>0</v>
      </c>
      <c r="JC60" s="898">
        <f t="shared" si="1658"/>
        <v>0</v>
      </c>
      <c r="JD60" s="110">
        <f t="shared" si="1659"/>
        <v>0</v>
      </c>
      <c r="JE60" s="100">
        <f t="shared" si="1660"/>
        <v>0</v>
      </c>
      <c r="JF60" s="1174"/>
      <c r="JG60" t="str">
        <f t="shared" si="1661"/>
        <v>Payroll</v>
      </c>
      <c r="JH60" s="240" t="e">
        <f>#REF!</f>
        <v>#REF!</v>
      </c>
      <c r="JI60" s="240" t="e">
        <f>#REF!</f>
        <v>#REF!</v>
      </c>
      <c r="JJ60" s="240" t="e">
        <f>#REF!</f>
        <v>#REF!</v>
      </c>
      <c r="JK60" s="240" t="e">
        <f>#REF!</f>
        <v>#REF!</v>
      </c>
      <c r="JL60" s="240" t="e">
        <f>#REF!</f>
        <v>#REF!</v>
      </c>
      <c r="JM60" s="240" t="e">
        <f>#REF!</f>
        <v>#REF!</v>
      </c>
      <c r="JN60" s="240" t="e">
        <f>#REF!</f>
        <v>#REF!</v>
      </c>
      <c r="JO60" s="240" t="e">
        <f>#REF!</f>
        <v>#REF!</v>
      </c>
      <c r="JP60" s="240" t="e">
        <f>#REF!</f>
        <v>#REF!</v>
      </c>
      <c r="JQ60" s="240" t="e">
        <f>#REF!</f>
        <v>#REF!</v>
      </c>
      <c r="JR60" s="240" t="e">
        <f>#REF!</f>
        <v>#REF!</v>
      </c>
      <c r="JS60" s="241">
        <f t="shared" si="1762"/>
        <v>12</v>
      </c>
      <c r="JT60" s="241">
        <f t="shared" si="1762"/>
        <v>13</v>
      </c>
      <c r="JU60" s="241">
        <f t="shared" si="1762"/>
        <v>12</v>
      </c>
      <c r="JV60" s="241">
        <f t="shared" si="1762"/>
        <v>12</v>
      </c>
      <c r="JW60" s="241">
        <f t="shared" si="1762"/>
        <v>15</v>
      </c>
      <c r="JX60" s="241">
        <f t="shared" si="1762"/>
        <v>11</v>
      </c>
      <c r="JY60" s="241">
        <f t="shared" si="1762"/>
        <v>17</v>
      </c>
      <c r="JZ60" s="241">
        <f t="shared" si="1762"/>
        <v>9</v>
      </c>
      <c r="KA60" s="241">
        <f t="shared" si="1762"/>
        <v>14</v>
      </c>
      <c r="KB60" s="241">
        <f t="shared" si="1762"/>
        <v>13</v>
      </c>
      <c r="KC60" s="241">
        <f t="shared" si="1762"/>
        <v>11</v>
      </c>
      <c r="KD60" s="241">
        <f t="shared" si="1762"/>
        <v>8</v>
      </c>
      <c r="KE60" s="241">
        <f t="shared" si="1763"/>
        <v>8</v>
      </c>
      <c r="KF60" s="241">
        <f t="shared" si="1763"/>
        <v>9</v>
      </c>
      <c r="KG60" s="241">
        <f t="shared" si="1763"/>
        <v>13</v>
      </c>
      <c r="KH60" s="241">
        <f t="shared" si="1763"/>
        <v>0</v>
      </c>
      <c r="KI60" s="241">
        <f t="shared" si="1763"/>
        <v>1</v>
      </c>
      <c r="KJ60" s="241">
        <f t="shared" si="1763"/>
        <v>0</v>
      </c>
      <c r="KK60" s="241">
        <f t="shared" si="1763"/>
        <v>5</v>
      </c>
      <c r="KL60" s="241">
        <f t="shared" si="1763"/>
        <v>1</v>
      </c>
      <c r="KM60" s="241">
        <f t="shared" si="1763"/>
        <v>1</v>
      </c>
      <c r="KN60" s="241">
        <f t="shared" si="1763"/>
        <v>1</v>
      </c>
      <c r="KO60" s="241">
        <f t="shared" si="1763"/>
        <v>0</v>
      </c>
      <c r="KP60" s="241">
        <f t="shared" si="1763"/>
        <v>2</v>
      </c>
      <c r="KQ60" s="650">
        <f t="shared" si="1764"/>
        <v>1</v>
      </c>
      <c r="KR60" s="650">
        <f t="shared" si="1764"/>
        <v>1</v>
      </c>
      <c r="KS60" s="650">
        <f t="shared" si="1764"/>
        <v>1</v>
      </c>
      <c r="KT60" s="650">
        <f t="shared" si="1764"/>
        <v>1</v>
      </c>
      <c r="KU60" s="650">
        <f t="shared" si="1764"/>
        <v>1</v>
      </c>
      <c r="KV60" s="650">
        <f t="shared" si="1710"/>
        <v>1</v>
      </c>
      <c r="KW60" s="650">
        <f t="shared" si="1711"/>
        <v>0</v>
      </c>
      <c r="KX60" s="650">
        <f t="shared" si="1712"/>
        <v>1</v>
      </c>
      <c r="KY60" s="650">
        <f t="shared" si="1713"/>
        <v>1</v>
      </c>
      <c r="KZ60" s="650">
        <f t="shared" si="1765"/>
        <v>0</v>
      </c>
      <c r="LA60" s="650">
        <f t="shared" si="1714"/>
        <v>0</v>
      </c>
      <c r="LB60" s="650">
        <f t="shared" si="1766"/>
        <v>0</v>
      </c>
      <c r="LC60" s="742">
        <f t="shared" si="1715"/>
        <v>1</v>
      </c>
      <c r="LD60" s="742">
        <f t="shared" si="1716"/>
        <v>1</v>
      </c>
      <c r="LE60" s="742">
        <f t="shared" si="1717"/>
        <v>1</v>
      </c>
      <c r="LF60" s="742">
        <f t="shared" si="1718"/>
        <v>0</v>
      </c>
      <c r="LG60" s="742">
        <f t="shared" si="1719"/>
        <v>1</v>
      </c>
      <c r="LH60" s="742">
        <f t="shared" si="1720"/>
        <v>1</v>
      </c>
      <c r="LI60" s="742">
        <f t="shared" si="1721"/>
        <v>1</v>
      </c>
      <c r="LJ60" s="742">
        <f t="shared" si="1767"/>
        <v>1</v>
      </c>
      <c r="LK60" s="742">
        <f t="shared" si="1767"/>
        <v>1</v>
      </c>
      <c r="LL60" s="742">
        <f t="shared" si="1767"/>
        <v>1</v>
      </c>
      <c r="LM60" s="742">
        <f t="shared" si="1722"/>
        <v>0</v>
      </c>
      <c r="LN60" s="742">
        <f t="shared" si="1768"/>
        <v>1</v>
      </c>
      <c r="LO60" s="792">
        <f t="shared" si="1723"/>
        <v>0</v>
      </c>
      <c r="LP60" s="792">
        <f t="shared" si="1724"/>
        <v>1</v>
      </c>
      <c r="LQ60" s="792">
        <f t="shared" si="1725"/>
        <v>0</v>
      </c>
      <c r="LR60" s="792">
        <f t="shared" si="1726"/>
        <v>1</v>
      </c>
      <c r="LS60" s="792">
        <f t="shared" si="1727"/>
        <v>0</v>
      </c>
      <c r="LT60" s="792">
        <f t="shared" si="1769"/>
        <v>0</v>
      </c>
      <c r="LU60" s="792">
        <f t="shared" si="1728"/>
        <v>1</v>
      </c>
      <c r="LV60" s="792">
        <f t="shared" si="1729"/>
        <v>1</v>
      </c>
      <c r="LW60" s="792">
        <f t="shared" si="1730"/>
        <v>0</v>
      </c>
      <c r="LX60" s="792">
        <f t="shared" si="1731"/>
        <v>1</v>
      </c>
      <c r="LY60" s="792">
        <f t="shared" si="1732"/>
        <v>1</v>
      </c>
      <c r="LZ60" s="792">
        <f t="shared" si="1733"/>
        <v>0</v>
      </c>
      <c r="MA60" s="967">
        <f t="shared" si="1667"/>
        <v>1</v>
      </c>
      <c r="MB60" s="967">
        <f t="shared" si="1668"/>
        <v>0</v>
      </c>
      <c r="MC60" s="967">
        <f t="shared" si="1669"/>
        <v>1</v>
      </c>
      <c r="MD60" s="967">
        <f t="shared" si="1670"/>
        <v>0</v>
      </c>
      <c r="ME60" s="967">
        <f t="shared" si="1671"/>
        <v>1</v>
      </c>
      <c r="MF60" s="967">
        <f t="shared" si="1672"/>
        <v>0</v>
      </c>
      <c r="MG60" s="967">
        <f t="shared" si="1673"/>
        <v>1</v>
      </c>
      <c r="MH60" s="967">
        <f t="shared" si="1674"/>
        <v>0</v>
      </c>
      <c r="MI60" s="967">
        <f t="shared" si="1675"/>
        <v>1</v>
      </c>
      <c r="MJ60" s="967">
        <f t="shared" si="1676"/>
        <v>1</v>
      </c>
      <c r="MK60" s="967">
        <f t="shared" si="1677"/>
        <v>0</v>
      </c>
      <c r="ML60" s="967">
        <f t="shared" si="1678"/>
        <v>1</v>
      </c>
      <c r="MM60" s="989">
        <f t="shared" si="1679"/>
        <v>0</v>
      </c>
      <c r="MN60" s="989">
        <f t="shared" si="1680"/>
        <v>0</v>
      </c>
      <c r="MO60" s="989">
        <f t="shared" si="1681"/>
        <v>1</v>
      </c>
      <c r="MP60" s="989">
        <f t="shared" si="1682"/>
        <v>1</v>
      </c>
      <c r="MQ60" s="989">
        <f t="shared" si="1683"/>
        <v>1</v>
      </c>
      <c r="MR60" s="989">
        <f t="shared" si="1684"/>
        <v>0</v>
      </c>
      <c r="MS60" s="989">
        <f t="shared" si="1685"/>
        <v>0</v>
      </c>
      <c r="MT60" s="989">
        <f t="shared" si="1686"/>
        <v>1</v>
      </c>
      <c r="MU60" s="989">
        <f t="shared" si="1687"/>
        <v>0</v>
      </c>
      <c r="MV60" s="989">
        <f t="shared" si="1688"/>
        <v>1</v>
      </c>
      <c r="MW60" s="989">
        <f t="shared" si="1689"/>
        <v>0</v>
      </c>
      <c r="MX60" s="989">
        <f t="shared" si="1690"/>
        <v>0</v>
      </c>
      <c r="MY60" s="1029">
        <f t="shared" si="1752"/>
        <v>0</v>
      </c>
      <c r="MZ60" s="1029">
        <f t="shared" si="1753"/>
        <v>1</v>
      </c>
      <c r="NA60" s="1029">
        <f t="shared" si="1754"/>
        <v>0</v>
      </c>
      <c r="NB60" s="1029">
        <f t="shared" si="1755"/>
        <v>0</v>
      </c>
      <c r="NC60" s="1029">
        <f t="shared" si="1756"/>
        <v>1</v>
      </c>
      <c r="ND60" s="1029">
        <f t="shared" si="1757"/>
        <v>0</v>
      </c>
      <c r="NE60" s="1029">
        <f t="shared" si="1758"/>
        <v>1</v>
      </c>
      <c r="NF60" s="1029">
        <f t="shared" si="1759"/>
        <v>1</v>
      </c>
      <c r="NG60" s="1029">
        <f t="shared" si="1770"/>
        <v>1</v>
      </c>
      <c r="NH60" s="1029">
        <f t="shared" si="1770"/>
        <v>1</v>
      </c>
      <c r="NI60" s="1029">
        <f t="shared" si="1760"/>
        <v>1</v>
      </c>
      <c r="NJ60" s="1029">
        <f t="shared" si="1761"/>
        <v>0</v>
      </c>
      <c r="NK60" s="1116">
        <f t="shared" si="1692"/>
        <v>1</v>
      </c>
      <c r="NL60" s="1116">
        <f t="shared" si="1693"/>
        <v>1</v>
      </c>
      <c r="NM60" s="1116">
        <f t="shared" si="1694"/>
        <v>1</v>
      </c>
      <c r="NN60" s="1116">
        <f t="shared" si="1695"/>
        <v>1</v>
      </c>
      <c r="NO60" s="1116">
        <f t="shared" si="1696"/>
        <v>1</v>
      </c>
      <c r="NP60" s="1116">
        <f t="shared" si="1697"/>
        <v>0</v>
      </c>
      <c r="NQ60" s="1116">
        <f t="shared" si="1698"/>
        <v>1</v>
      </c>
      <c r="NR60" s="1116">
        <f t="shared" si="1699"/>
        <v>2</v>
      </c>
      <c r="NS60" s="1116">
        <f t="shared" si="1700"/>
        <v>1</v>
      </c>
      <c r="NT60" s="1116">
        <f t="shared" si="1701"/>
        <v>1</v>
      </c>
      <c r="NU60" s="1116">
        <f t="shared" si="1702"/>
        <v>1</v>
      </c>
      <c r="NV60" s="1116">
        <f t="shared" si="1703"/>
        <v>1</v>
      </c>
      <c r="NW60" s="1201">
        <f t="shared" si="1734"/>
        <v>1</v>
      </c>
      <c r="NX60" s="1201">
        <f t="shared" si="1735"/>
        <v>1</v>
      </c>
      <c r="NY60" s="1201">
        <f t="shared" si="1736"/>
        <v>1</v>
      </c>
      <c r="NZ60" s="1201">
        <f t="shared" si="1737"/>
        <v>0</v>
      </c>
      <c r="OA60" s="1201">
        <f t="shared" si="1738"/>
        <v>0</v>
      </c>
      <c r="OB60" s="1201">
        <f t="shared" si="1739"/>
        <v>0</v>
      </c>
      <c r="OC60" s="1201">
        <f t="shared" si="1740"/>
        <v>1</v>
      </c>
      <c r="OD60" s="1201">
        <f t="shared" si="1741"/>
        <v>2</v>
      </c>
      <c r="OE60" s="1201">
        <f t="shared" si="1742"/>
        <v>1</v>
      </c>
      <c r="OF60" s="1201">
        <f t="shared" si="1743"/>
        <v>1</v>
      </c>
      <c r="OG60" s="1201">
        <f t="shared" si="1744"/>
        <v>1</v>
      </c>
      <c r="OH60" s="1201">
        <f t="shared" si="1771"/>
        <v>0</v>
      </c>
      <c r="OI60" s="1271">
        <f t="shared" si="1772"/>
        <v>1</v>
      </c>
      <c r="OJ60" s="1271">
        <f t="shared" si="1773"/>
        <v>0</v>
      </c>
      <c r="OK60" s="1271">
        <f t="shared" si="1773"/>
        <v>1</v>
      </c>
      <c r="OL60" s="1271">
        <f t="shared" si="1773"/>
        <v>0</v>
      </c>
      <c r="OM60" s="1271">
        <f t="shared" si="1773"/>
        <v>1</v>
      </c>
      <c r="ON60" s="1271">
        <f t="shared" si="1773"/>
        <v>0</v>
      </c>
      <c r="OO60" s="1271">
        <f t="shared" si="1774"/>
        <v>0</v>
      </c>
      <c r="OP60" s="1271">
        <f t="shared" si="1774"/>
        <v>0</v>
      </c>
      <c r="OQ60" s="1271">
        <f t="shared" si="1774"/>
        <v>0</v>
      </c>
      <c r="OR60" s="1271">
        <f t="shared" si="1774"/>
        <v>0</v>
      </c>
      <c r="OS60" s="1271">
        <f t="shared" si="1774"/>
        <v>0</v>
      </c>
      <c r="OT60" s="1271">
        <f t="shared" si="1774"/>
        <v>0</v>
      </c>
    </row>
    <row r="61" spans="1:410" x14ac:dyDescent="0.3">
      <c r="A61" s="628"/>
      <c r="B61" s="727">
        <v>8.1</v>
      </c>
      <c r="E61" s="1333" t="s">
        <v>10</v>
      </c>
      <c r="F61" s="1333"/>
      <c r="G61" s="1334"/>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33"/>
        <v>630</v>
      </c>
      <c r="AW61" s="150">
        <f t="shared" si="1534"/>
        <v>52.5</v>
      </c>
      <c r="AX61" s="338">
        <v>44</v>
      </c>
      <c r="AY61" s="64">
        <v>57</v>
      </c>
      <c r="AZ61" s="20">
        <v>47</v>
      </c>
      <c r="BA61" s="64">
        <v>3</v>
      </c>
      <c r="BB61" s="20">
        <v>2</v>
      </c>
      <c r="BC61" s="64">
        <v>4</v>
      </c>
      <c r="BD61" s="187">
        <v>0</v>
      </c>
      <c r="BE61" s="64">
        <v>2</v>
      </c>
      <c r="BF61" s="187">
        <v>2</v>
      </c>
      <c r="BG61" s="64">
        <v>3</v>
      </c>
      <c r="BH61" s="187">
        <v>2</v>
      </c>
      <c r="BI61" s="64">
        <v>2</v>
      </c>
      <c r="BJ61" s="118">
        <f t="shared" si="1537"/>
        <v>168</v>
      </c>
      <c r="BK61" s="150">
        <f t="shared" si="1538"/>
        <v>14</v>
      </c>
      <c r="BL61" s="338">
        <v>3</v>
      </c>
      <c r="BM61" s="64">
        <v>2</v>
      </c>
      <c r="BN61" s="20">
        <v>3</v>
      </c>
      <c r="BO61" s="64">
        <v>2</v>
      </c>
      <c r="BP61" s="20">
        <v>2</v>
      </c>
      <c r="BQ61" s="64">
        <v>2</v>
      </c>
      <c r="BR61" s="187">
        <v>2</v>
      </c>
      <c r="BS61" s="64">
        <v>1</v>
      </c>
      <c r="BT61" s="187">
        <v>5</v>
      </c>
      <c r="BU61" s="187">
        <v>2</v>
      </c>
      <c r="BV61" s="187">
        <v>5</v>
      </c>
      <c r="BW61" s="187">
        <v>3</v>
      </c>
      <c r="BX61" s="118">
        <f t="shared" si="1545"/>
        <v>32</v>
      </c>
      <c r="BY61" s="150">
        <f t="shared" si="1546"/>
        <v>2.6666666666666665</v>
      </c>
      <c r="BZ61" s="187">
        <v>2</v>
      </c>
      <c r="CA61" s="64">
        <v>2</v>
      </c>
      <c r="CB61" s="20">
        <v>2</v>
      </c>
      <c r="CC61" s="64">
        <v>3</v>
      </c>
      <c r="CD61" s="20">
        <v>2</v>
      </c>
      <c r="CE61" s="784">
        <v>2</v>
      </c>
      <c r="CF61" s="786">
        <v>2</v>
      </c>
      <c r="CG61" s="784">
        <v>2</v>
      </c>
      <c r="CH61" s="786">
        <v>2</v>
      </c>
      <c r="CI61" s="786">
        <v>3</v>
      </c>
      <c r="CJ61" s="786">
        <v>2</v>
      </c>
      <c r="CK61" s="786">
        <v>2</v>
      </c>
      <c r="CL61" s="787">
        <f t="shared" si="1553"/>
        <v>26</v>
      </c>
      <c r="CM61" s="150">
        <f t="shared" si="1554"/>
        <v>2.1666666666666665</v>
      </c>
      <c r="CN61" s="187">
        <v>3</v>
      </c>
      <c r="CO61" s="64">
        <v>3</v>
      </c>
      <c r="CP61" s="20">
        <v>3</v>
      </c>
      <c r="CQ61" s="64">
        <v>3</v>
      </c>
      <c r="CR61" s="841">
        <v>2</v>
      </c>
      <c r="CS61" s="842">
        <v>2</v>
      </c>
      <c r="CT61" s="843">
        <v>2</v>
      </c>
      <c r="CU61" s="842">
        <v>2</v>
      </c>
      <c r="CV61" s="925">
        <v>2</v>
      </c>
      <c r="CW61" s="926">
        <v>2</v>
      </c>
      <c r="CX61" s="925">
        <v>2</v>
      </c>
      <c r="CY61" s="927">
        <v>2</v>
      </c>
      <c r="CZ61" s="923">
        <f t="shared" si="1561"/>
        <v>28</v>
      </c>
      <c r="DA61" s="924">
        <f t="shared" si="1562"/>
        <v>2.3333333333333335</v>
      </c>
      <c r="DB61" s="843">
        <v>2</v>
      </c>
      <c r="DC61" s="842">
        <v>2</v>
      </c>
      <c r="DD61" s="841">
        <v>3</v>
      </c>
      <c r="DE61" s="842">
        <v>2</v>
      </c>
      <c r="DF61" s="841">
        <v>2</v>
      </c>
      <c r="DG61" s="842">
        <v>2</v>
      </c>
      <c r="DH61" s="843">
        <v>2</v>
      </c>
      <c r="DI61" s="842">
        <v>2</v>
      </c>
      <c r="DJ61" s="843">
        <v>3</v>
      </c>
      <c r="DK61" s="842">
        <v>2</v>
      </c>
      <c r="DL61" s="843">
        <v>2</v>
      </c>
      <c r="DM61" s="842">
        <v>4</v>
      </c>
      <c r="DN61" s="923">
        <f t="shared" si="1569"/>
        <v>28</v>
      </c>
      <c r="DO61" s="924">
        <f t="shared" si="1570"/>
        <v>2.3333333333333335</v>
      </c>
      <c r="DP61" s="925">
        <v>0</v>
      </c>
      <c r="DQ61" s="927">
        <v>3</v>
      </c>
      <c r="DR61" s="1051">
        <v>2</v>
      </c>
      <c r="DS61" s="927">
        <v>4</v>
      </c>
      <c r="DT61" s="1051">
        <v>2</v>
      </c>
      <c r="DU61" s="927">
        <v>0</v>
      </c>
      <c r="DV61" s="925">
        <v>2</v>
      </c>
      <c r="DW61" s="927">
        <v>2</v>
      </c>
      <c r="DX61" s="925">
        <v>3</v>
      </c>
      <c r="DY61" s="927">
        <v>3</v>
      </c>
      <c r="DZ61" s="925">
        <v>3</v>
      </c>
      <c r="EA61" s="927">
        <v>0</v>
      </c>
      <c r="EB61" s="923">
        <f t="shared" si="1577"/>
        <v>24</v>
      </c>
      <c r="EC61" s="924">
        <f t="shared" si="1578"/>
        <v>2</v>
      </c>
      <c r="ED61" s="843">
        <v>3</v>
      </c>
      <c r="EE61" s="842">
        <v>2</v>
      </c>
      <c r="EF61" s="841">
        <v>2</v>
      </c>
      <c r="EG61" s="842">
        <v>2</v>
      </c>
      <c r="EH61" s="841">
        <v>2</v>
      </c>
      <c r="EI61" s="842">
        <v>3</v>
      </c>
      <c r="EJ61" s="843">
        <v>3</v>
      </c>
      <c r="EK61" s="842">
        <v>4</v>
      </c>
      <c r="EL61" s="843">
        <v>4</v>
      </c>
      <c r="EM61" s="842">
        <v>4</v>
      </c>
      <c r="EN61" s="843">
        <v>3</v>
      </c>
      <c r="EO61" s="842">
        <v>2</v>
      </c>
      <c r="EP61" s="844">
        <f t="shared" si="1586"/>
        <v>34</v>
      </c>
      <c r="EQ61" s="150">
        <f t="shared" si="1587"/>
        <v>2.8333333333333335</v>
      </c>
      <c r="ER61" s="843">
        <v>3</v>
      </c>
      <c r="ES61" s="842">
        <v>3</v>
      </c>
      <c r="ET61" s="841">
        <v>4</v>
      </c>
      <c r="EU61" s="842">
        <v>4</v>
      </c>
      <c r="EV61" s="841">
        <v>3</v>
      </c>
      <c r="EW61" s="842">
        <v>2</v>
      </c>
      <c r="EX61" s="843">
        <v>3</v>
      </c>
      <c r="EY61" s="842">
        <v>3</v>
      </c>
      <c r="EZ61" s="843">
        <v>3</v>
      </c>
      <c r="FA61" s="842">
        <v>3</v>
      </c>
      <c r="FB61" s="843">
        <v>4</v>
      </c>
      <c r="FC61" s="842">
        <v>2</v>
      </c>
      <c r="FD61" s="844">
        <f t="shared" si="1595"/>
        <v>37</v>
      </c>
      <c r="FE61" s="150">
        <f t="shared" si="1596"/>
        <v>3.0833333333333335</v>
      </c>
      <c r="FF61" s="843">
        <v>3</v>
      </c>
      <c r="FG61" s="842">
        <v>3</v>
      </c>
      <c r="FH61" s="841">
        <v>4</v>
      </c>
      <c r="FI61" s="842">
        <v>3</v>
      </c>
      <c r="FJ61" s="841">
        <v>3</v>
      </c>
      <c r="FK61" s="842">
        <v>1</v>
      </c>
      <c r="FL61" s="843">
        <v>3</v>
      </c>
      <c r="FM61" s="842">
        <v>3</v>
      </c>
      <c r="FN61" s="843">
        <v>3</v>
      </c>
      <c r="FO61" s="842">
        <v>3</v>
      </c>
      <c r="FP61" s="843">
        <v>3</v>
      </c>
      <c r="FQ61" s="842">
        <v>3</v>
      </c>
      <c r="FR61" s="844">
        <f t="shared" si="1603"/>
        <v>35</v>
      </c>
      <c r="FS61" s="150">
        <f t="shared" si="1604"/>
        <v>2.9166666666666665</v>
      </c>
      <c r="FT61" s="843">
        <v>3</v>
      </c>
      <c r="FU61" s="842">
        <v>3</v>
      </c>
      <c r="FV61" s="841">
        <v>3</v>
      </c>
      <c r="FW61" s="842">
        <v>4</v>
      </c>
      <c r="FX61" s="841">
        <v>4</v>
      </c>
      <c r="FY61" s="842">
        <v>1</v>
      </c>
      <c r="FZ61" s="843"/>
      <c r="GA61" s="842"/>
      <c r="GB61" s="843"/>
      <c r="GC61" s="842"/>
      <c r="GD61" s="843"/>
      <c r="GE61" s="842"/>
      <c r="GF61" s="844">
        <f t="shared" si="1608"/>
        <v>18</v>
      </c>
      <c r="GG61" s="150">
        <f t="shared" si="1609"/>
        <v>3</v>
      </c>
      <c r="GH61" s="300">
        <f t="shared" si="1610"/>
        <v>1</v>
      </c>
      <c r="GI61" s="1101">
        <v>0</v>
      </c>
      <c r="GJ61" s="300">
        <f t="shared" si="1611"/>
        <v>0</v>
      </c>
      <c r="GK61" s="1097">
        <f>GJ61/ER61</f>
        <v>0</v>
      </c>
      <c r="GL61" s="300">
        <f t="shared" si="1612"/>
        <v>1</v>
      </c>
      <c r="GM61" s="1097">
        <f t="shared" si="1613"/>
        <v>0.33333333333333331</v>
      </c>
      <c r="GN61" s="300">
        <f t="shared" si="1614"/>
        <v>0</v>
      </c>
      <c r="GO61" s="1097">
        <f t="shared" si="1615"/>
        <v>0</v>
      </c>
      <c r="GP61" s="300">
        <f t="shared" si="1616"/>
        <v>-1</v>
      </c>
      <c r="GQ61" s="1097">
        <f t="shared" si="1617"/>
        <v>-0.25</v>
      </c>
      <c r="GR61" s="300">
        <f t="shared" si="1618"/>
        <v>-1</v>
      </c>
      <c r="GS61" s="1097">
        <f t="shared" si="1619"/>
        <v>-0.33333333333333331</v>
      </c>
      <c r="GT61" s="300">
        <f t="shared" si="1620"/>
        <v>1</v>
      </c>
      <c r="GU61" s="1154">
        <f t="shared" si="1621"/>
        <v>0.5</v>
      </c>
      <c r="GV61" s="300">
        <f t="shared" si="1622"/>
        <v>0</v>
      </c>
      <c r="GW61" s="1097">
        <f t="shared" si="1623"/>
        <v>0</v>
      </c>
      <c r="GX61" s="300">
        <f t="shared" si="1624"/>
        <v>0</v>
      </c>
      <c r="GY61" s="1097">
        <f t="shared" si="1625"/>
        <v>0</v>
      </c>
      <c r="GZ61" s="300">
        <f t="shared" si="1626"/>
        <v>0</v>
      </c>
      <c r="HA61" s="1097">
        <f t="shared" si="1627"/>
        <v>0</v>
      </c>
      <c r="HB61" s="300">
        <f t="shared" si="1628"/>
        <v>1</v>
      </c>
      <c r="HC61" s="1097">
        <f t="shared" si="1629"/>
        <v>0.33333333333333331</v>
      </c>
      <c r="HD61" s="300">
        <f t="shared" si="1630"/>
        <v>-2</v>
      </c>
      <c r="HE61" s="1097">
        <f t="shared" si="1631"/>
        <v>-0.5</v>
      </c>
      <c r="HF61" s="1237">
        <f t="shared" si="1632"/>
        <v>1</v>
      </c>
      <c r="HG61" s="342">
        <f>HF61/FC61</f>
        <v>0.5</v>
      </c>
      <c r="HH61" s="1237">
        <f t="shared" si="1633"/>
        <v>0</v>
      </c>
      <c r="HI61" s="342">
        <f>HH61/FF61</f>
        <v>0</v>
      </c>
      <c r="HJ61" s="1237">
        <f t="shared" si="1634"/>
        <v>1</v>
      </c>
      <c r="HK61" s="342">
        <f>HJ61/FG61</f>
        <v>0.33333333333333331</v>
      </c>
      <c r="HL61" s="1237">
        <f t="shared" si="1635"/>
        <v>-1</v>
      </c>
      <c r="HM61" s="342">
        <f>HL61/FH61</f>
        <v>-0.25</v>
      </c>
      <c r="HN61" s="1237">
        <f t="shared" si="1636"/>
        <v>0</v>
      </c>
      <c r="HO61" s="342">
        <f>HN61/FI61</f>
        <v>0</v>
      </c>
      <c r="HP61" s="1237">
        <f t="shared" si="1637"/>
        <v>-2</v>
      </c>
      <c r="HQ61" s="342">
        <f>HP61/FJ61</f>
        <v>-0.66666666666666663</v>
      </c>
      <c r="HR61" s="1237">
        <f t="shared" si="1638"/>
        <v>2</v>
      </c>
      <c r="HS61" s="342">
        <f>HR61/FK61</f>
        <v>2</v>
      </c>
      <c r="HT61" s="1237">
        <f t="shared" si="1639"/>
        <v>0</v>
      </c>
      <c r="HU61" s="342">
        <f>HT61/FL61</f>
        <v>0</v>
      </c>
      <c r="HV61" s="1237">
        <f t="shared" si="1640"/>
        <v>0</v>
      </c>
      <c r="HW61" s="342">
        <f>HV61/FM61</f>
        <v>0</v>
      </c>
      <c r="HX61" s="1237">
        <f t="shared" si="1641"/>
        <v>0</v>
      </c>
      <c r="HY61" s="342">
        <f>HX61/FN61</f>
        <v>0</v>
      </c>
      <c r="HZ61" s="1237">
        <f t="shared" si="1642"/>
        <v>0</v>
      </c>
      <c r="IA61" s="342">
        <f>HZ61/FO61</f>
        <v>0</v>
      </c>
      <c r="IB61" s="1237">
        <f t="shared" si="1643"/>
        <v>0</v>
      </c>
      <c r="IC61" s="342">
        <f t="shared" si="1644"/>
        <v>0</v>
      </c>
      <c r="ID61" s="1237">
        <f t="shared" si="1645"/>
        <v>0</v>
      </c>
      <c r="IE61" s="342">
        <f>ID61/FQ61</f>
        <v>0</v>
      </c>
      <c r="IF61" s="1237">
        <f t="shared" si="1646"/>
        <v>0</v>
      </c>
      <c r="IG61" s="342">
        <f>IF61/FT61</f>
        <v>0</v>
      </c>
      <c r="IH61" s="1237">
        <f t="shared" si="1647"/>
        <v>1</v>
      </c>
      <c r="II61" s="342">
        <f>IH61/FU61</f>
        <v>0.33333333333333331</v>
      </c>
      <c r="IJ61" s="1237">
        <f t="shared" si="1648"/>
        <v>-4</v>
      </c>
      <c r="IK61" s="342">
        <f>IJ61/FV61</f>
        <v>-1.3333333333333333</v>
      </c>
      <c r="IL61" s="1237">
        <f t="shared" si="1649"/>
        <v>0</v>
      </c>
      <c r="IM61" s="342">
        <f>IL61/FW61</f>
        <v>0</v>
      </c>
      <c r="IN61" s="1237">
        <f t="shared" si="1650"/>
        <v>-3</v>
      </c>
      <c r="IO61" s="342">
        <f>IN61/FX61</f>
        <v>-0.75</v>
      </c>
      <c r="IP61" s="1237">
        <f t="shared" si="1651"/>
        <v>-1</v>
      </c>
      <c r="IQ61" s="342">
        <f>IP61/FY61</f>
        <v>-1</v>
      </c>
      <c r="IR61" s="1237">
        <f t="shared" si="1652"/>
        <v>0</v>
      </c>
      <c r="IS61" s="342" t="e">
        <f>IR61/FZ61</f>
        <v>#DIV/0!</v>
      </c>
      <c r="IT61" s="1237">
        <f t="shared" si="1653"/>
        <v>0</v>
      </c>
      <c r="IU61" s="342" t="e">
        <f>IT61/GA61</f>
        <v>#DIV/0!</v>
      </c>
      <c r="IV61" s="1237">
        <f t="shared" si="1654"/>
        <v>0</v>
      </c>
      <c r="IW61" s="342" t="e">
        <f>IV61/GB61</f>
        <v>#DIV/0!</v>
      </c>
      <c r="IX61" s="1237">
        <f t="shared" si="1655"/>
        <v>0</v>
      </c>
      <c r="IY61" s="342" t="e">
        <f>IX61/GC61</f>
        <v>#DIV/0!</v>
      </c>
      <c r="IZ61" s="1237">
        <f t="shared" si="1656"/>
        <v>0</v>
      </c>
      <c r="JA61" s="1306" t="e">
        <f>IZ61/GD61</f>
        <v>#DIV/0!</v>
      </c>
      <c r="JB61" s="1237">
        <f t="shared" si="1657"/>
        <v>1</v>
      </c>
      <c r="JC61" s="898">
        <f t="shared" si="1658"/>
        <v>1</v>
      </c>
      <c r="JD61" s="110">
        <f t="shared" si="1659"/>
        <v>0</v>
      </c>
      <c r="JE61" s="100">
        <f t="shared" si="1660"/>
        <v>0</v>
      </c>
      <c r="JF61" s="1174"/>
      <c r="JG61" t="str">
        <f t="shared" si="1661"/>
        <v>Time</v>
      </c>
      <c r="JH61" s="240" t="e">
        <f>#REF!</f>
        <v>#REF!</v>
      </c>
      <c r="JI61" s="240" t="e">
        <f>#REF!</f>
        <v>#REF!</v>
      </c>
      <c r="JJ61" s="240" t="e">
        <f>#REF!</f>
        <v>#REF!</v>
      </c>
      <c r="JK61" s="240" t="e">
        <f>#REF!</f>
        <v>#REF!</v>
      </c>
      <c r="JL61" s="240" t="e">
        <f>#REF!</f>
        <v>#REF!</v>
      </c>
      <c r="JM61" s="240" t="e">
        <f>#REF!</f>
        <v>#REF!</v>
      </c>
      <c r="JN61" s="240" t="e">
        <f>#REF!</f>
        <v>#REF!</v>
      </c>
      <c r="JO61" s="240" t="e">
        <f>#REF!</f>
        <v>#REF!</v>
      </c>
      <c r="JP61" s="240" t="e">
        <f>#REF!</f>
        <v>#REF!</v>
      </c>
      <c r="JQ61" s="240" t="e">
        <f>#REF!</f>
        <v>#REF!</v>
      </c>
      <c r="JR61" s="240" t="e">
        <f>#REF!</f>
        <v>#REF!</v>
      </c>
      <c r="JS61" s="241">
        <f t="shared" si="1762"/>
        <v>40</v>
      </c>
      <c r="JT61" s="241">
        <f t="shared" si="1762"/>
        <v>54</v>
      </c>
      <c r="JU61" s="241">
        <f t="shared" si="1762"/>
        <v>48</v>
      </c>
      <c r="JV61" s="241">
        <f t="shared" si="1762"/>
        <v>58</v>
      </c>
      <c r="JW61" s="241">
        <f t="shared" si="1762"/>
        <v>49</v>
      </c>
      <c r="JX61" s="241">
        <f t="shared" si="1762"/>
        <v>50</v>
      </c>
      <c r="JY61" s="241">
        <f t="shared" si="1762"/>
        <v>53</v>
      </c>
      <c r="JZ61" s="241">
        <f t="shared" si="1762"/>
        <v>63</v>
      </c>
      <c r="KA61" s="241">
        <f t="shared" si="1762"/>
        <v>50</v>
      </c>
      <c r="KB61" s="241">
        <f t="shared" si="1762"/>
        <v>63</v>
      </c>
      <c r="KC61" s="241">
        <f t="shared" si="1762"/>
        <v>57</v>
      </c>
      <c r="KD61" s="241">
        <f t="shared" si="1762"/>
        <v>45</v>
      </c>
      <c r="KE61" s="241">
        <f t="shared" si="1763"/>
        <v>44</v>
      </c>
      <c r="KF61" s="241">
        <f t="shared" si="1763"/>
        <v>57</v>
      </c>
      <c r="KG61" s="241">
        <f t="shared" si="1763"/>
        <v>47</v>
      </c>
      <c r="KH61" s="241">
        <f t="shared" si="1763"/>
        <v>3</v>
      </c>
      <c r="KI61" s="241">
        <f t="shared" si="1763"/>
        <v>2</v>
      </c>
      <c r="KJ61" s="241">
        <f t="shared" si="1763"/>
        <v>4</v>
      </c>
      <c r="KK61" s="241">
        <f t="shared" si="1763"/>
        <v>0</v>
      </c>
      <c r="KL61" s="241">
        <f t="shared" si="1763"/>
        <v>2</v>
      </c>
      <c r="KM61" s="241">
        <f t="shared" si="1763"/>
        <v>2</v>
      </c>
      <c r="KN61" s="241">
        <f t="shared" si="1763"/>
        <v>3</v>
      </c>
      <c r="KO61" s="241">
        <f t="shared" si="1763"/>
        <v>2</v>
      </c>
      <c r="KP61" s="241">
        <f t="shared" si="1763"/>
        <v>2</v>
      </c>
      <c r="KQ61" s="650">
        <f t="shared" si="1764"/>
        <v>3</v>
      </c>
      <c r="KR61" s="650">
        <f t="shared" si="1764"/>
        <v>2</v>
      </c>
      <c r="KS61" s="650">
        <f t="shared" si="1764"/>
        <v>3</v>
      </c>
      <c r="KT61" s="650">
        <f t="shared" si="1764"/>
        <v>2</v>
      </c>
      <c r="KU61" s="650">
        <f t="shared" si="1764"/>
        <v>2</v>
      </c>
      <c r="KV61" s="650">
        <f t="shared" si="1710"/>
        <v>2</v>
      </c>
      <c r="KW61" s="650">
        <f t="shared" si="1711"/>
        <v>2</v>
      </c>
      <c r="KX61" s="650">
        <f t="shared" si="1712"/>
        <v>1</v>
      </c>
      <c r="KY61" s="650">
        <f t="shared" si="1713"/>
        <v>5</v>
      </c>
      <c r="KZ61" s="650">
        <f t="shared" si="1765"/>
        <v>2</v>
      </c>
      <c r="LA61" s="650">
        <f t="shared" si="1714"/>
        <v>5</v>
      </c>
      <c r="LB61" s="650">
        <f t="shared" si="1766"/>
        <v>3</v>
      </c>
      <c r="LC61" s="742">
        <f t="shared" si="1715"/>
        <v>2</v>
      </c>
      <c r="LD61" s="742">
        <f t="shared" si="1716"/>
        <v>2</v>
      </c>
      <c r="LE61" s="742">
        <f t="shared" si="1717"/>
        <v>2</v>
      </c>
      <c r="LF61" s="742">
        <f t="shared" si="1718"/>
        <v>3</v>
      </c>
      <c r="LG61" s="742">
        <f t="shared" si="1719"/>
        <v>2</v>
      </c>
      <c r="LH61" s="742">
        <f t="shared" si="1720"/>
        <v>2</v>
      </c>
      <c r="LI61" s="742">
        <f t="shared" si="1721"/>
        <v>2</v>
      </c>
      <c r="LJ61" s="742">
        <f t="shared" si="1767"/>
        <v>2</v>
      </c>
      <c r="LK61" s="742">
        <f t="shared" si="1767"/>
        <v>2</v>
      </c>
      <c r="LL61" s="742">
        <f t="shared" si="1767"/>
        <v>3</v>
      </c>
      <c r="LM61" s="742">
        <f t="shared" si="1722"/>
        <v>2</v>
      </c>
      <c r="LN61" s="742">
        <f t="shared" si="1768"/>
        <v>2</v>
      </c>
      <c r="LO61" s="792">
        <f t="shared" si="1723"/>
        <v>3</v>
      </c>
      <c r="LP61" s="792">
        <f t="shared" si="1724"/>
        <v>3</v>
      </c>
      <c r="LQ61" s="792">
        <f t="shared" si="1725"/>
        <v>3</v>
      </c>
      <c r="LR61" s="792">
        <f t="shared" si="1726"/>
        <v>3</v>
      </c>
      <c r="LS61" s="792">
        <f t="shared" si="1727"/>
        <v>2</v>
      </c>
      <c r="LT61" s="792">
        <f t="shared" si="1769"/>
        <v>2</v>
      </c>
      <c r="LU61" s="792">
        <f t="shared" si="1728"/>
        <v>2</v>
      </c>
      <c r="LV61" s="792">
        <f t="shared" si="1729"/>
        <v>2</v>
      </c>
      <c r="LW61" s="792">
        <f t="shared" si="1730"/>
        <v>2</v>
      </c>
      <c r="LX61" s="792">
        <f t="shared" si="1731"/>
        <v>2</v>
      </c>
      <c r="LY61" s="792">
        <f t="shared" si="1732"/>
        <v>2</v>
      </c>
      <c r="LZ61" s="792">
        <f t="shared" si="1733"/>
        <v>2</v>
      </c>
      <c r="MA61" s="967">
        <f t="shared" si="1667"/>
        <v>2</v>
      </c>
      <c r="MB61" s="967">
        <f t="shared" si="1668"/>
        <v>2</v>
      </c>
      <c r="MC61" s="967">
        <f t="shared" si="1669"/>
        <v>3</v>
      </c>
      <c r="MD61" s="967">
        <f t="shared" si="1670"/>
        <v>2</v>
      </c>
      <c r="ME61" s="967">
        <f t="shared" si="1671"/>
        <v>2</v>
      </c>
      <c r="MF61" s="967">
        <f t="shared" si="1672"/>
        <v>2</v>
      </c>
      <c r="MG61" s="967">
        <f t="shared" si="1673"/>
        <v>2</v>
      </c>
      <c r="MH61" s="967">
        <f t="shared" si="1674"/>
        <v>2</v>
      </c>
      <c r="MI61" s="967">
        <f t="shared" si="1675"/>
        <v>3</v>
      </c>
      <c r="MJ61" s="967">
        <f t="shared" si="1676"/>
        <v>2</v>
      </c>
      <c r="MK61" s="967">
        <f t="shared" si="1677"/>
        <v>2</v>
      </c>
      <c r="ML61" s="967">
        <f t="shared" si="1678"/>
        <v>4</v>
      </c>
      <c r="MM61" s="989">
        <f t="shared" si="1679"/>
        <v>0</v>
      </c>
      <c r="MN61" s="989">
        <f t="shared" si="1680"/>
        <v>3</v>
      </c>
      <c r="MO61" s="989">
        <f t="shared" si="1681"/>
        <v>2</v>
      </c>
      <c r="MP61" s="989">
        <f t="shared" si="1682"/>
        <v>4</v>
      </c>
      <c r="MQ61" s="989">
        <f t="shared" si="1683"/>
        <v>2</v>
      </c>
      <c r="MR61" s="989">
        <f t="shared" si="1684"/>
        <v>0</v>
      </c>
      <c r="MS61" s="989">
        <f t="shared" si="1685"/>
        <v>2</v>
      </c>
      <c r="MT61" s="989">
        <f t="shared" si="1686"/>
        <v>2</v>
      </c>
      <c r="MU61" s="989">
        <f t="shared" si="1687"/>
        <v>3</v>
      </c>
      <c r="MV61" s="989">
        <f t="shared" si="1688"/>
        <v>3</v>
      </c>
      <c r="MW61" s="989">
        <f t="shared" si="1689"/>
        <v>3</v>
      </c>
      <c r="MX61" s="989">
        <f t="shared" si="1690"/>
        <v>0</v>
      </c>
      <c r="MY61" s="1029">
        <f t="shared" si="1752"/>
        <v>3</v>
      </c>
      <c r="MZ61" s="1029">
        <f t="shared" si="1753"/>
        <v>2</v>
      </c>
      <c r="NA61" s="1029">
        <f t="shared" si="1754"/>
        <v>2</v>
      </c>
      <c r="NB61" s="1029">
        <f t="shared" si="1755"/>
        <v>2</v>
      </c>
      <c r="NC61" s="1029">
        <f t="shared" si="1756"/>
        <v>2</v>
      </c>
      <c r="ND61" s="1029">
        <f t="shared" si="1757"/>
        <v>3</v>
      </c>
      <c r="NE61" s="1029">
        <f t="shared" si="1758"/>
        <v>3</v>
      </c>
      <c r="NF61" s="1029">
        <f t="shared" si="1759"/>
        <v>4</v>
      </c>
      <c r="NG61" s="1029">
        <f t="shared" si="1770"/>
        <v>4</v>
      </c>
      <c r="NH61" s="1029">
        <f t="shared" si="1770"/>
        <v>4</v>
      </c>
      <c r="NI61" s="1029">
        <f t="shared" si="1760"/>
        <v>3</v>
      </c>
      <c r="NJ61" s="1029">
        <f t="shared" si="1761"/>
        <v>2</v>
      </c>
      <c r="NK61" s="1116">
        <f t="shared" si="1692"/>
        <v>3</v>
      </c>
      <c r="NL61" s="1116">
        <f t="shared" si="1693"/>
        <v>3</v>
      </c>
      <c r="NM61" s="1116">
        <f t="shared" si="1694"/>
        <v>4</v>
      </c>
      <c r="NN61" s="1116">
        <f t="shared" si="1695"/>
        <v>4</v>
      </c>
      <c r="NO61" s="1116">
        <f t="shared" si="1696"/>
        <v>3</v>
      </c>
      <c r="NP61" s="1116">
        <f t="shared" si="1697"/>
        <v>2</v>
      </c>
      <c r="NQ61" s="1116">
        <f t="shared" si="1698"/>
        <v>3</v>
      </c>
      <c r="NR61" s="1116">
        <f t="shared" si="1699"/>
        <v>3</v>
      </c>
      <c r="NS61" s="1116">
        <f t="shared" si="1700"/>
        <v>3</v>
      </c>
      <c r="NT61" s="1116">
        <f t="shared" si="1701"/>
        <v>3</v>
      </c>
      <c r="NU61" s="1116">
        <f t="shared" si="1702"/>
        <v>4</v>
      </c>
      <c r="NV61" s="1116">
        <f t="shared" si="1703"/>
        <v>2</v>
      </c>
      <c r="NW61" s="1201">
        <f t="shared" si="1734"/>
        <v>3</v>
      </c>
      <c r="NX61" s="1201">
        <f t="shared" si="1735"/>
        <v>3</v>
      </c>
      <c r="NY61" s="1201">
        <f t="shared" si="1736"/>
        <v>4</v>
      </c>
      <c r="NZ61" s="1201">
        <f t="shared" si="1737"/>
        <v>3</v>
      </c>
      <c r="OA61" s="1201">
        <f t="shared" si="1738"/>
        <v>3</v>
      </c>
      <c r="OB61" s="1201">
        <f t="shared" si="1739"/>
        <v>1</v>
      </c>
      <c r="OC61" s="1201">
        <f t="shared" si="1740"/>
        <v>3</v>
      </c>
      <c r="OD61" s="1201">
        <f t="shared" si="1741"/>
        <v>3</v>
      </c>
      <c r="OE61" s="1201">
        <f t="shared" si="1742"/>
        <v>3</v>
      </c>
      <c r="OF61" s="1201">
        <f t="shared" si="1743"/>
        <v>3</v>
      </c>
      <c r="OG61" s="1201">
        <f t="shared" si="1744"/>
        <v>3</v>
      </c>
      <c r="OH61" s="1201">
        <f t="shared" si="1771"/>
        <v>3</v>
      </c>
      <c r="OI61" s="1271">
        <f t="shared" si="1772"/>
        <v>3</v>
      </c>
      <c r="OJ61" s="1271">
        <f t="shared" si="1773"/>
        <v>3</v>
      </c>
      <c r="OK61" s="1271">
        <f t="shared" si="1773"/>
        <v>3</v>
      </c>
      <c r="OL61" s="1271">
        <f t="shared" si="1773"/>
        <v>4</v>
      </c>
      <c r="OM61" s="1271">
        <f t="shared" si="1773"/>
        <v>4</v>
      </c>
      <c r="ON61" s="1271">
        <f t="shared" si="1773"/>
        <v>1</v>
      </c>
      <c r="OO61" s="1271">
        <f t="shared" si="1774"/>
        <v>0</v>
      </c>
      <c r="OP61" s="1271">
        <f t="shared" si="1774"/>
        <v>0</v>
      </c>
      <c r="OQ61" s="1271">
        <f t="shared" si="1774"/>
        <v>0</v>
      </c>
      <c r="OR61" s="1271">
        <f t="shared" si="1774"/>
        <v>0</v>
      </c>
      <c r="OS61" s="1271">
        <f t="shared" si="1774"/>
        <v>0</v>
      </c>
      <c r="OT61" s="1271">
        <f t="shared" si="1774"/>
        <v>0</v>
      </c>
    </row>
    <row r="62" spans="1:410" x14ac:dyDescent="0.3">
      <c r="A62" s="628"/>
      <c r="B62" s="727">
        <v>8.11</v>
      </c>
      <c r="E62" s="1333" t="s">
        <v>168</v>
      </c>
      <c r="F62" s="1333"/>
      <c r="G62" s="1334"/>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33"/>
        <v>13</v>
      </c>
      <c r="AW62" s="150">
        <f t="shared" si="1534"/>
        <v>1.0833333333333333</v>
      </c>
      <c r="AX62" s="338">
        <v>1</v>
      </c>
      <c r="AY62" s="64">
        <v>1</v>
      </c>
      <c r="AZ62" s="20">
        <v>1</v>
      </c>
      <c r="BA62" s="64">
        <v>2</v>
      </c>
      <c r="BB62" s="20">
        <v>1</v>
      </c>
      <c r="BC62" s="64">
        <v>0</v>
      </c>
      <c r="BD62" s="187">
        <v>0</v>
      </c>
      <c r="BE62" s="64">
        <v>1</v>
      </c>
      <c r="BF62" s="187">
        <v>1</v>
      </c>
      <c r="BG62" s="64">
        <v>1</v>
      </c>
      <c r="BH62" s="187">
        <v>1</v>
      </c>
      <c r="BI62" s="64">
        <v>2</v>
      </c>
      <c r="BJ62" s="118">
        <f t="shared" si="1537"/>
        <v>12</v>
      </c>
      <c r="BK62" s="150">
        <f t="shared" si="1538"/>
        <v>1</v>
      </c>
      <c r="BL62" s="338">
        <v>1</v>
      </c>
      <c r="BM62" s="64">
        <v>1</v>
      </c>
      <c r="BN62" s="20">
        <v>1</v>
      </c>
      <c r="BO62" s="64">
        <v>1</v>
      </c>
      <c r="BP62" s="20">
        <v>1</v>
      </c>
      <c r="BQ62" s="64">
        <v>0</v>
      </c>
      <c r="BR62" s="187">
        <v>0</v>
      </c>
      <c r="BS62" s="64">
        <v>1</v>
      </c>
      <c r="BT62" s="187">
        <v>2</v>
      </c>
      <c r="BU62" s="187">
        <v>0</v>
      </c>
      <c r="BV62" s="187">
        <v>0</v>
      </c>
      <c r="BW62" s="187">
        <v>0</v>
      </c>
      <c r="BX62" s="118">
        <f t="shared" si="1545"/>
        <v>8</v>
      </c>
      <c r="BY62" s="150">
        <f t="shared" si="1546"/>
        <v>0.66666666666666663</v>
      </c>
      <c r="BZ62" s="187">
        <v>0</v>
      </c>
      <c r="CA62" s="64">
        <v>1</v>
      </c>
      <c r="CB62" s="20">
        <v>0</v>
      </c>
      <c r="CC62" s="784">
        <v>0</v>
      </c>
      <c r="CD62" s="20">
        <v>1</v>
      </c>
      <c r="CE62" s="784">
        <v>0</v>
      </c>
      <c r="CF62" s="786">
        <v>0</v>
      </c>
      <c r="CG62" s="784">
        <v>0</v>
      </c>
      <c r="CH62" s="786">
        <v>2</v>
      </c>
      <c r="CI62" s="786">
        <v>3</v>
      </c>
      <c r="CJ62" s="786">
        <v>1</v>
      </c>
      <c r="CK62" s="786">
        <v>1</v>
      </c>
      <c r="CL62" s="787">
        <f t="shared" si="1553"/>
        <v>9</v>
      </c>
      <c r="CM62" s="150">
        <f t="shared" si="1554"/>
        <v>0.75</v>
      </c>
      <c r="CN62" s="187">
        <v>2</v>
      </c>
      <c r="CO62" s="64">
        <v>1</v>
      </c>
      <c r="CP62" s="20">
        <v>1</v>
      </c>
      <c r="CQ62" s="784">
        <v>2</v>
      </c>
      <c r="CR62" s="841">
        <v>0</v>
      </c>
      <c r="CS62" s="842">
        <v>1</v>
      </c>
      <c r="CT62" s="843">
        <v>0</v>
      </c>
      <c r="CU62" s="842">
        <v>1</v>
      </c>
      <c r="CV62" s="925">
        <v>0</v>
      </c>
      <c r="CW62" s="926">
        <v>2</v>
      </c>
      <c r="CX62" s="925">
        <v>0</v>
      </c>
      <c r="CY62" s="927">
        <v>0</v>
      </c>
      <c r="CZ62" s="923">
        <f t="shared" si="1561"/>
        <v>10</v>
      </c>
      <c r="DA62" s="924">
        <f t="shared" si="1562"/>
        <v>0.83333333333333337</v>
      </c>
      <c r="DB62" s="843">
        <v>1</v>
      </c>
      <c r="DC62" s="842">
        <v>2</v>
      </c>
      <c r="DD62" s="841">
        <v>0</v>
      </c>
      <c r="DE62" s="842">
        <v>0</v>
      </c>
      <c r="DF62" s="841">
        <v>2</v>
      </c>
      <c r="DG62" s="842">
        <v>0</v>
      </c>
      <c r="DH62" s="843">
        <v>1</v>
      </c>
      <c r="DI62" s="842">
        <v>1</v>
      </c>
      <c r="DJ62" s="843">
        <v>0</v>
      </c>
      <c r="DK62" s="842">
        <v>0</v>
      </c>
      <c r="DL62" s="843">
        <v>2</v>
      </c>
      <c r="DM62" s="842">
        <v>0</v>
      </c>
      <c r="DN62" s="923">
        <f t="shared" si="1569"/>
        <v>9</v>
      </c>
      <c r="DO62" s="924">
        <f t="shared" si="1570"/>
        <v>0.75</v>
      </c>
      <c r="DP62" s="925">
        <v>0</v>
      </c>
      <c r="DQ62" s="927">
        <v>3</v>
      </c>
      <c r="DR62" s="1051">
        <v>0</v>
      </c>
      <c r="DS62" s="927">
        <v>0</v>
      </c>
      <c r="DT62" s="1051">
        <v>1</v>
      </c>
      <c r="DU62" s="927">
        <v>0</v>
      </c>
      <c r="DV62" s="925">
        <v>2</v>
      </c>
      <c r="DW62" s="927">
        <v>0</v>
      </c>
      <c r="DX62" s="925">
        <v>0</v>
      </c>
      <c r="DY62" s="927">
        <v>2</v>
      </c>
      <c r="DZ62" s="925">
        <v>0</v>
      </c>
      <c r="EA62" s="927">
        <v>0</v>
      </c>
      <c r="EB62" s="923">
        <f t="shared" si="1577"/>
        <v>8</v>
      </c>
      <c r="EC62" s="924">
        <f t="shared" si="1578"/>
        <v>0.66666666666666663</v>
      </c>
      <c r="ED62" s="843">
        <v>1</v>
      </c>
      <c r="EE62" s="842">
        <v>1</v>
      </c>
      <c r="EF62" s="841">
        <v>0</v>
      </c>
      <c r="EG62" s="842">
        <v>2</v>
      </c>
      <c r="EH62" s="841">
        <v>0</v>
      </c>
      <c r="EI62" s="842">
        <v>0</v>
      </c>
      <c r="EJ62" s="843">
        <v>2</v>
      </c>
      <c r="EK62" s="842">
        <v>2</v>
      </c>
      <c r="EL62" s="843">
        <v>3</v>
      </c>
      <c r="EM62" s="842">
        <v>2</v>
      </c>
      <c r="EN62" s="843">
        <v>2</v>
      </c>
      <c r="EO62" s="842">
        <v>1</v>
      </c>
      <c r="EP62" s="844">
        <f t="shared" si="1586"/>
        <v>16</v>
      </c>
      <c r="EQ62" s="150">
        <f t="shared" si="1587"/>
        <v>1.3333333333333333</v>
      </c>
      <c r="ER62" s="843">
        <v>2</v>
      </c>
      <c r="ES62" s="842">
        <v>2</v>
      </c>
      <c r="ET62" s="841">
        <v>2</v>
      </c>
      <c r="EU62" s="842">
        <v>2</v>
      </c>
      <c r="EV62" s="841">
        <v>2</v>
      </c>
      <c r="EW62" s="842">
        <v>1</v>
      </c>
      <c r="EX62" s="843">
        <v>2</v>
      </c>
      <c r="EY62" s="842">
        <v>2</v>
      </c>
      <c r="EZ62" s="843">
        <v>2</v>
      </c>
      <c r="FA62" s="842">
        <v>2</v>
      </c>
      <c r="FB62" s="843">
        <v>2</v>
      </c>
      <c r="FC62" s="842">
        <v>1</v>
      </c>
      <c r="FD62" s="844">
        <f t="shared" si="1595"/>
        <v>22</v>
      </c>
      <c r="FE62" s="150">
        <f t="shared" si="1596"/>
        <v>1.8333333333333333</v>
      </c>
      <c r="FF62" s="843">
        <v>2</v>
      </c>
      <c r="FG62" s="842">
        <v>2</v>
      </c>
      <c r="FH62" s="841">
        <v>2</v>
      </c>
      <c r="FI62" s="842">
        <v>2</v>
      </c>
      <c r="FJ62" s="841">
        <v>2</v>
      </c>
      <c r="FK62" s="842">
        <v>0</v>
      </c>
      <c r="FL62" s="843">
        <v>3</v>
      </c>
      <c r="FM62" s="842">
        <v>2</v>
      </c>
      <c r="FN62" s="843">
        <v>2</v>
      </c>
      <c r="FO62" s="842">
        <v>2</v>
      </c>
      <c r="FP62" s="843">
        <v>2</v>
      </c>
      <c r="FQ62" s="842">
        <v>2</v>
      </c>
      <c r="FR62" s="844">
        <f t="shared" si="1603"/>
        <v>23</v>
      </c>
      <c r="FS62" s="150">
        <f t="shared" si="1604"/>
        <v>1.9166666666666667</v>
      </c>
      <c r="FT62" s="843">
        <v>1</v>
      </c>
      <c r="FU62" s="842">
        <v>3</v>
      </c>
      <c r="FV62" s="841">
        <v>2</v>
      </c>
      <c r="FW62" s="842">
        <v>2</v>
      </c>
      <c r="FX62" s="841">
        <v>3</v>
      </c>
      <c r="FY62" s="842">
        <v>0</v>
      </c>
      <c r="FZ62" s="843"/>
      <c r="GA62" s="842"/>
      <c r="GB62" s="843"/>
      <c r="GC62" s="842"/>
      <c r="GD62" s="843"/>
      <c r="GE62" s="842"/>
      <c r="GF62" s="844">
        <f t="shared" si="1608"/>
        <v>11</v>
      </c>
      <c r="GG62" s="150">
        <f t="shared" si="1609"/>
        <v>1.8333333333333333</v>
      </c>
      <c r="GH62" s="300">
        <f t="shared" si="1610"/>
        <v>1</v>
      </c>
      <c r="GI62" s="1101">
        <v>0</v>
      </c>
      <c r="GJ62" s="300">
        <f t="shared" si="1611"/>
        <v>0</v>
      </c>
      <c r="GK62" s="1097">
        <f>GJ62/ER62</f>
        <v>0</v>
      </c>
      <c r="GL62" s="300">
        <f t="shared" si="1612"/>
        <v>0</v>
      </c>
      <c r="GM62" s="1097">
        <f t="shared" si="1613"/>
        <v>0</v>
      </c>
      <c r="GN62" s="300">
        <f t="shared" si="1614"/>
        <v>0</v>
      </c>
      <c r="GO62" s="1097">
        <f t="shared" si="1615"/>
        <v>0</v>
      </c>
      <c r="GP62" s="300">
        <f t="shared" si="1616"/>
        <v>0</v>
      </c>
      <c r="GQ62" s="1097">
        <f t="shared" si="1617"/>
        <v>0</v>
      </c>
      <c r="GR62" s="300">
        <f t="shared" si="1618"/>
        <v>-1</v>
      </c>
      <c r="GS62" s="1097">
        <f t="shared" si="1619"/>
        <v>-0.5</v>
      </c>
      <c r="GT62" s="300">
        <f t="shared" si="1620"/>
        <v>1</v>
      </c>
      <c r="GU62" s="1154">
        <f t="shared" si="1621"/>
        <v>1</v>
      </c>
      <c r="GV62" s="300">
        <f t="shared" si="1622"/>
        <v>0</v>
      </c>
      <c r="GW62" s="1097">
        <f t="shared" si="1623"/>
        <v>0</v>
      </c>
      <c r="GX62" s="300">
        <f t="shared" si="1624"/>
        <v>0</v>
      </c>
      <c r="GY62" s="1097">
        <f t="shared" si="1625"/>
        <v>0</v>
      </c>
      <c r="GZ62" s="300">
        <f t="shared" si="1626"/>
        <v>0</v>
      </c>
      <c r="HA62" s="1097">
        <f t="shared" si="1627"/>
        <v>0</v>
      </c>
      <c r="HB62" s="300">
        <f t="shared" si="1628"/>
        <v>0</v>
      </c>
      <c r="HC62" s="1097">
        <f t="shared" si="1629"/>
        <v>0</v>
      </c>
      <c r="HD62" s="300">
        <f t="shared" si="1630"/>
        <v>-1</v>
      </c>
      <c r="HE62" s="1097">
        <f t="shared" si="1631"/>
        <v>-0.5</v>
      </c>
      <c r="HF62" s="1237">
        <f t="shared" si="1632"/>
        <v>1</v>
      </c>
      <c r="HG62" s="342">
        <f>HF62/FC62</f>
        <v>1</v>
      </c>
      <c r="HH62" s="1237">
        <f t="shared" si="1633"/>
        <v>0</v>
      </c>
      <c r="HI62" s="342">
        <f>HH62/FF62</f>
        <v>0</v>
      </c>
      <c r="HJ62" s="1237">
        <f t="shared" si="1634"/>
        <v>0</v>
      </c>
      <c r="HK62" s="342">
        <f>HJ62/FG62</f>
        <v>0</v>
      </c>
      <c r="HL62" s="1237">
        <f t="shared" si="1635"/>
        <v>0</v>
      </c>
      <c r="HM62" s="342">
        <f>HL62/FH62</f>
        <v>0</v>
      </c>
      <c r="HN62" s="1237">
        <f t="shared" si="1636"/>
        <v>0</v>
      </c>
      <c r="HO62" s="342">
        <f>HN62/FI62</f>
        <v>0</v>
      </c>
      <c r="HP62" s="1237">
        <f t="shared" si="1637"/>
        <v>-2</v>
      </c>
      <c r="HQ62" s="342">
        <f>HP62/FJ62</f>
        <v>-1</v>
      </c>
      <c r="HR62" s="1237">
        <f t="shared" si="1638"/>
        <v>3</v>
      </c>
      <c r="HS62" s="342">
        <v>0</v>
      </c>
      <c r="HT62" s="1237">
        <f t="shared" si="1639"/>
        <v>-1</v>
      </c>
      <c r="HU62" s="342">
        <f>HT62/FL62</f>
        <v>-0.33333333333333331</v>
      </c>
      <c r="HV62" s="1237">
        <f t="shared" si="1640"/>
        <v>0</v>
      </c>
      <c r="HW62" s="342">
        <f>HV62/FM62</f>
        <v>0</v>
      </c>
      <c r="HX62" s="1237">
        <f t="shared" si="1641"/>
        <v>0</v>
      </c>
      <c r="HY62" s="342">
        <f>HX62/FN62</f>
        <v>0</v>
      </c>
      <c r="HZ62" s="1237">
        <f t="shared" si="1642"/>
        <v>0</v>
      </c>
      <c r="IA62" s="342">
        <f>HZ62/FO62</f>
        <v>0</v>
      </c>
      <c r="IB62" s="1237">
        <f t="shared" si="1643"/>
        <v>0</v>
      </c>
      <c r="IC62" s="342">
        <f t="shared" si="1644"/>
        <v>0</v>
      </c>
      <c r="ID62" s="1237">
        <f t="shared" si="1645"/>
        <v>-1</v>
      </c>
      <c r="IE62" s="342">
        <f>ID62/FQ62</f>
        <v>-0.5</v>
      </c>
      <c r="IF62" s="1237">
        <f t="shared" si="1646"/>
        <v>2</v>
      </c>
      <c r="IG62" s="342">
        <f>IF62/FT62</f>
        <v>2</v>
      </c>
      <c r="IH62" s="1237">
        <f t="shared" si="1647"/>
        <v>1</v>
      </c>
      <c r="II62" s="342">
        <f>IH62/FU62</f>
        <v>0.33333333333333331</v>
      </c>
      <c r="IJ62" s="1237">
        <f t="shared" si="1648"/>
        <v>-2</v>
      </c>
      <c r="IK62" s="342">
        <f>IJ62/FV62</f>
        <v>-1</v>
      </c>
      <c r="IL62" s="1237">
        <f t="shared" si="1649"/>
        <v>1</v>
      </c>
      <c r="IM62" s="342">
        <f>IL62/FW62</f>
        <v>0.5</v>
      </c>
      <c r="IN62" s="1237">
        <f t="shared" si="1650"/>
        <v>-3</v>
      </c>
      <c r="IO62" s="342">
        <f>IN62/FX62</f>
        <v>-1</v>
      </c>
      <c r="IP62" s="1237">
        <f t="shared" si="1651"/>
        <v>0</v>
      </c>
      <c r="IQ62" s="342" t="e">
        <f>IP62/FY62</f>
        <v>#DIV/0!</v>
      </c>
      <c r="IR62" s="1237">
        <f t="shared" si="1652"/>
        <v>0</v>
      </c>
      <c r="IS62" s="342" t="e">
        <f>IR62/FZ62</f>
        <v>#DIV/0!</v>
      </c>
      <c r="IT62" s="1237">
        <f t="shared" si="1653"/>
        <v>0</v>
      </c>
      <c r="IU62" s="342" t="e">
        <f>IT62/GA62</f>
        <v>#DIV/0!</v>
      </c>
      <c r="IV62" s="1237">
        <f t="shared" si="1654"/>
        <v>0</v>
      </c>
      <c r="IW62" s="342" t="e">
        <f>IV62/GB62</f>
        <v>#DIV/0!</v>
      </c>
      <c r="IX62" s="1237">
        <f t="shared" si="1655"/>
        <v>0</v>
      </c>
      <c r="IY62" s="342" t="e">
        <f>IX62/GC62</f>
        <v>#DIV/0!</v>
      </c>
      <c r="IZ62" s="1237">
        <f t="shared" si="1656"/>
        <v>0</v>
      </c>
      <c r="JA62" s="1306" t="e">
        <f>IZ62/GD62</f>
        <v>#DIV/0!</v>
      </c>
      <c r="JB62" s="1237">
        <f t="shared" si="1657"/>
        <v>0</v>
      </c>
      <c r="JC62" s="898">
        <f t="shared" si="1658"/>
        <v>0</v>
      </c>
      <c r="JD62" s="110">
        <f t="shared" si="1659"/>
        <v>0</v>
      </c>
      <c r="JE62" s="100">
        <f t="shared" si="1660"/>
        <v>0</v>
      </c>
      <c r="JF62" s="1174"/>
      <c r="JG62" t="str">
        <f t="shared" si="1661"/>
        <v>Workflow</v>
      </c>
      <c r="JH62" s="240" t="e">
        <f>#REF!</f>
        <v>#REF!</v>
      </c>
      <c r="JI62" s="240" t="e">
        <f>#REF!</f>
        <v>#REF!</v>
      </c>
      <c r="JJ62" s="240" t="e">
        <f>#REF!</f>
        <v>#REF!</v>
      </c>
      <c r="JK62" s="240" t="e">
        <f>#REF!</f>
        <v>#REF!</v>
      </c>
      <c r="JL62" s="240" t="e">
        <f>#REF!</f>
        <v>#REF!</v>
      </c>
      <c r="JM62" s="240" t="e">
        <f>#REF!</f>
        <v>#REF!</v>
      </c>
      <c r="JN62" s="240" t="e">
        <f>#REF!</f>
        <v>#REF!</v>
      </c>
      <c r="JO62" s="240" t="e">
        <f>#REF!</f>
        <v>#REF!</v>
      </c>
      <c r="JP62" s="240" t="e">
        <f>#REF!</f>
        <v>#REF!</v>
      </c>
      <c r="JQ62" s="240" t="e">
        <f>#REF!</f>
        <v>#REF!</v>
      </c>
      <c r="JR62" s="240" t="e">
        <f>#REF!</f>
        <v>#REF!</v>
      </c>
      <c r="JS62" s="241">
        <f t="shared" si="1762"/>
        <v>1</v>
      </c>
      <c r="JT62" s="241">
        <f t="shared" si="1762"/>
        <v>1</v>
      </c>
      <c r="JU62" s="241">
        <f t="shared" si="1762"/>
        <v>1</v>
      </c>
      <c r="JV62" s="241">
        <f t="shared" si="1762"/>
        <v>2</v>
      </c>
      <c r="JW62" s="241">
        <f t="shared" si="1762"/>
        <v>0</v>
      </c>
      <c r="JX62" s="241">
        <f t="shared" si="1762"/>
        <v>1</v>
      </c>
      <c r="JY62" s="241">
        <f t="shared" si="1762"/>
        <v>1</v>
      </c>
      <c r="JZ62" s="241">
        <f t="shared" si="1762"/>
        <v>1</v>
      </c>
      <c r="KA62" s="241">
        <f t="shared" si="1762"/>
        <v>1</v>
      </c>
      <c r="KB62" s="241">
        <f t="shared" si="1762"/>
        <v>1</v>
      </c>
      <c r="KC62" s="241">
        <f t="shared" si="1762"/>
        <v>1</v>
      </c>
      <c r="KD62" s="241">
        <f t="shared" si="1762"/>
        <v>2</v>
      </c>
      <c r="KE62" s="241">
        <f t="shared" si="1763"/>
        <v>1</v>
      </c>
      <c r="KF62" s="241">
        <f t="shared" si="1763"/>
        <v>1</v>
      </c>
      <c r="KG62" s="241">
        <f t="shared" si="1763"/>
        <v>1</v>
      </c>
      <c r="KH62" s="241">
        <f t="shared" si="1763"/>
        <v>2</v>
      </c>
      <c r="KI62" s="241">
        <f t="shared" si="1763"/>
        <v>1</v>
      </c>
      <c r="KJ62" s="241">
        <f t="shared" si="1763"/>
        <v>0</v>
      </c>
      <c r="KK62" s="241">
        <f t="shared" si="1763"/>
        <v>0</v>
      </c>
      <c r="KL62" s="241">
        <f t="shared" si="1763"/>
        <v>1</v>
      </c>
      <c r="KM62" s="241">
        <f t="shared" si="1763"/>
        <v>1</v>
      </c>
      <c r="KN62" s="241">
        <f t="shared" si="1763"/>
        <v>1</v>
      </c>
      <c r="KO62" s="241">
        <f t="shared" si="1763"/>
        <v>1</v>
      </c>
      <c r="KP62" s="241">
        <f t="shared" si="1763"/>
        <v>2</v>
      </c>
      <c r="KQ62" s="650">
        <f t="shared" si="1764"/>
        <v>1</v>
      </c>
      <c r="KR62" s="650">
        <f t="shared" si="1764"/>
        <v>1</v>
      </c>
      <c r="KS62" s="650">
        <f t="shared" si="1764"/>
        <v>1</v>
      </c>
      <c r="KT62" s="650">
        <f t="shared" si="1764"/>
        <v>1</v>
      </c>
      <c r="KU62" s="650">
        <f t="shared" si="1764"/>
        <v>1</v>
      </c>
      <c r="KV62" s="650">
        <f t="shared" si="1710"/>
        <v>0</v>
      </c>
      <c r="KW62" s="650">
        <f t="shared" si="1711"/>
        <v>0</v>
      </c>
      <c r="KX62" s="650">
        <f t="shared" si="1712"/>
        <v>1</v>
      </c>
      <c r="KY62" s="650">
        <f t="shared" si="1713"/>
        <v>2</v>
      </c>
      <c r="KZ62" s="650">
        <f t="shared" si="1765"/>
        <v>0</v>
      </c>
      <c r="LA62" s="650">
        <f t="shared" si="1714"/>
        <v>0</v>
      </c>
      <c r="LB62" s="650">
        <f t="shared" si="1766"/>
        <v>0</v>
      </c>
      <c r="LC62" s="742">
        <f t="shared" si="1715"/>
        <v>0</v>
      </c>
      <c r="LD62" s="742">
        <f t="shared" si="1716"/>
        <v>1</v>
      </c>
      <c r="LE62" s="742">
        <f t="shared" si="1717"/>
        <v>0</v>
      </c>
      <c r="LF62" s="742">
        <f t="shared" si="1718"/>
        <v>0</v>
      </c>
      <c r="LG62" s="742">
        <f t="shared" si="1719"/>
        <v>1</v>
      </c>
      <c r="LH62" s="742">
        <f t="shared" si="1720"/>
        <v>0</v>
      </c>
      <c r="LI62" s="742">
        <f t="shared" si="1721"/>
        <v>0</v>
      </c>
      <c r="LJ62" s="742">
        <f t="shared" si="1767"/>
        <v>0</v>
      </c>
      <c r="LK62" s="742">
        <f t="shared" si="1767"/>
        <v>2</v>
      </c>
      <c r="LL62" s="742">
        <f t="shared" si="1767"/>
        <v>3</v>
      </c>
      <c r="LM62" s="742">
        <f t="shared" si="1722"/>
        <v>1</v>
      </c>
      <c r="LN62" s="742">
        <f t="shared" si="1768"/>
        <v>1</v>
      </c>
      <c r="LO62" s="792">
        <f t="shared" si="1723"/>
        <v>2</v>
      </c>
      <c r="LP62" s="792">
        <f t="shared" si="1724"/>
        <v>1</v>
      </c>
      <c r="LQ62" s="792">
        <f t="shared" si="1725"/>
        <v>1</v>
      </c>
      <c r="LR62" s="792">
        <f t="shared" si="1726"/>
        <v>2</v>
      </c>
      <c r="LS62" s="792">
        <f t="shared" si="1727"/>
        <v>0</v>
      </c>
      <c r="LT62" s="792">
        <f t="shared" si="1769"/>
        <v>1</v>
      </c>
      <c r="LU62" s="792">
        <f t="shared" si="1728"/>
        <v>0</v>
      </c>
      <c r="LV62" s="792">
        <f t="shared" si="1729"/>
        <v>1</v>
      </c>
      <c r="LW62" s="792">
        <f t="shared" si="1730"/>
        <v>0</v>
      </c>
      <c r="LX62" s="792">
        <f t="shared" si="1731"/>
        <v>2</v>
      </c>
      <c r="LY62" s="792">
        <f t="shared" si="1732"/>
        <v>0</v>
      </c>
      <c r="LZ62" s="792">
        <f t="shared" si="1733"/>
        <v>0</v>
      </c>
      <c r="MA62" s="967">
        <f t="shared" si="1667"/>
        <v>1</v>
      </c>
      <c r="MB62" s="967">
        <f t="shared" si="1668"/>
        <v>2</v>
      </c>
      <c r="MC62" s="967">
        <f t="shared" si="1669"/>
        <v>0</v>
      </c>
      <c r="MD62" s="967">
        <f t="shared" si="1670"/>
        <v>0</v>
      </c>
      <c r="ME62" s="967">
        <f t="shared" si="1671"/>
        <v>2</v>
      </c>
      <c r="MF62" s="967">
        <f t="shared" si="1672"/>
        <v>0</v>
      </c>
      <c r="MG62" s="967">
        <f t="shared" si="1673"/>
        <v>1</v>
      </c>
      <c r="MH62" s="967">
        <f t="shared" si="1674"/>
        <v>1</v>
      </c>
      <c r="MI62" s="967">
        <f t="shared" si="1675"/>
        <v>0</v>
      </c>
      <c r="MJ62" s="967">
        <f t="shared" si="1676"/>
        <v>0</v>
      </c>
      <c r="MK62" s="967">
        <f t="shared" si="1677"/>
        <v>2</v>
      </c>
      <c r="ML62" s="967">
        <f t="shared" si="1678"/>
        <v>0</v>
      </c>
      <c r="MM62" s="989">
        <f t="shared" si="1679"/>
        <v>0</v>
      </c>
      <c r="MN62" s="989">
        <f t="shared" si="1680"/>
        <v>3</v>
      </c>
      <c r="MO62" s="989">
        <f t="shared" si="1681"/>
        <v>0</v>
      </c>
      <c r="MP62" s="989">
        <f t="shared" si="1682"/>
        <v>0</v>
      </c>
      <c r="MQ62" s="989">
        <f t="shared" si="1683"/>
        <v>1</v>
      </c>
      <c r="MR62" s="989">
        <f t="shared" si="1684"/>
        <v>0</v>
      </c>
      <c r="MS62" s="989">
        <f t="shared" si="1685"/>
        <v>2</v>
      </c>
      <c r="MT62" s="989">
        <f t="shared" si="1686"/>
        <v>0</v>
      </c>
      <c r="MU62" s="989">
        <f t="shared" si="1687"/>
        <v>0</v>
      </c>
      <c r="MV62" s="989">
        <f t="shared" si="1688"/>
        <v>2</v>
      </c>
      <c r="MW62" s="989">
        <f t="shared" si="1689"/>
        <v>0</v>
      </c>
      <c r="MX62" s="989">
        <f t="shared" si="1690"/>
        <v>0</v>
      </c>
      <c r="MY62" s="1029">
        <f t="shared" si="1752"/>
        <v>1</v>
      </c>
      <c r="MZ62" s="1029">
        <f t="shared" si="1753"/>
        <v>1</v>
      </c>
      <c r="NA62" s="1029">
        <f t="shared" si="1754"/>
        <v>0</v>
      </c>
      <c r="NB62" s="1029">
        <f t="shared" si="1755"/>
        <v>2</v>
      </c>
      <c r="NC62" s="1029">
        <f t="shared" si="1756"/>
        <v>0</v>
      </c>
      <c r="ND62" s="1029">
        <f t="shared" si="1757"/>
        <v>0</v>
      </c>
      <c r="NE62" s="1029">
        <f t="shared" si="1758"/>
        <v>2</v>
      </c>
      <c r="NF62" s="1029">
        <f t="shared" si="1759"/>
        <v>2</v>
      </c>
      <c r="NG62" s="1029">
        <f t="shared" si="1770"/>
        <v>3</v>
      </c>
      <c r="NH62" s="1029">
        <f t="shared" si="1770"/>
        <v>2</v>
      </c>
      <c r="NI62" s="1029">
        <f t="shared" si="1760"/>
        <v>2</v>
      </c>
      <c r="NJ62" s="1029">
        <f t="shared" si="1761"/>
        <v>1</v>
      </c>
      <c r="NK62" s="1116">
        <f t="shared" si="1692"/>
        <v>2</v>
      </c>
      <c r="NL62" s="1116">
        <f t="shared" si="1693"/>
        <v>2</v>
      </c>
      <c r="NM62" s="1116">
        <f t="shared" si="1694"/>
        <v>2</v>
      </c>
      <c r="NN62" s="1116">
        <f t="shared" si="1695"/>
        <v>2</v>
      </c>
      <c r="NO62" s="1116">
        <f t="shared" si="1696"/>
        <v>2</v>
      </c>
      <c r="NP62" s="1116">
        <f t="shared" si="1697"/>
        <v>1</v>
      </c>
      <c r="NQ62" s="1116">
        <f t="shared" si="1698"/>
        <v>2</v>
      </c>
      <c r="NR62" s="1116">
        <f t="shared" si="1699"/>
        <v>2</v>
      </c>
      <c r="NS62" s="1116">
        <f t="shared" si="1700"/>
        <v>2</v>
      </c>
      <c r="NT62" s="1116">
        <f t="shared" si="1701"/>
        <v>2</v>
      </c>
      <c r="NU62" s="1116">
        <f t="shared" si="1702"/>
        <v>2</v>
      </c>
      <c r="NV62" s="1116">
        <f t="shared" si="1703"/>
        <v>1</v>
      </c>
      <c r="NW62" s="1201">
        <f t="shared" si="1734"/>
        <v>2</v>
      </c>
      <c r="NX62" s="1201">
        <f t="shared" si="1735"/>
        <v>2</v>
      </c>
      <c r="NY62" s="1201">
        <f t="shared" si="1736"/>
        <v>2</v>
      </c>
      <c r="NZ62" s="1201">
        <f t="shared" si="1737"/>
        <v>2</v>
      </c>
      <c r="OA62" s="1201">
        <f t="shared" si="1738"/>
        <v>2</v>
      </c>
      <c r="OB62" s="1201">
        <f t="shared" si="1739"/>
        <v>0</v>
      </c>
      <c r="OC62" s="1201">
        <f t="shared" si="1740"/>
        <v>3</v>
      </c>
      <c r="OD62" s="1201">
        <f t="shared" si="1741"/>
        <v>2</v>
      </c>
      <c r="OE62" s="1201">
        <f t="shared" si="1742"/>
        <v>2</v>
      </c>
      <c r="OF62" s="1201">
        <f t="shared" si="1743"/>
        <v>2</v>
      </c>
      <c r="OG62" s="1201">
        <f t="shared" si="1744"/>
        <v>2</v>
      </c>
      <c r="OH62" s="1201">
        <f t="shared" si="1771"/>
        <v>2</v>
      </c>
      <c r="OI62" s="1271">
        <f t="shared" si="1772"/>
        <v>1</v>
      </c>
      <c r="OJ62" s="1271">
        <f t="shared" si="1773"/>
        <v>3</v>
      </c>
      <c r="OK62" s="1271">
        <f t="shared" si="1773"/>
        <v>2</v>
      </c>
      <c r="OL62" s="1271">
        <f t="shared" si="1773"/>
        <v>2</v>
      </c>
      <c r="OM62" s="1271">
        <f t="shared" si="1773"/>
        <v>3</v>
      </c>
      <c r="ON62" s="1271">
        <f t="shared" si="1773"/>
        <v>0</v>
      </c>
      <c r="OO62" s="1271">
        <f t="shared" si="1774"/>
        <v>0</v>
      </c>
      <c r="OP62" s="1271">
        <f t="shared" si="1774"/>
        <v>0</v>
      </c>
      <c r="OQ62" s="1271">
        <f t="shared" si="1774"/>
        <v>0</v>
      </c>
      <c r="OR62" s="1271">
        <f t="shared" si="1774"/>
        <v>0</v>
      </c>
      <c r="OS62" s="1271">
        <f t="shared" si="1774"/>
        <v>0</v>
      </c>
      <c r="OT62" s="1271">
        <f t="shared" si="1774"/>
        <v>0</v>
      </c>
    </row>
    <row r="63" spans="1:410" x14ac:dyDescent="0.3">
      <c r="A63" s="628"/>
      <c r="B63" s="727">
        <v>8.1199999999999992</v>
      </c>
      <c r="E63" s="1333" t="s">
        <v>114</v>
      </c>
      <c r="F63" s="1333"/>
      <c r="G63" s="1334"/>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33"/>
        <v>115</v>
      </c>
      <c r="AW63" s="150">
        <f t="shared" si="1534"/>
        <v>9.5833333333333339</v>
      </c>
      <c r="AX63" s="338">
        <v>0</v>
      </c>
      <c r="AY63" s="64">
        <v>5</v>
      </c>
      <c r="AZ63" s="20">
        <v>3</v>
      </c>
      <c r="BA63" s="64">
        <v>1</v>
      </c>
      <c r="BB63" s="20">
        <v>1</v>
      </c>
      <c r="BC63" s="64">
        <v>3</v>
      </c>
      <c r="BD63" s="187">
        <v>1</v>
      </c>
      <c r="BE63" s="64">
        <v>4</v>
      </c>
      <c r="BF63" s="187">
        <v>2</v>
      </c>
      <c r="BG63" s="64">
        <v>3</v>
      </c>
      <c r="BH63" s="187">
        <v>2</v>
      </c>
      <c r="BI63" s="64">
        <v>1</v>
      </c>
      <c r="BJ63" s="118">
        <f t="shared" si="1537"/>
        <v>26</v>
      </c>
      <c r="BK63" s="150">
        <f t="shared" si="1538"/>
        <v>2.1666666666666665</v>
      </c>
      <c r="BL63" s="338">
        <v>2</v>
      </c>
      <c r="BM63" s="64">
        <v>2</v>
      </c>
      <c r="BN63" s="20">
        <v>3</v>
      </c>
      <c r="BO63" s="64">
        <v>3</v>
      </c>
      <c r="BP63" s="20">
        <v>2</v>
      </c>
      <c r="BQ63" s="64">
        <v>2</v>
      </c>
      <c r="BR63" s="187">
        <v>2</v>
      </c>
      <c r="BS63" s="64">
        <v>8</v>
      </c>
      <c r="BT63" s="187">
        <v>3</v>
      </c>
      <c r="BU63" s="187">
        <v>2</v>
      </c>
      <c r="BV63" s="187">
        <v>4</v>
      </c>
      <c r="BW63" s="187">
        <v>2</v>
      </c>
      <c r="BX63" s="118">
        <f t="shared" si="1545"/>
        <v>35</v>
      </c>
      <c r="BY63" s="150">
        <f t="shared" si="1546"/>
        <v>2.9166666666666665</v>
      </c>
      <c r="BZ63" s="187">
        <v>12</v>
      </c>
      <c r="CA63" s="64">
        <f>3+2</f>
        <v>5</v>
      </c>
      <c r="CB63" s="20">
        <v>3</v>
      </c>
      <c r="CC63" s="64">
        <v>2</v>
      </c>
      <c r="CD63" s="20">
        <v>2</v>
      </c>
      <c r="CE63" s="784">
        <v>4</v>
      </c>
      <c r="CF63" s="786">
        <v>2</v>
      </c>
      <c r="CG63" s="784">
        <v>4</v>
      </c>
      <c r="CH63" s="786">
        <v>2</v>
      </c>
      <c r="CI63" s="786">
        <v>2</v>
      </c>
      <c r="CJ63" s="786">
        <v>4</v>
      </c>
      <c r="CK63" s="786">
        <v>1</v>
      </c>
      <c r="CL63" s="787">
        <f t="shared" si="1553"/>
        <v>43</v>
      </c>
      <c r="CM63" s="150">
        <f t="shared" si="1554"/>
        <v>3.5833333333333335</v>
      </c>
      <c r="CN63" s="187">
        <v>2</v>
      </c>
      <c r="CO63" s="64">
        <v>3</v>
      </c>
      <c r="CP63" s="20">
        <v>2</v>
      </c>
      <c r="CQ63" s="64">
        <v>2</v>
      </c>
      <c r="CR63" s="841">
        <v>1</v>
      </c>
      <c r="CS63" s="842">
        <v>0</v>
      </c>
      <c r="CT63" s="843">
        <v>2</v>
      </c>
      <c r="CU63" s="842">
        <v>4</v>
      </c>
      <c r="CV63" s="925">
        <v>2</v>
      </c>
      <c r="CW63" s="926">
        <v>2</v>
      </c>
      <c r="CX63" s="925">
        <v>1</v>
      </c>
      <c r="CY63" s="927">
        <v>0</v>
      </c>
      <c r="CZ63" s="923">
        <f t="shared" si="1561"/>
        <v>21</v>
      </c>
      <c r="DA63" s="924">
        <f t="shared" si="1562"/>
        <v>1.75</v>
      </c>
      <c r="DB63" s="843">
        <v>0</v>
      </c>
      <c r="DC63" s="842">
        <v>0</v>
      </c>
      <c r="DD63" s="841">
        <v>0</v>
      </c>
      <c r="DE63" s="842">
        <v>0</v>
      </c>
      <c r="DF63" s="841">
        <v>0</v>
      </c>
      <c r="DG63" s="842">
        <v>0</v>
      </c>
      <c r="DH63" s="843">
        <v>0</v>
      </c>
      <c r="DI63" s="842">
        <v>0</v>
      </c>
      <c r="DJ63" s="843">
        <v>0</v>
      </c>
      <c r="DK63" s="842">
        <v>0</v>
      </c>
      <c r="DL63" s="843">
        <v>0</v>
      </c>
      <c r="DM63" s="842">
        <v>0</v>
      </c>
      <c r="DN63" s="923">
        <f t="shared" si="1569"/>
        <v>0</v>
      </c>
      <c r="DO63" s="924">
        <f t="shared" si="1570"/>
        <v>0</v>
      </c>
      <c r="DP63" s="925">
        <v>0</v>
      </c>
      <c r="DQ63" s="927">
        <v>0</v>
      </c>
      <c r="DR63" s="1051">
        <v>0</v>
      </c>
      <c r="DS63" s="927">
        <v>1</v>
      </c>
      <c r="DT63" s="1051">
        <v>0</v>
      </c>
      <c r="DU63" s="927">
        <v>0</v>
      </c>
      <c r="DV63" s="925">
        <v>0</v>
      </c>
      <c r="DW63" s="927">
        <v>0</v>
      </c>
      <c r="DX63" s="925">
        <v>0</v>
      </c>
      <c r="DY63" s="927">
        <v>0</v>
      </c>
      <c r="DZ63" s="925">
        <v>0</v>
      </c>
      <c r="EA63" s="927">
        <v>0</v>
      </c>
      <c r="EB63" s="923">
        <f t="shared" si="1577"/>
        <v>1</v>
      </c>
      <c r="EC63" s="924">
        <f t="shared" si="1578"/>
        <v>8.3333333333333329E-2</v>
      </c>
      <c r="ED63" s="843">
        <v>0</v>
      </c>
      <c r="EE63" s="842">
        <v>0</v>
      </c>
      <c r="EF63" s="841">
        <v>0</v>
      </c>
      <c r="EG63" s="842">
        <v>0</v>
      </c>
      <c r="EH63" s="841">
        <v>0</v>
      </c>
      <c r="EI63" s="842">
        <v>0</v>
      </c>
      <c r="EJ63" s="843">
        <v>0</v>
      </c>
      <c r="EK63" s="842">
        <v>0</v>
      </c>
      <c r="EL63" s="843">
        <v>0</v>
      </c>
      <c r="EM63" s="842">
        <v>0</v>
      </c>
      <c r="EN63" s="843">
        <v>0</v>
      </c>
      <c r="EO63" s="842">
        <v>0</v>
      </c>
      <c r="EP63" s="844">
        <f t="shared" si="1586"/>
        <v>0</v>
      </c>
      <c r="EQ63" s="150">
        <f t="shared" si="1587"/>
        <v>0</v>
      </c>
      <c r="ER63" s="843">
        <v>0</v>
      </c>
      <c r="ES63" s="842">
        <v>0</v>
      </c>
      <c r="ET63" s="841">
        <v>0</v>
      </c>
      <c r="EU63" s="842">
        <v>0</v>
      </c>
      <c r="EV63" s="841">
        <v>0</v>
      </c>
      <c r="EW63" s="842">
        <v>0</v>
      </c>
      <c r="EX63" s="843">
        <v>0</v>
      </c>
      <c r="EY63" s="842">
        <v>0</v>
      </c>
      <c r="EZ63" s="843">
        <v>0</v>
      </c>
      <c r="FA63" s="842">
        <v>0</v>
      </c>
      <c r="FB63" s="843">
        <v>0</v>
      </c>
      <c r="FC63" s="842">
        <v>0</v>
      </c>
      <c r="FD63" s="844">
        <f t="shared" si="1595"/>
        <v>0</v>
      </c>
      <c r="FE63" s="150">
        <f t="shared" si="1596"/>
        <v>0</v>
      </c>
      <c r="FF63" s="843">
        <v>0</v>
      </c>
      <c r="FG63" s="842">
        <v>0</v>
      </c>
      <c r="FH63" s="841">
        <v>0</v>
      </c>
      <c r="FI63" s="842">
        <v>0</v>
      </c>
      <c r="FJ63" s="841">
        <v>0</v>
      </c>
      <c r="FK63" s="842">
        <v>0</v>
      </c>
      <c r="FL63" s="843">
        <v>0</v>
      </c>
      <c r="FM63" s="842">
        <v>0</v>
      </c>
      <c r="FN63" s="843">
        <v>0</v>
      </c>
      <c r="FO63" s="842">
        <v>0</v>
      </c>
      <c r="FP63" s="843">
        <v>0</v>
      </c>
      <c r="FQ63" s="842">
        <v>0</v>
      </c>
      <c r="FR63" s="844">
        <f t="shared" si="1603"/>
        <v>0</v>
      </c>
      <c r="FS63" s="150">
        <f t="shared" si="1604"/>
        <v>0</v>
      </c>
      <c r="FT63" s="843">
        <v>0</v>
      </c>
      <c r="FU63" s="842">
        <v>0</v>
      </c>
      <c r="FV63" s="841">
        <v>0</v>
      </c>
      <c r="FW63" s="842">
        <v>0</v>
      </c>
      <c r="FX63" s="841">
        <v>0</v>
      </c>
      <c r="FY63" s="842">
        <v>0</v>
      </c>
      <c r="FZ63" s="843"/>
      <c r="GA63" s="842"/>
      <c r="GB63" s="843"/>
      <c r="GC63" s="842"/>
      <c r="GD63" s="843"/>
      <c r="GE63" s="842"/>
      <c r="GF63" s="844">
        <f t="shared" si="1608"/>
        <v>0</v>
      </c>
      <c r="GG63" s="150">
        <f t="shared" si="1609"/>
        <v>0</v>
      </c>
      <c r="GH63" s="300">
        <f t="shared" si="1610"/>
        <v>0</v>
      </c>
      <c r="GI63" s="1101">
        <v>0</v>
      </c>
      <c r="GJ63" s="300">
        <f t="shared" si="1611"/>
        <v>0</v>
      </c>
      <c r="GK63" s="1097">
        <v>0</v>
      </c>
      <c r="GL63" s="300">
        <f t="shared" si="1612"/>
        <v>0</v>
      </c>
      <c r="GM63" s="1097">
        <f t="shared" si="1613"/>
        <v>0</v>
      </c>
      <c r="GN63" s="300">
        <f t="shared" si="1614"/>
        <v>0</v>
      </c>
      <c r="GO63" s="1097">
        <f t="shared" si="1615"/>
        <v>0</v>
      </c>
      <c r="GP63" s="300">
        <f t="shared" si="1616"/>
        <v>0</v>
      </c>
      <c r="GQ63" s="1097">
        <f t="shared" si="1617"/>
        <v>0</v>
      </c>
      <c r="GR63" s="300">
        <f t="shared" si="1618"/>
        <v>0</v>
      </c>
      <c r="GS63" s="1097">
        <f t="shared" si="1619"/>
        <v>0</v>
      </c>
      <c r="GT63" s="300">
        <f t="shared" si="1620"/>
        <v>0</v>
      </c>
      <c r="GU63" s="1154">
        <f t="shared" si="1621"/>
        <v>0</v>
      </c>
      <c r="GV63" s="300">
        <f t="shared" si="1622"/>
        <v>0</v>
      </c>
      <c r="GW63" s="1097">
        <f t="shared" si="1623"/>
        <v>0</v>
      </c>
      <c r="GX63" s="300">
        <f t="shared" si="1624"/>
        <v>0</v>
      </c>
      <c r="GY63" s="1097">
        <f t="shared" si="1625"/>
        <v>0</v>
      </c>
      <c r="GZ63" s="300">
        <f t="shared" si="1626"/>
        <v>0</v>
      </c>
      <c r="HA63" s="1097">
        <f t="shared" si="1627"/>
        <v>0</v>
      </c>
      <c r="HB63" s="300">
        <f t="shared" si="1628"/>
        <v>0</v>
      </c>
      <c r="HC63" s="1097">
        <f t="shared" si="1629"/>
        <v>0</v>
      </c>
      <c r="HD63" s="300">
        <f t="shared" si="1630"/>
        <v>0</v>
      </c>
      <c r="HE63" s="1097">
        <f t="shared" si="1631"/>
        <v>0</v>
      </c>
      <c r="HF63" s="1237">
        <f t="shared" si="1632"/>
        <v>0</v>
      </c>
      <c r="HG63" s="342">
        <v>0</v>
      </c>
      <c r="HH63" s="1237">
        <f t="shared" si="1633"/>
        <v>0</v>
      </c>
      <c r="HI63" s="342">
        <v>0</v>
      </c>
      <c r="HJ63" s="1237">
        <f t="shared" si="1634"/>
        <v>0</v>
      </c>
      <c r="HK63" s="342">
        <v>0</v>
      </c>
      <c r="HL63" s="1237">
        <f t="shared" si="1635"/>
        <v>0</v>
      </c>
      <c r="HM63" s="342">
        <v>0</v>
      </c>
      <c r="HN63" s="1237">
        <f t="shared" si="1636"/>
        <v>0</v>
      </c>
      <c r="HO63" s="342">
        <v>0</v>
      </c>
      <c r="HP63" s="1237">
        <f t="shared" si="1637"/>
        <v>0</v>
      </c>
      <c r="HQ63" s="342">
        <v>0</v>
      </c>
      <c r="HR63" s="1237">
        <f t="shared" si="1638"/>
        <v>0</v>
      </c>
      <c r="HS63" s="342">
        <v>0</v>
      </c>
      <c r="HT63" s="1237">
        <f t="shared" si="1639"/>
        <v>0</v>
      </c>
      <c r="HU63" s="342">
        <v>0</v>
      </c>
      <c r="HV63" s="1237">
        <f t="shared" si="1640"/>
        <v>0</v>
      </c>
      <c r="HW63" s="342">
        <v>0</v>
      </c>
      <c r="HX63" s="1237">
        <f t="shared" si="1641"/>
        <v>0</v>
      </c>
      <c r="HY63" s="342">
        <v>0</v>
      </c>
      <c r="HZ63" s="1237">
        <f t="shared" si="1642"/>
        <v>0</v>
      </c>
      <c r="IA63" s="342">
        <v>0</v>
      </c>
      <c r="IB63" s="1237">
        <f t="shared" si="1643"/>
        <v>0</v>
      </c>
      <c r="IC63" s="342">
        <v>0</v>
      </c>
      <c r="ID63" s="1237">
        <f t="shared" si="1645"/>
        <v>0</v>
      </c>
      <c r="IE63" s="342">
        <v>0</v>
      </c>
      <c r="IF63" s="1237">
        <f t="shared" si="1646"/>
        <v>0</v>
      </c>
      <c r="IG63" s="342">
        <v>0</v>
      </c>
      <c r="IH63" s="1237">
        <f t="shared" si="1647"/>
        <v>0</v>
      </c>
      <c r="II63" s="342">
        <v>0</v>
      </c>
      <c r="IJ63" s="1237">
        <f t="shared" si="1648"/>
        <v>0</v>
      </c>
      <c r="IK63" s="342">
        <v>0</v>
      </c>
      <c r="IL63" s="1237">
        <f t="shared" si="1649"/>
        <v>0</v>
      </c>
      <c r="IM63" s="342">
        <v>0</v>
      </c>
      <c r="IN63" s="1237">
        <f t="shared" si="1650"/>
        <v>0</v>
      </c>
      <c r="IO63" s="342">
        <v>0</v>
      </c>
      <c r="IP63" s="1237">
        <f t="shared" si="1651"/>
        <v>0</v>
      </c>
      <c r="IQ63" s="342">
        <v>0</v>
      </c>
      <c r="IR63" s="1237">
        <f t="shared" si="1652"/>
        <v>0</v>
      </c>
      <c r="IS63" s="342">
        <v>0</v>
      </c>
      <c r="IT63" s="1237">
        <f t="shared" si="1653"/>
        <v>0</v>
      </c>
      <c r="IU63" s="342">
        <v>0</v>
      </c>
      <c r="IV63" s="1237">
        <f t="shared" si="1654"/>
        <v>0</v>
      </c>
      <c r="IW63" s="342">
        <v>0</v>
      </c>
      <c r="IX63" s="1237">
        <f t="shared" si="1655"/>
        <v>0</v>
      </c>
      <c r="IY63" s="342">
        <v>0</v>
      </c>
      <c r="IZ63" s="1237">
        <f t="shared" si="1656"/>
        <v>0</v>
      </c>
      <c r="JA63" s="1306">
        <v>0</v>
      </c>
      <c r="JB63" s="1237">
        <f t="shared" si="1657"/>
        <v>0</v>
      </c>
      <c r="JC63" s="898">
        <f t="shared" si="1658"/>
        <v>0</v>
      </c>
      <c r="JD63" s="110">
        <f t="shared" si="1659"/>
        <v>0</v>
      </c>
      <c r="JE63" s="100">
        <f t="shared" si="1660"/>
        <v>0</v>
      </c>
      <c r="JF63" s="1174"/>
      <c r="JG63" t="str">
        <f t="shared" si="1661"/>
        <v>Other (Non-ERP)</v>
      </c>
      <c r="JH63" s="240" t="e">
        <f>#REF!</f>
        <v>#REF!</v>
      </c>
      <c r="JI63" s="240" t="e">
        <f>#REF!</f>
        <v>#REF!</v>
      </c>
      <c r="JJ63" s="240" t="e">
        <f>#REF!</f>
        <v>#REF!</v>
      </c>
      <c r="JK63" s="240" t="e">
        <f>#REF!</f>
        <v>#REF!</v>
      </c>
      <c r="JL63" s="240" t="e">
        <f>#REF!</f>
        <v>#REF!</v>
      </c>
      <c r="JM63" s="240" t="e">
        <f>#REF!</f>
        <v>#REF!</v>
      </c>
      <c r="JN63" s="240" t="e">
        <f>#REF!</f>
        <v>#REF!</v>
      </c>
      <c r="JO63" s="240" t="e">
        <f>#REF!</f>
        <v>#REF!</v>
      </c>
      <c r="JP63" s="240" t="e">
        <f>#REF!</f>
        <v>#REF!</v>
      </c>
      <c r="JQ63" s="240" t="e">
        <f>#REF!</f>
        <v>#REF!</v>
      </c>
      <c r="JR63" s="240" t="e">
        <f>#REF!</f>
        <v>#REF!</v>
      </c>
      <c r="JS63" s="241">
        <f t="shared" si="1762"/>
        <v>9</v>
      </c>
      <c r="JT63" s="241">
        <f t="shared" si="1762"/>
        <v>8</v>
      </c>
      <c r="JU63" s="241">
        <f t="shared" si="1762"/>
        <v>3</v>
      </c>
      <c r="JV63" s="241">
        <f t="shared" si="1762"/>
        <v>10</v>
      </c>
      <c r="JW63" s="241">
        <f t="shared" si="1762"/>
        <v>7</v>
      </c>
      <c r="JX63" s="241">
        <f t="shared" si="1762"/>
        <v>5</v>
      </c>
      <c r="JY63" s="241">
        <f t="shared" si="1762"/>
        <v>10</v>
      </c>
      <c r="JZ63" s="241">
        <f t="shared" si="1762"/>
        <v>6</v>
      </c>
      <c r="KA63" s="241">
        <f t="shared" si="1762"/>
        <v>17</v>
      </c>
      <c r="KB63" s="241">
        <f t="shared" si="1762"/>
        <v>24</v>
      </c>
      <c r="KC63" s="241">
        <f t="shared" si="1762"/>
        <v>8</v>
      </c>
      <c r="KD63" s="241">
        <f t="shared" si="1762"/>
        <v>8</v>
      </c>
      <c r="KE63" s="241">
        <f t="shared" si="1763"/>
        <v>0</v>
      </c>
      <c r="KF63" s="241">
        <f t="shared" si="1763"/>
        <v>5</v>
      </c>
      <c r="KG63" s="241">
        <f t="shared" si="1763"/>
        <v>3</v>
      </c>
      <c r="KH63" s="241">
        <f t="shared" si="1763"/>
        <v>1</v>
      </c>
      <c r="KI63" s="241">
        <f t="shared" si="1763"/>
        <v>1</v>
      </c>
      <c r="KJ63" s="241">
        <f t="shared" si="1763"/>
        <v>3</v>
      </c>
      <c r="KK63" s="241">
        <f t="shared" si="1763"/>
        <v>1</v>
      </c>
      <c r="KL63" s="241">
        <f t="shared" si="1763"/>
        <v>4</v>
      </c>
      <c r="KM63" s="241">
        <f t="shared" si="1763"/>
        <v>2</v>
      </c>
      <c r="KN63" s="241">
        <f t="shared" si="1763"/>
        <v>3</v>
      </c>
      <c r="KO63" s="241">
        <f t="shared" si="1763"/>
        <v>2</v>
      </c>
      <c r="KP63" s="241">
        <f t="shared" si="1763"/>
        <v>1</v>
      </c>
      <c r="KQ63" s="650">
        <f t="shared" si="1764"/>
        <v>2</v>
      </c>
      <c r="KR63" s="650">
        <f t="shared" si="1764"/>
        <v>2</v>
      </c>
      <c r="KS63" s="650">
        <f t="shared" si="1764"/>
        <v>3</v>
      </c>
      <c r="KT63" s="650">
        <f t="shared" si="1764"/>
        <v>3</v>
      </c>
      <c r="KU63" s="650">
        <f t="shared" si="1764"/>
        <v>2</v>
      </c>
      <c r="KV63" s="650">
        <f t="shared" si="1710"/>
        <v>2</v>
      </c>
      <c r="KW63" s="650">
        <f t="shared" si="1711"/>
        <v>2</v>
      </c>
      <c r="KX63" s="650">
        <f t="shared" si="1712"/>
        <v>8</v>
      </c>
      <c r="KY63" s="650">
        <f t="shared" si="1713"/>
        <v>3</v>
      </c>
      <c r="KZ63" s="650">
        <f t="shared" si="1765"/>
        <v>2</v>
      </c>
      <c r="LA63" s="650">
        <f t="shared" si="1714"/>
        <v>4</v>
      </c>
      <c r="LB63" s="650">
        <f t="shared" si="1766"/>
        <v>2</v>
      </c>
      <c r="LC63" s="742">
        <f t="shared" si="1715"/>
        <v>12</v>
      </c>
      <c r="LD63" s="742">
        <f t="shared" si="1716"/>
        <v>5</v>
      </c>
      <c r="LE63" s="742">
        <f t="shared" si="1717"/>
        <v>3</v>
      </c>
      <c r="LF63" s="742">
        <f t="shared" si="1718"/>
        <v>2</v>
      </c>
      <c r="LG63" s="742">
        <f t="shared" si="1719"/>
        <v>2</v>
      </c>
      <c r="LH63" s="742">
        <f t="shared" si="1720"/>
        <v>4</v>
      </c>
      <c r="LI63" s="742">
        <f t="shared" si="1721"/>
        <v>2</v>
      </c>
      <c r="LJ63" s="742">
        <f t="shared" si="1767"/>
        <v>4</v>
      </c>
      <c r="LK63" s="742">
        <f t="shared" si="1767"/>
        <v>2</v>
      </c>
      <c r="LL63" s="742">
        <f t="shared" si="1767"/>
        <v>2</v>
      </c>
      <c r="LM63" s="742">
        <f t="shared" si="1722"/>
        <v>4</v>
      </c>
      <c r="LN63" s="742">
        <f t="shared" si="1768"/>
        <v>1</v>
      </c>
      <c r="LO63" s="792">
        <f t="shared" si="1723"/>
        <v>2</v>
      </c>
      <c r="LP63" s="792">
        <f t="shared" si="1724"/>
        <v>3</v>
      </c>
      <c r="LQ63" s="792">
        <f t="shared" si="1725"/>
        <v>2</v>
      </c>
      <c r="LR63" s="792">
        <f t="shared" si="1726"/>
        <v>2</v>
      </c>
      <c r="LS63" s="792">
        <f t="shared" si="1727"/>
        <v>1</v>
      </c>
      <c r="LT63" s="792">
        <f t="shared" si="1769"/>
        <v>0</v>
      </c>
      <c r="LU63" s="792">
        <f t="shared" si="1728"/>
        <v>2</v>
      </c>
      <c r="LV63" s="792">
        <f t="shared" si="1729"/>
        <v>4</v>
      </c>
      <c r="LW63" s="792">
        <f t="shared" si="1730"/>
        <v>2</v>
      </c>
      <c r="LX63" s="792">
        <f t="shared" si="1731"/>
        <v>2</v>
      </c>
      <c r="LY63" s="792">
        <f t="shared" si="1732"/>
        <v>1</v>
      </c>
      <c r="LZ63" s="792">
        <f t="shared" si="1733"/>
        <v>0</v>
      </c>
      <c r="MA63" s="967">
        <f t="shared" si="1667"/>
        <v>0</v>
      </c>
      <c r="MB63" s="967">
        <f t="shared" si="1668"/>
        <v>0</v>
      </c>
      <c r="MC63" s="967">
        <f t="shared" si="1669"/>
        <v>0</v>
      </c>
      <c r="MD63" s="967">
        <f t="shared" si="1670"/>
        <v>0</v>
      </c>
      <c r="ME63" s="967">
        <f t="shared" si="1671"/>
        <v>0</v>
      </c>
      <c r="MF63" s="967">
        <f t="shared" si="1672"/>
        <v>0</v>
      </c>
      <c r="MG63" s="967">
        <f t="shared" si="1673"/>
        <v>0</v>
      </c>
      <c r="MH63" s="967">
        <f t="shared" si="1674"/>
        <v>0</v>
      </c>
      <c r="MI63" s="967">
        <f t="shared" si="1675"/>
        <v>0</v>
      </c>
      <c r="MJ63" s="967">
        <f t="shared" si="1676"/>
        <v>0</v>
      </c>
      <c r="MK63" s="967">
        <f t="shared" si="1677"/>
        <v>0</v>
      </c>
      <c r="ML63" s="967">
        <f t="shared" si="1678"/>
        <v>0</v>
      </c>
      <c r="MM63" s="989">
        <f t="shared" si="1679"/>
        <v>0</v>
      </c>
      <c r="MN63" s="989">
        <f t="shared" si="1680"/>
        <v>0</v>
      </c>
      <c r="MO63" s="989">
        <f t="shared" si="1681"/>
        <v>0</v>
      </c>
      <c r="MP63" s="989">
        <f t="shared" si="1682"/>
        <v>1</v>
      </c>
      <c r="MQ63" s="989">
        <f t="shared" si="1683"/>
        <v>0</v>
      </c>
      <c r="MR63" s="989">
        <f t="shared" si="1684"/>
        <v>0</v>
      </c>
      <c r="MS63" s="989">
        <f t="shared" si="1685"/>
        <v>0</v>
      </c>
      <c r="MT63" s="989">
        <f t="shared" si="1686"/>
        <v>0</v>
      </c>
      <c r="MU63" s="989">
        <f t="shared" si="1687"/>
        <v>0</v>
      </c>
      <c r="MV63" s="989">
        <f t="shared" si="1688"/>
        <v>0</v>
      </c>
      <c r="MW63" s="989">
        <f t="shared" si="1689"/>
        <v>0</v>
      </c>
      <c r="MX63" s="989">
        <f t="shared" si="1690"/>
        <v>0</v>
      </c>
      <c r="MY63" s="1029">
        <f t="shared" si="1752"/>
        <v>0</v>
      </c>
      <c r="MZ63" s="1029">
        <f t="shared" si="1753"/>
        <v>0</v>
      </c>
      <c r="NA63" s="1029">
        <f t="shared" si="1754"/>
        <v>0</v>
      </c>
      <c r="NB63" s="1029">
        <f t="shared" si="1755"/>
        <v>0</v>
      </c>
      <c r="NC63" s="1029">
        <f t="shared" si="1756"/>
        <v>0</v>
      </c>
      <c r="ND63" s="1029">
        <f t="shared" si="1757"/>
        <v>0</v>
      </c>
      <c r="NE63" s="1029">
        <f t="shared" si="1758"/>
        <v>0</v>
      </c>
      <c r="NF63" s="1029">
        <f t="shared" si="1759"/>
        <v>0</v>
      </c>
      <c r="NG63" s="1029">
        <f t="shared" si="1770"/>
        <v>0</v>
      </c>
      <c r="NH63" s="1029">
        <f t="shared" si="1770"/>
        <v>0</v>
      </c>
      <c r="NI63" s="1029">
        <f t="shared" si="1760"/>
        <v>0</v>
      </c>
      <c r="NJ63" s="1029">
        <f t="shared" si="1761"/>
        <v>0</v>
      </c>
      <c r="NK63" s="1116">
        <f t="shared" si="1692"/>
        <v>0</v>
      </c>
      <c r="NL63" s="1116">
        <f t="shared" si="1693"/>
        <v>0</v>
      </c>
      <c r="NM63" s="1116">
        <f t="shared" si="1694"/>
        <v>0</v>
      </c>
      <c r="NN63" s="1116">
        <f t="shared" si="1695"/>
        <v>0</v>
      </c>
      <c r="NO63" s="1116">
        <f t="shared" si="1696"/>
        <v>0</v>
      </c>
      <c r="NP63" s="1116">
        <f t="shared" si="1697"/>
        <v>0</v>
      </c>
      <c r="NQ63" s="1116">
        <f t="shared" si="1698"/>
        <v>0</v>
      </c>
      <c r="NR63" s="1116">
        <f t="shared" si="1699"/>
        <v>0</v>
      </c>
      <c r="NS63" s="1116">
        <f t="shared" si="1700"/>
        <v>0</v>
      </c>
      <c r="NT63" s="1116">
        <f t="shared" si="1701"/>
        <v>0</v>
      </c>
      <c r="NU63" s="1116">
        <f t="shared" si="1702"/>
        <v>0</v>
      </c>
      <c r="NV63" s="1116">
        <f t="shared" si="1703"/>
        <v>0</v>
      </c>
      <c r="NW63" s="1201">
        <f t="shared" si="1734"/>
        <v>0</v>
      </c>
      <c r="NX63" s="1201">
        <f t="shared" si="1735"/>
        <v>0</v>
      </c>
      <c r="NY63" s="1201">
        <f t="shared" si="1736"/>
        <v>0</v>
      </c>
      <c r="NZ63" s="1201">
        <f t="shared" si="1737"/>
        <v>0</v>
      </c>
      <c r="OA63" s="1201">
        <f t="shared" si="1738"/>
        <v>0</v>
      </c>
      <c r="OB63" s="1201">
        <f t="shared" si="1739"/>
        <v>0</v>
      </c>
      <c r="OC63" s="1201">
        <f t="shared" si="1740"/>
        <v>0</v>
      </c>
      <c r="OD63" s="1201">
        <f t="shared" si="1741"/>
        <v>0</v>
      </c>
      <c r="OE63" s="1201">
        <f t="shared" si="1742"/>
        <v>0</v>
      </c>
      <c r="OF63" s="1201">
        <f t="shared" si="1743"/>
        <v>0</v>
      </c>
      <c r="OG63" s="1201">
        <f t="shared" si="1744"/>
        <v>0</v>
      </c>
      <c r="OH63" s="1201">
        <f t="shared" si="1771"/>
        <v>0</v>
      </c>
      <c r="OI63" s="1271">
        <f t="shared" si="1772"/>
        <v>0</v>
      </c>
      <c r="OJ63" s="1271">
        <f t="shared" si="1773"/>
        <v>0</v>
      </c>
      <c r="OK63" s="1271">
        <f t="shared" si="1773"/>
        <v>0</v>
      </c>
      <c r="OL63" s="1271">
        <f t="shared" si="1773"/>
        <v>0</v>
      </c>
      <c r="OM63" s="1271">
        <f t="shared" si="1773"/>
        <v>0</v>
      </c>
      <c r="ON63" s="1271">
        <f t="shared" si="1773"/>
        <v>0</v>
      </c>
      <c r="OO63" s="1271">
        <f t="shared" si="1774"/>
        <v>0</v>
      </c>
      <c r="OP63" s="1271">
        <f t="shared" si="1774"/>
        <v>0</v>
      </c>
      <c r="OQ63" s="1271">
        <f t="shared" si="1774"/>
        <v>0</v>
      </c>
      <c r="OR63" s="1271">
        <f t="shared" si="1774"/>
        <v>0</v>
      </c>
      <c r="OS63" s="1271">
        <f t="shared" si="1774"/>
        <v>0</v>
      </c>
      <c r="OT63" s="1271">
        <f t="shared" si="1774"/>
        <v>0</v>
      </c>
    </row>
    <row r="64" spans="1:410" s="28" customFormat="1" x14ac:dyDescent="0.3">
      <c r="A64" s="628"/>
      <c r="B64" s="205">
        <v>8.1300000000000008</v>
      </c>
      <c r="C64" s="26"/>
      <c r="D64" s="26"/>
      <c r="E64" s="1339" t="s">
        <v>61</v>
      </c>
      <c r="F64" s="1339"/>
      <c r="G64" s="1340"/>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33"/>
        <v>1780</v>
      </c>
      <c r="AW64" s="151">
        <f t="shared" si="1534"/>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37"/>
        <v>1199</v>
      </c>
      <c r="BK64" s="151">
        <f t="shared" si="1538"/>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45"/>
        <v>2342</v>
      </c>
      <c r="BY64" s="151">
        <f t="shared" si="1546"/>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53"/>
        <v>2134</v>
      </c>
      <c r="CM64" s="151">
        <f t="shared" si="1554"/>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561"/>
        <v>2062</v>
      </c>
      <c r="DA64" s="932">
        <f t="shared" si="1562"/>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569"/>
        <v>1947</v>
      </c>
      <c r="DO64" s="932">
        <f t="shared" si="1570"/>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577"/>
        <v>1937</v>
      </c>
      <c r="EC64" s="932">
        <f t="shared" si="1578"/>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586"/>
        <v>1635</v>
      </c>
      <c r="EQ64" s="151">
        <f t="shared" si="1587"/>
        <v>136.25</v>
      </c>
      <c r="ER64" s="847">
        <v>0</v>
      </c>
      <c r="ES64" s="846">
        <v>0</v>
      </c>
      <c r="ET64" s="845">
        <v>0</v>
      </c>
      <c r="EU64" s="846">
        <v>0</v>
      </c>
      <c r="EV64" s="845">
        <v>0</v>
      </c>
      <c r="EW64" s="846">
        <v>0</v>
      </c>
      <c r="EX64" s="847">
        <v>0</v>
      </c>
      <c r="EY64" s="846">
        <v>0</v>
      </c>
      <c r="EZ64" s="847">
        <v>0</v>
      </c>
      <c r="FA64" s="846">
        <v>0</v>
      </c>
      <c r="FB64" s="847">
        <v>0</v>
      </c>
      <c r="FC64" s="846">
        <v>0</v>
      </c>
      <c r="FD64" s="1151">
        <f t="shared" si="1595"/>
        <v>0</v>
      </c>
      <c r="FE64" s="151">
        <f t="shared" si="1596"/>
        <v>0</v>
      </c>
      <c r="FF64" s="847">
        <v>0</v>
      </c>
      <c r="FG64" s="846">
        <v>0</v>
      </c>
      <c r="FH64" s="845">
        <v>0</v>
      </c>
      <c r="FI64" s="846">
        <v>0</v>
      </c>
      <c r="FJ64" s="845">
        <v>0</v>
      </c>
      <c r="FK64" s="846">
        <v>0</v>
      </c>
      <c r="FL64" s="847">
        <v>0</v>
      </c>
      <c r="FM64" s="846">
        <v>0</v>
      </c>
      <c r="FN64" s="847">
        <v>0</v>
      </c>
      <c r="FO64" s="846">
        <v>0</v>
      </c>
      <c r="FP64" s="847">
        <v>0</v>
      </c>
      <c r="FQ64" s="846">
        <v>0</v>
      </c>
      <c r="FR64" s="1151">
        <f t="shared" si="1603"/>
        <v>0</v>
      </c>
      <c r="FS64" s="151">
        <f t="shared" si="1604"/>
        <v>0</v>
      </c>
      <c r="FT64" s="847">
        <v>0</v>
      </c>
      <c r="FU64" s="846"/>
      <c r="FV64" s="845">
        <v>0</v>
      </c>
      <c r="FW64" s="846">
        <v>0</v>
      </c>
      <c r="FX64" s="845">
        <v>0</v>
      </c>
      <c r="FY64" s="846">
        <v>0</v>
      </c>
      <c r="FZ64" s="847"/>
      <c r="GA64" s="846"/>
      <c r="GB64" s="847"/>
      <c r="GC64" s="846"/>
      <c r="GD64" s="847"/>
      <c r="GE64" s="846"/>
      <c r="GF64" s="1151">
        <f t="shared" si="1608"/>
        <v>0</v>
      </c>
      <c r="GG64" s="151">
        <f t="shared" si="1609"/>
        <v>0</v>
      </c>
      <c r="GH64" s="306">
        <f t="shared" si="1610"/>
        <v>0</v>
      </c>
      <c r="GI64" s="1110">
        <v>0</v>
      </c>
      <c r="GJ64" s="306">
        <f t="shared" si="1611"/>
        <v>0</v>
      </c>
      <c r="GK64" s="1099">
        <v>0</v>
      </c>
      <c r="GL64" s="306">
        <f t="shared" si="1612"/>
        <v>0</v>
      </c>
      <c r="GM64" s="1099">
        <f t="shared" si="1613"/>
        <v>0</v>
      </c>
      <c r="GN64" s="306">
        <f t="shared" si="1614"/>
        <v>0</v>
      </c>
      <c r="GO64" s="1099">
        <f t="shared" si="1615"/>
        <v>0</v>
      </c>
      <c r="GP64" s="306">
        <f t="shared" si="1616"/>
        <v>0</v>
      </c>
      <c r="GQ64" s="1099">
        <f t="shared" si="1617"/>
        <v>0</v>
      </c>
      <c r="GR64" s="306">
        <f t="shared" si="1618"/>
        <v>0</v>
      </c>
      <c r="GS64" s="1099">
        <f t="shared" si="1619"/>
        <v>0</v>
      </c>
      <c r="GT64" s="306">
        <f t="shared" si="1620"/>
        <v>0</v>
      </c>
      <c r="GU64" s="1156">
        <f t="shared" si="1621"/>
        <v>0</v>
      </c>
      <c r="GV64" s="306">
        <f t="shared" si="1622"/>
        <v>0</v>
      </c>
      <c r="GW64" s="1099">
        <f t="shared" si="1623"/>
        <v>0</v>
      </c>
      <c r="GX64" s="306">
        <f t="shared" si="1624"/>
        <v>0</v>
      </c>
      <c r="GY64" s="1099">
        <f t="shared" si="1625"/>
        <v>0</v>
      </c>
      <c r="GZ64" s="306">
        <f t="shared" si="1626"/>
        <v>0</v>
      </c>
      <c r="HA64" s="1099">
        <f t="shared" si="1627"/>
        <v>0</v>
      </c>
      <c r="HB64" s="306">
        <f t="shared" si="1628"/>
        <v>0</v>
      </c>
      <c r="HC64" s="1099">
        <f t="shared" si="1629"/>
        <v>0</v>
      </c>
      <c r="HD64" s="306">
        <f t="shared" si="1630"/>
        <v>0</v>
      </c>
      <c r="HE64" s="1099">
        <f t="shared" si="1631"/>
        <v>0</v>
      </c>
      <c r="HF64" s="1247">
        <f t="shared" si="1632"/>
        <v>0</v>
      </c>
      <c r="HG64" s="1250">
        <v>0</v>
      </c>
      <c r="HH64" s="1247">
        <f t="shared" si="1633"/>
        <v>0</v>
      </c>
      <c r="HI64" s="1250">
        <v>0</v>
      </c>
      <c r="HJ64" s="1247">
        <f t="shared" si="1634"/>
        <v>0</v>
      </c>
      <c r="HK64" s="1250">
        <v>0</v>
      </c>
      <c r="HL64" s="1247">
        <f t="shared" si="1635"/>
        <v>0</v>
      </c>
      <c r="HM64" s="1250">
        <v>0</v>
      </c>
      <c r="HN64" s="1247">
        <f t="shared" si="1636"/>
        <v>0</v>
      </c>
      <c r="HO64" s="1250">
        <v>0</v>
      </c>
      <c r="HP64" s="1247">
        <f t="shared" si="1637"/>
        <v>0</v>
      </c>
      <c r="HQ64" s="1250">
        <v>0</v>
      </c>
      <c r="HR64" s="1247">
        <f t="shared" si="1638"/>
        <v>0</v>
      </c>
      <c r="HS64" s="1250">
        <v>0</v>
      </c>
      <c r="HT64" s="1247">
        <f t="shared" si="1639"/>
        <v>0</v>
      </c>
      <c r="HU64" s="1250">
        <v>0</v>
      </c>
      <c r="HV64" s="1247">
        <f t="shared" si="1640"/>
        <v>0</v>
      </c>
      <c r="HW64" s="1250">
        <v>0</v>
      </c>
      <c r="HX64" s="1247">
        <f t="shared" si="1641"/>
        <v>0</v>
      </c>
      <c r="HY64" s="1250">
        <v>0</v>
      </c>
      <c r="HZ64" s="1247">
        <f t="shared" si="1642"/>
        <v>0</v>
      </c>
      <c r="IA64" s="1250">
        <v>0</v>
      </c>
      <c r="IB64" s="1247">
        <f t="shared" si="1643"/>
        <v>0</v>
      </c>
      <c r="IC64" s="1250">
        <v>0</v>
      </c>
      <c r="ID64" s="1247">
        <f t="shared" si="1645"/>
        <v>0</v>
      </c>
      <c r="IE64" s="1250">
        <v>0</v>
      </c>
      <c r="IF64" s="1247">
        <f t="shared" si="1646"/>
        <v>0</v>
      </c>
      <c r="IG64" s="1250">
        <v>0</v>
      </c>
      <c r="IH64" s="1247">
        <f t="shared" si="1647"/>
        <v>0</v>
      </c>
      <c r="II64" s="1250">
        <v>0</v>
      </c>
      <c r="IJ64" s="1247">
        <f t="shared" si="1648"/>
        <v>0</v>
      </c>
      <c r="IK64" s="1250">
        <v>0</v>
      </c>
      <c r="IL64" s="1247">
        <f t="shared" si="1649"/>
        <v>0</v>
      </c>
      <c r="IM64" s="1250">
        <v>0</v>
      </c>
      <c r="IN64" s="1247">
        <f t="shared" si="1650"/>
        <v>0</v>
      </c>
      <c r="IO64" s="1250">
        <v>0</v>
      </c>
      <c r="IP64" s="1247">
        <f t="shared" si="1651"/>
        <v>0</v>
      </c>
      <c r="IQ64" s="1250">
        <v>0</v>
      </c>
      <c r="IR64" s="1247">
        <f t="shared" si="1652"/>
        <v>0</v>
      </c>
      <c r="IS64" s="1250">
        <v>0</v>
      </c>
      <c r="IT64" s="1247">
        <f t="shared" si="1653"/>
        <v>0</v>
      </c>
      <c r="IU64" s="1250">
        <v>0</v>
      </c>
      <c r="IV64" s="1247">
        <f t="shared" si="1654"/>
        <v>0</v>
      </c>
      <c r="IW64" s="1250">
        <v>0</v>
      </c>
      <c r="IX64" s="1247">
        <f t="shared" si="1655"/>
        <v>0</v>
      </c>
      <c r="IY64" s="1250">
        <v>0</v>
      </c>
      <c r="IZ64" s="1247">
        <f t="shared" si="1656"/>
        <v>0</v>
      </c>
      <c r="JA64" s="1307">
        <v>0</v>
      </c>
      <c r="JB64" s="1247">
        <f t="shared" si="1657"/>
        <v>0</v>
      </c>
      <c r="JC64" s="899">
        <f t="shared" si="1658"/>
        <v>0</v>
      </c>
      <c r="JD64" s="111">
        <f t="shared" si="1659"/>
        <v>0</v>
      </c>
      <c r="JE64" s="108">
        <f t="shared" si="1660"/>
        <v>0</v>
      </c>
      <c r="JF64" s="163"/>
      <c r="JG64" s="28" t="str">
        <f t="shared" si="1661"/>
        <v>Number Trained in Classroom</v>
      </c>
      <c r="JH64" s="248" t="e">
        <f>#REF!</f>
        <v>#REF!</v>
      </c>
      <c r="JI64" s="248" t="e">
        <f>#REF!</f>
        <v>#REF!</v>
      </c>
      <c r="JJ64" s="248" t="e">
        <f>#REF!</f>
        <v>#REF!</v>
      </c>
      <c r="JK64" s="248" t="e">
        <f>#REF!</f>
        <v>#REF!</v>
      </c>
      <c r="JL64" s="248" t="e">
        <f>#REF!</f>
        <v>#REF!</v>
      </c>
      <c r="JM64" s="248" t="e">
        <f>#REF!</f>
        <v>#REF!</v>
      </c>
      <c r="JN64" s="248" t="e">
        <f>#REF!</f>
        <v>#REF!</v>
      </c>
      <c r="JO64" s="248" t="e">
        <f>#REF!</f>
        <v>#REF!</v>
      </c>
      <c r="JP64" s="248" t="e">
        <f>#REF!</f>
        <v>#REF!</v>
      </c>
      <c r="JQ64" s="248" t="e">
        <f>#REF!</f>
        <v>#REF!</v>
      </c>
      <c r="JR64" s="248" t="e">
        <f>#REF!</f>
        <v>#REF!</v>
      </c>
      <c r="JS64" s="249">
        <f t="shared" si="1762"/>
        <v>92</v>
      </c>
      <c r="JT64" s="249">
        <f t="shared" si="1762"/>
        <v>96</v>
      </c>
      <c r="JU64" s="249">
        <f t="shared" si="1762"/>
        <v>115</v>
      </c>
      <c r="JV64" s="249">
        <f t="shared" si="1762"/>
        <v>210</v>
      </c>
      <c r="JW64" s="249">
        <f t="shared" si="1762"/>
        <v>102</v>
      </c>
      <c r="JX64" s="249">
        <f t="shared" si="1762"/>
        <v>122</v>
      </c>
      <c r="JY64" s="249">
        <f t="shared" si="1762"/>
        <v>186</v>
      </c>
      <c r="JZ64" s="249">
        <f t="shared" si="1762"/>
        <v>216</v>
      </c>
      <c r="KA64" s="249">
        <f t="shared" si="1762"/>
        <v>180</v>
      </c>
      <c r="KB64" s="249">
        <f t="shared" si="1762"/>
        <v>183</v>
      </c>
      <c r="KC64" s="249">
        <f t="shared" si="1762"/>
        <v>189</v>
      </c>
      <c r="KD64" s="249">
        <f t="shared" si="1762"/>
        <v>89</v>
      </c>
      <c r="KE64" s="249">
        <f t="shared" si="1763"/>
        <v>88</v>
      </c>
      <c r="KF64" s="249">
        <f t="shared" si="1763"/>
        <v>159</v>
      </c>
      <c r="KG64" s="249">
        <f t="shared" si="1763"/>
        <v>71</v>
      </c>
      <c r="KH64" s="249">
        <f t="shared" si="1763"/>
        <v>83</v>
      </c>
      <c r="KI64" s="249">
        <f t="shared" si="1763"/>
        <v>37</v>
      </c>
      <c r="KJ64" s="249">
        <f t="shared" si="1763"/>
        <v>156</v>
      </c>
      <c r="KK64" s="249">
        <f t="shared" si="1763"/>
        <v>51</v>
      </c>
      <c r="KL64" s="249">
        <f t="shared" si="1763"/>
        <v>116</v>
      </c>
      <c r="KM64" s="249">
        <f t="shared" si="1763"/>
        <v>95</v>
      </c>
      <c r="KN64" s="249">
        <f t="shared" si="1763"/>
        <v>121</v>
      </c>
      <c r="KO64" s="249">
        <f t="shared" si="1763"/>
        <v>91</v>
      </c>
      <c r="KP64" s="249">
        <f t="shared" si="1763"/>
        <v>131</v>
      </c>
      <c r="KQ64" s="654">
        <f t="shared" si="1764"/>
        <v>140</v>
      </c>
      <c r="KR64" s="654">
        <f t="shared" si="1764"/>
        <v>175</v>
      </c>
      <c r="KS64" s="654">
        <f t="shared" si="1764"/>
        <v>149</v>
      </c>
      <c r="KT64" s="654">
        <f t="shared" si="1764"/>
        <v>132</v>
      </c>
      <c r="KU64" s="654">
        <f t="shared" si="1764"/>
        <v>163</v>
      </c>
      <c r="KV64" s="654">
        <f t="shared" si="1710"/>
        <v>139</v>
      </c>
      <c r="KW64" s="654">
        <f t="shared" si="1711"/>
        <v>118</v>
      </c>
      <c r="KX64" s="654">
        <f t="shared" si="1712"/>
        <v>114</v>
      </c>
      <c r="KY64" s="654">
        <f t="shared" si="1713"/>
        <v>271</v>
      </c>
      <c r="KZ64" s="654">
        <f t="shared" si="1765"/>
        <v>358</v>
      </c>
      <c r="LA64" s="654">
        <f t="shared" si="1714"/>
        <v>331</v>
      </c>
      <c r="LB64" s="654">
        <f t="shared" si="1766"/>
        <v>252</v>
      </c>
      <c r="LC64" s="746">
        <f t="shared" si="1715"/>
        <v>198</v>
      </c>
      <c r="LD64" s="746">
        <f t="shared" si="1716"/>
        <v>193</v>
      </c>
      <c r="LE64" s="746">
        <f t="shared" si="1717"/>
        <v>197</v>
      </c>
      <c r="LF64" s="746">
        <f t="shared" si="1718"/>
        <v>181</v>
      </c>
      <c r="LG64" s="746">
        <f t="shared" si="1719"/>
        <v>219</v>
      </c>
      <c r="LH64" s="746">
        <f t="shared" si="1720"/>
        <v>106</v>
      </c>
      <c r="LI64" s="746">
        <f t="shared" si="1721"/>
        <v>159</v>
      </c>
      <c r="LJ64" s="746">
        <f t="shared" si="1767"/>
        <v>175</v>
      </c>
      <c r="LK64" s="746">
        <f t="shared" si="1767"/>
        <v>240</v>
      </c>
      <c r="LL64" s="746">
        <f t="shared" si="1767"/>
        <v>165</v>
      </c>
      <c r="LM64" s="746">
        <f t="shared" si="1722"/>
        <v>157</v>
      </c>
      <c r="LN64" s="746">
        <f t="shared" si="1768"/>
        <v>144</v>
      </c>
      <c r="LO64" s="796">
        <f t="shared" si="1723"/>
        <v>216</v>
      </c>
      <c r="LP64" s="796">
        <f t="shared" si="1724"/>
        <v>220</v>
      </c>
      <c r="LQ64" s="796">
        <f t="shared" si="1725"/>
        <v>228</v>
      </c>
      <c r="LR64" s="796">
        <f t="shared" si="1726"/>
        <v>187</v>
      </c>
      <c r="LS64" s="796">
        <f t="shared" si="1727"/>
        <v>185</v>
      </c>
      <c r="LT64" s="796">
        <f t="shared" si="1769"/>
        <v>70</v>
      </c>
      <c r="LU64" s="796">
        <f t="shared" si="1728"/>
        <v>159</v>
      </c>
      <c r="LV64" s="796">
        <f t="shared" si="1729"/>
        <v>214</v>
      </c>
      <c r="LW64" s="796">
        <f t="shared" si="1730"/>
        <v>157</v>
      </c>
      <c r="LX64" s="796">
        <f t="shared" si="1731"/>
        <v>170</v>
      </c>
      <c r="LY64" s="796">
        <f t="shared" si="1732"/>
        <v>174</v>
      </c>
      <c r="LZ64" s="796">
        <f t="shared" si="1733"/>
        <v>82</v>
      </c>
      <c r="MA64" s="971">
        <f t="shared" si="1667"/>
        <v>173</v>
      </c>
      <c r="MB64" s="971">
        <f t="shared" si="1668"/>
        <v>153</v>
      </c>
      <c r="MC64" s="971">
        <f t="shared" si="1669"/>
        <v>163</v>
      </c>
      <c r="MD64" s="971">
        <f t="shared" si="1670"/>
        <v>166</v>
      </c>
      <c r="ME64" s="971">
        <f t="shared" si="1671"/>
        <v>149</v>
      </c>
      <c r="MF64" s="971">
        <f t="shared" si="1672"/>
        <v>62</v>
      </c>
      <c r="MG64" s="971">
        <f t="shared" si="1673"/>
        <v>188</v>
      </c>
      <c r="MH64" s="971">
        <f t="shared" si="1674"/>
        <v>167</v>
      </c>
      <c r="MI64" s="971">
        <f t="shared" si="1675"/>
        <v>143</v>
      </c>
      <c r="MJ64" s="971">
        <f t="shared" si="1676"/>
        <v>175</v>
      </c>
      <c r="MK64" s="971">
        <f t="shared" si="1677"/>
        <v>149</v>
      </c>
      <c r="ML64" s="971">
        <f t="shared" si="1678"/>
        <v>259</v>
      </c>
      <c r="MM64" s="993">
        <f t="shared" si="1679"/>
        <v>137</v>
      </c>
      <c r="MN64" s="993">
        <f t="shared" si="1680"/>
        <v>201</v>
      </c>
      <c r="MO64" s="993">
        <f t="shared" si="1681"/>
        <v>169</v>
      </c>
      <c r="MP64" s="993">
        <f t="shared" si="1682"/>
        <v>207</v>
      </c>
      <c r="MQ64" s="993">
        <f t="shared" si="1683"/>
        <v>129</v>
      </c>
      <c r="MR64" s="993">
        <f t="shared" si="1684"/>
        <v>54</v>
      </c>
      <c r="MS64" s="993">
        <f t="shared" si="1685"/>
        <v>168</v>
      </c>
      <c r="MT64" s="993">
        <f t="shared" si="1686"/>
        <v>165</v>
      </c>
      <c r="MU64" s="993">
        <f t="shared" si="1687"/>
        <v>163</v>
      </c>
      <c r="MV64" s="993">
        <f t="shared" si="1688"/>
        <v>230</v>
      </c>
      <c r="MW64" s="993">
        <f t="shared" si="1689"/>
        <v>240</v>
      </c>
      <c r="MX64" s="993">
        <f t="shared" si="1690"/>
        <v>74</v>
      </c>
      <c r="MY64" s="1033">
        <f t="shared" si="1752"/>
        <v>231</v>
      </c>
      <c r="MZ64" s="1033">
        <f t="shared" si="1753"/>
        <v>239</v>
      </c>
      <c r="NA64" s="1033">
        <f t="shared" si="1754"/>
        <v>183</v>
      </c>
      <c r="NB64" s="1033">
        <f t="shared" si="1755"/>
        <v>264</v>
      </c>
      <c r="NC64" s="1033">
        <f t="shared" si="1756"/>
        <v>155</v>
      </c>
      <c r="ND64" s="1033">
        <f t="shared" si="1757"/>
        <v>109</v>
      </c>
      <c r="NE64" s="1033">
        <f t="shared" si="1758"/>
        <v>200</v>
      </c>
      <c r="NF64" s="1033">
        <f t="shared" si="1759"/>
        <v>156</v>
      </c>
      <c r="NG64" s="1033">
        <f t="shared" si="1770"/>
        <v>84</v>
      </c>
      <c r="NH64" s="1033">
        <f t="shared" si="1770"/>
        <v>14</v>
      </c>
      <c r="NI64" s="1033">
        <f t="shared" si="1760"/>
        <v>0</v>
      </c>
      <c r="NJ64" s="1033">
        <f t="shared" si="1761"/>
        <v>0</v>
      </c>
      <c r="NK64" s="1120">
        <f t="shared" si="1692"/>
        <v>0</v>
      </c>
      <c r="NL64" s="1120">
        <f t="shared" si="1693"/>
        <v>0</v>
      </c>
      <c r="NM64" s="1120">
        <f t="shared" si="1694"/>
        <v>0</v>
      </c>
      <c r="NN64" s="1120">
        <f t="shared" si="1695"/>
        <v>0</v>
      </c>
      <c r="NO64" s="1120">
        <f t="shared" si="1696"/>
        <v>0</v>
      </c>
      <c r="NP64" s="1120">
        <f t="shared" si="1697"/>
        <v>0</v>
      </c>
      <c r="NQ64" s="1120">
        <f t="shared" si="1698"/>
        <v>0</v>
      </c>
      <c r="NR64" s="1120">
        <f t="shared" si="1699"/>
        <v>0</v>
      </c>
      <c r="NS64" s="1120">
        <f t="shared" si="1700"/>
        <v>0</v>
      </c>
      <c r="NT64" s="1120">
        <f t="shared" si="1701"/>
        <v>0</v>
      </c>
      <c r="NU64" s="1120">
        <f t="shared" si="1702"/>
        <v>0</v>
      </c>
      <c r="NV64" s="1120">
        <f t="shared" si="1703"/>
        <v>0</v>
      </c>
      <c r="NW64" s="1205">
        <f t="shared" si="1734"/>
        <v>0</v>
      </c>
      <c r="NX64" s="1205">
        <f t="shared" si="1735"/>
        <v>0</v>
      </c>
      <c r="NY64" s="1205">
        <f t="shared" si="1736"/>
        <v>0</v>
      </c>
      <c r="NZ64" s="1205">
        <f t="shared" si="1737"/>
        <v>0</v>
      </c>
      <c r="OA64" s="1205">
        <f t="shared" si="1738"/>
        <v>0</v>
      </c>
      <c r="OB64" s="1205">
        <f t="shared" si="1739"/>
        <v>0</v>
      </c>
      <c r="OC64" s="1205">
        <f t="shared" si="1740"/>
        <v>0</v>
      </c>
      <c r="OD64" s="1205">
        <f t="shared" si="1741"/>
        <v>0</v>
      </c>
      <c r="OE64" s="1205">
        <f t="shared" si="1742"/>
        <v>0</v>
      </c>
      <c r="OF64" s="1205">
        <f t="shared" si="1743"/>
        <v>0</v>
      </c>
      <c r="OG64" s="1205">
        <f t="shared" si="1744"/>
        <v>0</v>
      </c>
      <c r="OH64" s="1205">
        <f t="shared" si="1771"/>
        <v>0</v>
      </c>
      <c r="OI64" s="1275">
        <f t="shared" si="1772"/>
        <v>0</v>
      </c>
      <c r="OJ64" s="1275">
        <f t="shared" si="1773"/>
        <v>0</v>
      </c>
      <c r="OK64" s="1275">
        <f t="shared" si="1773"/>
        <v>0</v>
      </c>
      <c r="OL64" s="1275">
        <f t="shared" si="1773"/>
        <v>0</v>
      </c>
      <c r="OM64" s="1275">
        <f t="shared" si="1773"/>
        <v>0</v>
      </c>
      <c r="ON64" s="1275">
        <f t="shared" si="1773"/>
        <v>0</v>
      </c>
      <c r="OO64" s="1275">
        <f t="shared" si="1774"/>
        <v>0</v>
      </c>
      <c r="OP64" s="1275">
        <f t="shared" si="1774"/>
        <v>0</v>
      </c>
      <c r="OQ64" s="1275">
        <f t="shared" si="1774"/>
        <v>0</v>
      </c>
      <c r="OR64" s="1275">
        <f t="shared" si="1774"/>
        <v>0</v>
      </c>
      <c r="OS64" s="1275">
        <f t="shared" si="1774"/>
        <v>0</v>
      </c>
      <c r="OT64" s="1275">
        <f t="shared" si="1774"/>
        <v>0</v>
      </c>
    </row>
    <row r="65" spans="1:410" s="1" customFormat="1" ht="15" thickBot="1" x14ac:dyDescent="0.35">
      <c r="A65" s="629"/>
      <c r="B65" s="95">
        <v>8.14</v>
      </c>
      <c r="C65" s="3"/>
      <c r="D65" s="3"/>
      <c r="E65" s="1331" t="s">
        <v>62</v>
      </c>
      <c r="F65" s="1331"/>
      <c r="G65" s="1332"/>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33"/>
        <v>2237</v>
      </c>
      <c r="AW65" s="152">
        <f t="shared" si="1534"/>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37"/>
        <v>611</v>
      </c>
      <c r="BK65" s="152">
        <f t="shared" si="1538"/>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45"/>
        <v>574</v>
      </c>
      <c r="BY65" s="152">
        <f t="shared" si="1546"/>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53"/>
        <v>430</v>
      </c>
      <c r="CM65" s="152">
        <f t="shared" si="1554"/>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561"/>
        <v>435</v>
      </c>
      <c r="DA65" s="937">
        <f t="shared" si="1562"/>
        <v>36.25</v>
      </c>
      <c r="DB65" s="850">
        <v>12</v>
      </c>
      <c r="DC65" s="849">
        <v>30</v>
      </c>
      <c r="DD65" s="848">
        <v>29</v>
      </c>
      <c r="DE65" s="849">
        <v>25</v>
      </c>
      <c r="DF65" s="848">
        <v>33</v>
      </c>
      <c r="DG65" s="849">
        <v>4</v>
      </c>
      <c r="DH65" s="850">
        <v>27</v>
      </c>
      <c r="DI65" s="849">
        <v>7</v>
      </c>
      <c r="DJ65" s="850">
        <v>27</v>
      </c>
      <c r="DK65" s="849">
        <v>27</v>
      </c>
      <c r="DL65" s="850">
        <v>33</v>
      </c>
      <c r="DM65" s="849">
        <v>19</v>
      </c>
      <c r="DN65" s="936">
        <f t="shared" si="1569"/>
        <v>273</v>
      </c>
      <c r="DO65" s="937">
        <f t="shared" si="1570"/>
        <v>22.75</v>
      </c>
      <c r="DP65" s="933">
        <v>30</v>
      </c>
      <c r="DQ65" s="935">
        <v>38</v>
      </c>
      <c r="DR65" s="1053">
        <v>22</v>
      </c>
      <c r="DS65" s="935">
        <v>43</v>
      </c>
      <c r="DT65" s="1053">
        <v>26</v>
      </c>
      <c r="DU65" s="935">
        <v>0</v>
      </c>
      <c r="DV65" s="933">
        <v>29</v>
      </c>
      <c r="DW65" s="935">
        <v>24</v>
      </c>
      <c r="DX65" s="933">
        <v>37</v>
      </c>
      <c r="DY65" s="935">
        <v>26</v>
      </c>
      <c r="DZ65" s="933">
        <v>33</v>
      </c>
      <c r="EA65" s="935">
        <v>0</v>
      </c>
      <c r="EB65" s="936">
        <f t="shared" si="1577"/>
        <v>308</v>
      </c>
      <c r="EC65" s="937">
        <f t="shared" si="1578"/>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586"/>
        <v>846</v>
      </c>
      <c r="EQ65" s="152">
        <f t="shared" si="1587"/>
        <v>70.5</v>
      </c>
      <c r="ER65" s="850">
        <v>204</v>
      </c>
      <c r="ES65" s="849">
        <v>233</v>
      </c>
      <c r="ET65" s="848">
        <v>236</v>
      </c>
      <c r="EU65" s="849">
        <v>206</v>
      </c>
      <c r="EV65" s="848">
        <v>189</v>
      </c>
      <c r="EW65" s="849">
        <v>107</v>
      </c>
      <c r="EX65" s="850">
        <v>171</v>
      </c>
      <c r="EY65" s="849">
        <v>158</v>
      </c>
      <c r="EZ65" s="850">
        <v>166</v>
      </c>
      <c r="FA65" s="849">
        <v>204</v>
      </c>
      <c r="FB65" s="850">
        <v>202</v>
      </c>
      <c r="FC65" s="849">
        <v>134</v>
      </c>
      <c r="FD65" s="1152">
        <f t="shared" si="1595"/>
        <v>2210</v>
      </c>
      <c r="FE65" s="152">
        <f t="shared" si="1596"/>
        <v>184.16666666666666</v>
      </c>
      <c r="FF65" s="850">
        <v>178</v>
      </c>
      <c r="FG65" s="849">
        <v>153</v>
      </c>
      <c r="FH65" s="848">
        <v>140</v>
      </c>
      <c r="FI65" s="849">
        <v>151</v>
      </c>
      <c r="FJ65" s="848">
        <v>146</v>
      </c>
      <c r="FK65" s="849">
        <v>80</v>
      </c>
      <c r="FL65" s="850">
        <v>191</v>
      </c>
      <c r="FM65" s="849">
        <v>181</v>
      </c>
      <c r="FN65" s="850">
        <v>218</v>
      </c>
      <c r="FO65" s="849">
        <v>193</v>
      </c>
      <c r="FP65" s="850">
        <v>175</v>
      </c>
      <c r="FQ65" s="849">
        <v>166</v>
      </c>
      <c r="FR65" s="1152">
        <f t="shared" si="1603"/>
        <v>1972</v>
      </c>
      <c r="FS65" s="152">
        <f t="shared" si="1604"/>
        <v>164.33333333333334</v>
      </c>
      <c r="FT65" s="850">
        <v>205</v>
      </c>
      <c r="FU65" s="849">
        <v>392</v>
      </c>
      <c r="FV65" s="848">
        <v>389</v>
      </c>
      <c r="FW65" s="849">
        <v>346</v>
      </c>
      <c r="FX65" s="848">
        <v>342</v>
      </c>
      <c r="FY65" s="849">
        <v>109</v>
      </c>
      <c r="FZ65" s="850"/>
      <c r="GA65" s="849"/>
      <c r="GB65" s="850"/>
      <c r="GC65" s="849"/>
      <c r="GD65" s="850"/>
      <c r="GE65" s="849"/>
      <c r="GF65" s="1152">
        <f t="shared" si="1608"/>
        <v>1783</v>
      </c>
      <c r="GG65" s="152">
        <f t="shared" si="1609"/>
        <v>297.16666666666669</v>
      </c>
      <c r="GH65" s="155">
        <f t="shared" si="1610"/>
        <v>91</v>
      </c>
      <c r="GI65" s="1109">
        <v>0</v>
      </c>
      <c r="GJ65" s="155">
        <f t="shared" si="1611"/>
        <v>29</v>
      </c>
      <c r="GK65" s="1098">
        <f>GJ65/ER65</f>
        <v>0.14215686274509803</v>
      </c>
      <c r="GL65" s="155">
        <f t="shared" si="1612"/>
        <v>3</v>
      </c>
      <c r="GM65" s="1098">
        <f t="shared" si="1613"/>
        <v>1.2875536480686695E-2</v>
      </c>
      <c r="GN65" s="155">
        <f t="shared" si="1614"/>
        <v>-30</v>
      </c>
      <c r="GO65" s="1098">
        <f t="shared" si="1615"/>
        <v>-0.1271186440677966</v>
      </c>
      <c r="GP65" s="155">
        <f t="shared" si="1616"/>
        <v>-17</v>
      </c>
      <c r="GQ65" s="1098">
        <f t="shared" si="1617"/>
        <v>-8.2524271844660199E-2</v>
      </c>
      <c r="GR65" s="155">
        <f t="shared" si="1618"/>
        <v>-82</v>
      </c>
      <c r="GS65" s="1098">
        <f t="shared" si="1619"/>
        <v>-0.43386243386243384</v>
      </c>
      <c r="GT65" s="155">
        <f t="shared" si="1620"/>
        <v>64</v>
      </c>
      <c r="GU65" s="1155">
        <f t="shared" si="1621"/>
        <v>0.59813084112149528</v>
      </c>
      <c r="GV65" s="155">
        <f t="shared" si="1622"/>
        <v>-13</v>
      </c>
      <c r="GW65" s="1098">
        <f t="shared" si="1623"/>
        <v>-7.6023391812865493E-2</v>
      </c>
      <c r="GX65" s="155">
        <f t="shared" si="1624"/>
        <v>8</v>
      </c>
      <c r="GY65" s="1098">
        <f t="shared" si="1625"/>
        <v>5.0632911392405063E-2</v>
      </c>
      <c r="GZ65" s="155">
        <f t="shared" si="1626"/>
        <v>38</v>
      </c>
      <c r="HA65" s="1098">
        <f t="shared" si="1627"/>
        <v>0.2289156626506024</v>
      </c>
      <c r="HB65" s="155">
        <f t="shared" si="1628"/>
        <v>-2</v>
      </c>
      <c r="HC65" s="1098">
        <f t="shared" si="1629"/>
        <v>-9.8039215686274508E-3</v>
      </c>
      <c r="HD65" s="155">
        <f t="shared" si="1630"/>
        <v>-68</v>
      </c>
      <c r="HE65" s="1098">
        <f t="shared" si="1631"/>
        <v>-0.33663366336633666</v>
      </c>
      <c r="HF65" s="1248">
        <f t="shared" si="1632"/>
        <v>44</v>
      </c>
      <c r="HG65" s="1251">
        <f>HF65/FC65</f>
        <v>0.32835820895522388</v>
      </c>
      <c r="HH65" s="1248">
        <f t="shared" si="1633"/>
        <v>-25</v>
      </c>
      <c r="HI65" s="1251">
        <f>HH65/FF65</f>
        <v>-0.1404494382022472</v>
      </c>
      <c r="HJ65" s="1248">
        <f t="shared" si="1634"/>
        <v>-13</v>
      </c>
      <c r="HK65" s="1251">
        <f>HJ65/FG65</f>
        <v>-8.4967320261437912E-2</v>
      </c>
      <c r="HL65" s="1248">
        <f t="shared" si="1635"/>
        <v>11</v>
      </c>
      <c r="HM65" s="1251">
        <f>HL65/FH65</f>
        <v>7.857142857142857E-2</v>
      </c>
      <c r="HN65" s="1248">
        <f t="shared" si="1636"/>
        <v>-5</v>
      </c>
      <c r="HO65" s="1251">
        <f>HN65/FI65</f>
        <v>-3.3112582781456956E-2</v>
      </c>
      <c r="HP65" s="1248">
        <f t="shared" si="1637"/>
        <v>-66</v>
      </c>
      <c r="HQ65" s="1251">
        <f>HP65/FJ65</f>
        <v>-0.45205479452054792</v>
      </c>
      <c r="HR65" s="1248">
        <f t="shared" si="1638"/>
        <v>111</v>
      </c>
      <c r="HS65" s="1251">
        <f>HR65/FK65</f>
        <v>1.3875</v>
      </c>
      <c r="HT65" s="1248">
        <f t="shared" si="1639"/>
        <v>-10</v>
      </c>
      <c r="HU65" s="1251">
        <f>HT65/FL65</f>
        <v>-5.2356020942408377E-2</v>
      </c>
      <c r="HV65" s="1248">
        <f t="shared" si="1640"/>
        <v>37</v>
      </c>
      <c r="HW65" s="1251">
        <f>HV65/FM65</f>
        <v>0.20441988950276244</v>
      </c>
      <c r="HX65" s="1248">
        <f t="shared" si="1641"/>
        <v>-25</v>
      </c>
      <c r="HY65" s="1251">
        <f>HX65/FN65</f>
        <v>-0.11467889908256881</v>
      </c>
      <c r="HZ65" s="1248">
        <f t="shared" si="1642"/>
        <v>-18</v>
      </c>
      <c r="IA65" s="1251">
        <f>HZ65/FO65</f>
        <v>-9.3264248704663211E-2</v>
      </c>
      <c r="IB65" s="1248">
        <f t="shared" si="1643"/>
        <v>-9</v>
      </c>
      <c r="IC65" s="1251">
        <f t="shared" si="1644"/>
        <v>-5.1428571428571428E-2</v>
      </c>
      <c r="ID65" s="1248">
        <f t="shared" si="1645"/>
        <v>39</v>
      </c>
      <c r="IE65" s="1251">
        <f>ID65/FQ65</f>
        <v>0.23493975903614459</v>
      </c>
      <c r="IF65" s="1248">
        <f t="shared" si="1646"/>
        <v>187</v>
      </c>
      <c r="IG65" s="1251">
        <f>IF65/FT65</f>
        <v>0.91219512195121955</v>
      </c>
      <c r="IH65" s="1248">
        <f t="shared" si="1647"/>
        <v>-47</v>
      </c>
      <c r="II65" s="1251">
        <f>IH65/FU65</f>
        <v>-0.11989795918367346</v>
      </c>
      <c r="IJ65" s="1248">
        <f t="shared" si="1648"/>
        <v>-346</v>
      </c>
      <c r="IK65" s="1251">
        <f>IJ65/FV65</f>
        <v>-0.88946015424164526</v>
      </c>
      <c r="IL65" s="1248">
        <f t="shared" si="1649"/>
        <v>-4</v>
      </c>
      <c r="IM65" s="1251">
        <f>IL65/FW65</f>
        <v>-1.1560693641618497E-2</v>
      </c>
      <c r="IN65" s="1248">
        <f t="shared" si="1650"/>
        <v>-233</v>
      </c>
      <c r="IO65" s="1251">
        <f>IN65/FX65</f>
        <v>-0.68128654970760238</v>
      </c>
      <c r="IP65" s="1248">
        <f t="shared" si="1651"/>
        <v>-109</v>
      </c>
      <c r="IQ65" s="1251">
        <f>IP65/FY65</f>
        <v>-1</v>
      </c>
      <c r="IR65" s="1248">
        <f t="shared" si="1652"/>
        <v>0</v>
      </c>
      <c r="IS65" s="1251" t="e">
        <f>IR65/FZ65</f>
        <v>#DIV/0!</v>
      </c>
      <c r="IT65" s="1248">
        <f t="shared" si="1653"/>
        <v>0</v>
      </c>
      <c r="IU65" s="1251" t="e">
        <f>IT65/GA65</f>
        <v>#DIV/0!</v>
      </c>
      <c r="IV65" s="1248">
        <f t="shared" si="1654"/>
        <v>0</v>
      </c>
      <c r="IW65" s="1251" t="e">
        <f>IV65/GB65</f>
        <v>#DIV/0!</v>
      </c>
      <c r="IX65" s="1248">
        <f t="shared" si="1655"/>
        <v>0</v>
      </c>
      <c r="IY65" s="1251" t="e">
        <f>IX65/GC65</f>
        <v>#DIV/0!</v>
      </c>
      <c r="IZ65" s="1248">
        <f t="shared" si="1656"/>
        <v>0</v>
      </c>
      <c r="JA65" s="1304" t="e">
        <f>IZ65/GD65</f>
        <v>#DIV/0!</v>
      </c>
      <c r="JB65" s="1248">
        <f t="shared" si="1657"/>
        <v>80</v>
      </c>
      <c r="JC65" s="900">
        <f t="shared" si="1658"/>
        <v>109</v>
      </c>
      <c r="JD65" s="112">
        <f t="shared" si="1659"/>
        <v>29</v>
      </c>
      <c r="JE65" s="101">
        <f t="shared" si="1660"/>
        <v>0.36249999999999999</v>
      </c>
      <c r="JF65" s="1177"/>
      <c r="JG65" s="1" t="str">
        <f t="shared" si="1661"/>
        <v>Number Attending eLearning</v>
      </c>
      <c r="JH65" s="252" t="e">
        <f>#REF!</f>
        <v>#REF!</v>
      </c>
      <c r="JI65" s="252" t="e">
        <f>#REF!</f>
        <v>#REF!</v>
      </c>
      <c r="JJ65" s="252" t="e">
        <f>#REF!</f>
        <v>#REF!</v>
      </c>
      <c r="JK65" s="252" t="e">
        <f>#REF!</f>
        <v>#REF!</v>
      </c>
      <c r="JL65" s="252" t="e">
        <f>#REF!</f>
        <v>#REF!</v>
      </c>
      <c r="JM65" s="252" t="e">
        <f>#REF!</f>
        <v>#REF!</v>
      </c>
      <c r="JN65" s="252" t="e">
        <f>#REF!</f>
        <v>#REF!</v>
      </c>
      <c r="JO65" s="252" t="e">
        <f>#REF!</f>
        <v>#REF!</v>
      </c>
      <c r="JP65" s="252" t="e">
        <f>#REF!</f>
        <v>#REF!</v>
      </c>
      <c r="JQ65" s="252" t="e">
        <f>#REF!</f>
        <v>#REF!</v>
      </c>
      <c r="JR65" s="252" t="e">
        <f>#REF!</f>
        <v>#REF!</v>
      </c>
      <c r="JS65" s="253">
        <f t="shared" si="1762"/>
        <v>131</v>
      </c>
      <c r="JT65" s="253">
        <f t="shared" si="1762"/>
        <v>154</v>
      </c>
      <c r="JU65" s="253">
        <f t="shared" si="1762"/>
        <v>147</v>
      </c>
      <c r="JV65" s="253">
        <f t="shared" si="1762"/>
        <v>176</v>
      </c>
      <c r="JW65" s="253">
        <f t="shared" si="1762"/>
        <v>183</v>
      </c>
      <c r="JX65" s="253">
        <f t="shared" si="1762"/>
        <v>162</v>
      </c>
      <c r="JY65" s="253">
        <f t="shared" si="1762"/>
        <v>222</v>
      </c>
      <c r="JZ65" s="253">
        <f t="shared" si="1762"/>
        <v>216</v>
      </c>
      <c r="KA65" s="253">
        <f t="shared" si="1762"/>
        <v>229</v>
      </c>
      <c r="KB65" s="253">
        <f t="shared" si="1762"/>
        <v>301</v>
      </c>
      <c r="KC65" s="253">
        <f t="shared" si="1762"/>
        <v>187</v>
      </c>
      <c r="KD65" s="253">
        <f t="shared" si="1762"/>
        <v>129</v>
      </c>
      <c r="KE65" s="253">
        <f t="shared" si="1763"/>
        <v>103</v>
      </c>
      <c r="KF65" s="253">
        <f t="shared" si="1763"/>
        <v>181</v>
      </c>
      <c r="KG65" s="253">
        <f t="shared" si="1763"/>
        <v>157</v>
      </c>
      <c r="KH65" s="253">
        <f t="shared" si="1763"/>
        <v>5</v>
      </c>
      <c r="KI65" s="253">
        <f t="shared" si="1763"/>
        <v>7</v>
      </c>
      <c r="KJ65" s="253">
        <f t="shared" si="1763"/>
        <v>50</v>
      </c>
      <c r="KK65" s="253">
        <f t="shared" si="1763"/>
        <v>9</v>
      </c>
      <c r="KL65" s="253">
        <f t="shared" si="1763"/>
        <v>26</v>
      </c>
      <c r="KM65" s="253">
        <f t="shared" si="1763"/>
        <v>23</v>
      </c>
      <c r="KN65" s="253">
        <f t="shared" si="1763"/>
        <v>17</v>
      </c>
      <c r="KO65" s="253">
        <f t="shared" si="1763"/>
        <v>18</v>
      </c>
      <c r="KP65" s="253">
        <f t="shared" si="1763"/>
        <v>15</v>
      </c>
      <c r="KQ65" s="656">
        <f t="shared" si="1764"/>
        <v>22</v>
      </c>
      <c r="KR65" s="656">
        <f t="shared" si="1764"/>
        <v>41</v>
      </c>
      <c r="KS65" s="656">
        <f t="shared" si="1764"/>
        <v>40</v>
      </c>
      <c r="KT65" s="656">
        <f t="shared" si="1764"/>
        <v>46</v>
      </c>
      <c r="KU65" s="656">
        <f t="shared" si="1764"/>
        <v>27</v>
      </c>
      <c r="KV65" s="656">
        <f t="shared" si="1710"/>
        <v>20</v>
      </c>
      <c r="KW65" s="656">
        <f t="shared" si="1711"/>
        <v>28</v>
      </c>
      <c r="KX65" s="656">
        <f t="shared" si="1712"/>
        <v>110</v>
      </c>
      <c r="KY65" s="656">
        <f t="shared" si="1713"/>
        <v>94</v>
      </c>
      <c r="KZ65" s="656">
        <f t="shared" si="1765"/>
        <v>60</v>
      </c>
      <c r="LA65" s="656">
        <f t="shared" si="1714"/>
        <v>52</v>
      </c>
      <c r="LB65" s="656">
        <f t="shared" si="1766"/>
        <v>34</v>
      </c>
      <c r="LC65" s="748">
        <f t="shared" si="1715"/>
        <v>20</v>
      </c>
      <c r="LD65" s="748">
        <f t="shared" si="1716"/>
        <v>17</v>
      </c>
      <c r="LE65" s="748">
        <f t="shared" si="1717"/>
        <v>33</v>
      </c>
      <c r="LF65" s="748">
        <f t="shared" si="1718"/>
        <v>45</v>
      </c>
      <c r="LG65" s="748">
        <f t="shared" si="1719"/>
        <v>14</v>
      </c>
      <c r="LH65" s="748">
        <f t="shared" si="1720"/>
        <v>39</v>
      </c>
      <c r="LI65" s="748">
        <f t="shared" si="1721"/>
        <v>67</v>
      </c>
      <c r="LJ65" s="748">
        <f t="shared" si="1767"/>
        <v>50</v>
      </c>
      <c r="LK65" s="748">
        <f t="shared" si="1767"/>
        <v>40</v>
      </c>
      <c r="LL65" s="748">
        <f t="shared" si="1767"/>
        <v>39</v>
      </c>
      <c r="LM65" s="748">
        <f t="shared" si="1722"/>
        <v>49</v>
      </c>
      <c r="LN65" s="748">
        <f t="shared" si="1768"/>
        <v>17</v>
      </c>
      <c r="LO65" s="798">
        <f t="shared" si="1723"/>
        <v>44</v>
      </c>
      <c r="LP65" s="798">
        <f t="shared" si="1724"/>
        <v>35</v>
      </c>
      <c r="LQ65" s="798">
        <f t="shared" si="1725"/>
        <v>39</v>
      </c>
      <c r="LR65" s="798">
        <f t="shared" si="1726"/>
        <v>38</v>
      </c>
      <c r="LS65" s="798">
        <f t="shared" si="1727"/>
        <v>21</v>
      </c>
      <c r="LT65" s="798">
        <f t="shared" si="1769"/>
        <v>31</v>
      </c>
      <c r="LU65" s="798">
        <f t="shared" si="1728"/>
        <v>67</v>
      </c>
      <c r="LV65" s="798">
        <f t="shared" si="1729"/>
        <v>50</v>
      </c>
      <c r="LW65" s="798">
        <f t="shared" si="1730"/>
        <v>25</v>
      </c>
      <c r="LX65" s="798">
        <f t="shared" si="1731"/>
        <v>39</v>
      </c>
      <c r="LY65" s="798">
        <f t="shared" si="1732"/>
        <v>22</v>
      </c>
      <c r="LZ65" s="798">
        <f t="shared" si="1733"/>
        <v>24</v>
      </c>
      <c r="MA65" s="973">
        <f t="shared" si="1667"/>
        <v>12</v>
      </c>
      <c r="MB65" s="973">
        <f t="shared" si="1668"/>
        <v>30</v>
      </c>
      <c r="MC65" s="973">
        <f t="shared" si="1669"/>
        <v>29</v>
      </c>
      <c r="MD65" s="973">
        <f t="shared" si="1670"/>
        <v>25</v>
      </c>
      <c r="ME65" s="973">
        <f t="shared" si="1671"/>
        <v>33</v>
      </c>
      <c r="MF65" s="973">
        <f t="shared" si="1672"/>
        <v>4</v>
      </c>
      <c r="MG65" s="973">
        <f t="shared" si="1673"/>
        <v>27</v>
      </c>
      <c r="MH65" s="973">
        <f t="shared" si="1674"/>
        <v>7</v>
      </c>
      <c r="MI65" s="973">
        <f t="shared" si="1675"/>
        <v>27</v>
      </c>
      <c r="MJ65" s="973">
        <f t="shared" si="1676"/>
        <v>27</v>
      </c>
      <c r="MK65" s="973">
        <f t="shared" si="1677"/>
        <v>33</v>
      </c>
      <c r="ML65" s="973">
        <f t="shared" si="1678"/>
        <v>19</v>
      </c>
      <c r="MM65" s="995">
        <f t="shared" si="1679"/>
        <v>30</v>
      </c>
      <c r="MN65" s="995">
        <f t="shared" si="1680"/>
        <v>38</v>
      </c>
      <c r="MO65" s="995">
        <f t="shared" si="1681"/>
        <v>22</v>
      </c>
      <c r="MP65" s="995">
        <f t="shared" si="1682"/>
        <v>43</v>
      </c>
      <c r="MQ65" s="995">
        <f t="shared" si="1683"/>
        <v>26</v>
      </c>
      <c r="MR65" s="995">
        <f t="shared" si="1684"/>
        <v>0</v>
      </c>
      <c r="MS65" s="995">
        <f t="shared" si="1685"/>
        <v>29</v>
      </c>
      <c r="MT65" s="995">
        <f t="shared" si="1686"/>
        <v>24</v>
      </c>
      <c r="MU65" s="995">
        <f t="shared" si="1687"/>
        <v>37</v>
      </c>
      <c r="MV65" s="995">
        <f t="shared" si="1688"/>
        <v>26</v>
      </c>
      <c r="MW65" s="995">
        <f t="shared" si="1689"/>
        <v>33</v>
      </c>
      <c r="MX65" s="995">
        <f t="shared" si="1690"/>
        <v>0</v>
      </c>
      <c r="MY65" s="1035">
        <f t="shared" si="1752"/>
        <v>76</v>
      </c>
      <c r="MZ65" s="1035">
        <f t="shared" si="1753"/>
        <v>29</v>
      </c>
      <c r="NA65" s="1035">
        <f t="shared" si="1754"/>
        <v>20</v>
      </c>
      <c r="NB65" s="1035">
        <f t="shared" si="1755"/>
        <v>50</v>
      </c>
      <c r="NC65" s="1035">
        <f t="shared" si="1756"/>
        <v>31</v>
      </c>
      <c r="ND65" s="1035">
        <f t="shared" si="1757"/>
        <v>0</v>
      </c>
      <c r="NE65" s="1035">
        <f t="shared" si="1758"/>
        <v>25</v>
      </c>
      <c r="NF65" s="1035">
        <f t="shared" si="1759"/>
        <v>19</v>
      </c>
      <c r="NG65" s="1035">
        <f t="shared" si="1770"/>
        <v>100</v>
      </c>
      <c r="NH65" s="1035">
        <f t="shared" si="1770"/>
        <v>177</v>
      </c>
      <c r="NI65" s="1035">
        <f t="shared" si="1760"/>
        <v>206</v>
      </c>
      <c r="NJ65" s="1035">
        <f t="shared" si="1761"/>
        <v>113</v>
      </c>
      <c r="NK65" s="1122">
        <f t="shared" si="1692"/>
        <v>204</v>
      </c>
      <c r="NL65" s="1122">
        <f t="shared" si="1693"/>
        <v>233</v>
      </c>
      <c r="NM65" s="1122">
        <f t="shared" si="1694"/>
        <v>236</v>
      </c>
      <c r="NN65" s="1122">
        <f t="shared" si="1695"/>
        <v>206</v>
      </c>
      <c r="NO65" s="1122">
        <f t="shared" si="1696"/>
        <v>189</v>
      </c>
      <c r="NP65" s="1122">
        <f t="shared" si="1697"/>
        <v>107</v>
      </c>
      <c r="NQ65" s="1122">
        <f t="shared" si="1698"/>
        <v>171</v>
      </c>
      <c r="NR65" s="1122">
        <f t="shared" si="1699"/>
        <v>158</v>
      </c>
      <c r="NS65" s="1122">
        <f t="shared" si="1700"/>
        <v>166</v>
      </c>
      <c r="NT65" s="1122">
        <f t="shared" si="1701"/>
        <v>204</v>
      </c>
      <c r="NU65" s="1122">
        <f t="shared" si="1702"/>
        <v>202</v>
      </c>
      <c r="NV65" s="1122">
        <f t="shared" si="1703"/>
        <v>134</v>
      </c>
      <c r="NW65" s="1207">
        <f t="shared" si="1734"/>
        <v>178</v>
      </c>
      <c r="NX65" s="1207">
        <f t="shared" si="1735"/>
        <v>153</v>
      </c>
      <c r="NY65" s="1207">
        <f t="shared" si="1736"/>
        <v>140</v>
      </c>
      <c r="NZ65" s="1207">
        <f t="shared" si="1737"/>
        <v>151</v>
      </c>
      <c r="OA65" s="1207">
        <f t="shared" si="1738"/>
        <v>146</v>
      </c>
      <c r="OB65" s="1207">
        <f t="shared" si="1739"/>
        <v>80</v>
      </c>
      <c r="OC65" s="1207">
        <f t="shared" si="1740"/>
        <v>191</v>
      </c>
      <c r="OD65" s="1207">
        <f t="shared" si="1741"/>
        <v>181</v>
      </c>
      <c r="OE65" s="1207">
        <f t="shared" si="1742"/>
        <v>218</v>
      </c>
      <c r="OF65" s="1207">
        <f t="shared" si="1743"/>
        <v>193</v>
      </c>
      <c r="OG65" s="1207">
        <f t="shared" si="1744"/>
        <v>175</v>
      </c>
      <c r="OH65" s="1207">
        <f t="shared" si="1771"/>
        <v>166</v>
      </c>
      <c r="OI65" s="1277">
        <f t="shared" si="1772"/>
        <v>205</v>
      </c>
      <c r="OJ65" s="1277">
        <f t="shared" si="1773"/>
        <v>392</v>
      </c>
      <c r="OK65" s="1277">
        <f t="shared" si="1773"/>
        <v>389</v>
      </c>
      <c r="OL65" s="1277">
        <f t="shared" si="1773"/>
        <v>346</v>
      </c>
      <c r="OM65" s="1277">
        <f t="shared" si="1773"/>
        <v>342</v>
      </c>
      <c r="ON65" s="1277">
        <f t="shared" si="1773"/>
        <v>109</v>
      </c>
      <c r="OO65" s="1277">
        <f t="shared" si="1774"/>
        <v>0</v>
      </c>
      <c r="OP65" s="1277">
        <f t="shared" si="1774"/>
        <v>0</v>
      </c>
      <c r="OQ65" s="1277">
        <f t="shared" si="1774"/>
        <v>0</v>
      </c>
      <c r="OR65" s="1277">
        <f t="shared" si="1774"/>
        <v>0</v>
      </c>
      <c r="OS65" s="1277">
        <f t="shared" si="1774"/>
        <v>0</v>
      </c>
      <c r="OT65" s="1277">
        <f t="shared" si="1774"/>
        <v>0</v>
      </c>
    </row>
    <row r="66" spans="1:41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96"/>
      <c r="GI66" s="1101"/>
      <c r="GJ66" s="296"/>
      <c r="GK66" s="1097"/>
      <c r="GL66" s="296"/>
      <c r="GM66" s="1097"/>
      <c r="GN66" s="296"/>
      <c r="GO66" s="1097"/>
      <c r="GP66" s="296"/>
      <c r="GQ66" s="1097"/>
      <c r="GR66" s="296"/>
      <c r="GS66" s="1097"/>
      <c r="GT66" s="296"/>
      <c r="GU66" s="1154"/>
      <c r="GV66" s="296"/>
      <c r="GW66" s="1097"/>
      <c r="GX66" s="296"/>
      <c r="GY66" s="1097"/>
      <c r="GZ66" s="296"/>
      <c r="HA66" s="1097"/>
      <c r="HB66" s="296"/>
      <c r="HC66" s="1097"/>
      <c r="HD66" s="296"/>
      <c r="HE66" s="1097"/>
      <c r="HF66" s="1232"/>
      <c r="HG66" s="342"/>
      <c r="HH66" s="1232"/>
      <c r="HI66" s="1182"/>
      <c r="HJ66" s="1232"/>
      <c r="HK66" s="342"/>
      <c r="HL66" s="1232"/>
      <c r="HM66" s="342"/>
      <c r="HN66" s="1232"/>
      <c r="HO66" s="342"/>
      <c r="HP66" s="1232"/>
      <c r="HQ66" s="342"/>
      <c r="HR66" s="1232"/>
      <c r="HS66" s="342"/>
      <c r="HT66" s="1232"/>
      <c r="HU66" s="342"/>
      <c r="HV66" s="1232"/>
      <c r="HW66" s="342"/>
      <c r="HX66" s="1232"/>
      <c r="HY66" s="342"/>
      <c r="HZ66" s="1232"/>
      <c r="IA66" s="342"/>
      <c r="IB66" s="1232"/>
      <c r="IC66" s="342"/>
      <c r="ID66" s="1232"/>
      <c r="IE66" s="342"/>
      <c r="IF66" s="1232"/>
      <c r="IG66" s="342"/>
      <c r="IH66" s="1232"/>
      <c r="II66" s="342"/>
      <c r="IJ66" s="1232"/>
      <c r="IK66" s="342"/>
      <c r="IL66" s="1232"/>
      <c r="IM66" s="342"/>
      <c r="IN66" s="1232"/>
      <c r="IO66" s="342"/>
      <c r="IP66" s="1232"/>
      <c r="IQ66" s="342"/>
      <c r="IR66" s="1232"/>
      <c r="IS66" s="342"/>
      <c r="IT66" s="1232"/>
      <c r="IU66" s="342"/>
      <c r="IV66" s="1232"/>
      <c r="IW66" s="342"/>
      <c r="IX66" s="1232"/>
      <c r="IY66" s="342"/>
      <c r="IZ66" s="1232"/>
      <c r="JA66" s="1306"/>
      <c r="JB66" s="1232"/>
      <c r="JC66" s="885"/>
      <c r="JD66" s="102"/>
      <c r="JE66" s="100"/>
      <c r="JF66" s="1174"/>
      <c r="LO66" s="799"/>
      <c r="LP66" s="799"/>
      <c r="LQ66" s="799"/>
      <c r="LR66" s="799"/>
      <c r="LS66" s="799"/>
      <c r="LT66" s="799"/>
      <c r="LU66" s="799"/>
      <c r="LV66" s="799"/>
      <c r="LW66" s="799"/>
      <c r="LX66" s="799"/>
      <c r="LY66" s="799"/>
      <c r="LZ66" s="799"/>
      <c r="MA66" s="974"/>
      <c r="MB66" s="974"/>
      <c r="MC66" s="974"/>
      <c r="MD66" s="974"/>
      <c r="ME66" s="974"/>
      <c r="MF66" s="974"/>
      <c r="MG66" s="974"/>
      <c r="MH66" s="974"/>
      <c r="MI66" s="974"/>
      <c r="MJ66" s="974"/>
      <c r="MK66" s="974"/>
      <c r="ML66" s="974"/>
      <c r="MM66" s="996"/>
      <c r="MN66" s="996"/>
      <c r="MO66" s="996"/>
      <c r="MP66" s="996"/>
      <c r="MQ66" s="996"/>
      <c r="MR66" s="996"/>
      <c r="MS66" s="996"/>
      <c r="MT66" s="996"/>
      <c r="MU66" s="996"/>
      <c r="MV66" s="996"/>
      <c r="MW66" s="996"/>
      <c r="MX66" s="996"/>
      <c r="MY66" s="1036"/>
      <c r="MZ66" s="1036"/>
      <c r="NA66" s="1036"/>
      <c r="NB66" s="1036"/>
      <c r="NC66" s="1036"/>
      <c r="ND66" s="1036"/>
      <c r="NE66" s="1036"/>
      <c r="NF66" s="1036"/>
      <c r="NG66" s="1036"/>
      <c r="NH66" s="1036"/>
      <c r="NI66" s="1036"/>
      <c r="NJ66" s="1036"/>
      <c r="NK66" s="1123"/>
      <c r="NL66" s="1123"/>
      <c r="NM66" s="1123"/>
      <c r="NN66" s="1123"/>
      <c r="NO66" s="1123"/>
      <c r="NP66" s="1123"/>
      <c r="NQ66" s="1123"/>
      <c r="NR66" s="1123"/>
      <c r="NS66" s="1123"/>
      <c r="NT66" s="1123"/>
      <c r="NU66" s="1123"/>
      <c r="NV66" s="1123"/>
      <c r="NW66" s="1208"/>
      <c r="NX66" s="1208"/>
      <c r="NY66" s="1208"/>
      <c r="NZ66" s="1208"/>
      <c r="OA66" s="1208"/>
      <c r="OB66" s="1208"/>
      <c r="OC66" s="1208"/>
      <c r="OD66" s="1208"/>
      <c r="OE66" s="1208"/>
      <c r="OF66" s="1208"/>
      <c r="OG66" s="1208"/>
      <c r="OH66" s="1208"/>
      <c r="OI66" s="1278"/>
      <c r="OJ66" s="1278"/>
      <c r="OK66" s="1278"/>
      <c r="OL66" s="1278"/>
      <c r="OM66" s="1278"/>
      <c r="ON66" s="1278"/>
      <c r="OO66" s="1278"/>
      <c r="OP66" s="1278"/>
      <c r="OQ66" s="1278"/>
      <c r="OR66" s="1278"/>
      <c r="OS66" s="1278"/>
      <c r="OT66" s="1278"/>
    </row>
    <row r="67" spans="1:410" s="32" customFormat="1" x14ac:dyDescent="0.3">
      <c r="A67" s="634"/>
      <c r="B67" s="50">
        <v>9.1</v>
      </c>
      <c r="C67" s="31"/>
      <c r="D67" s="31"/>
      <c r="E67" s="1350" t="s">
        <v>67</v>
      </c>
      <c r="F67" s="1350"/>
      <c r="G67" s="1351"/>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v>1</v>
      </c>
      <c r="FQ67" s="67">
        <v>1</v>
      </c>
      <c r="FR67" s="120" t="s">
        <v>29</v>
      </c>
      <c r="FS67" s="138">
        <f>SUM(FF67:FQ67)/$FR$4</f>
        <v>0.99846666666666672</v>
      </c>
      <c r="FT67" s="554">
        <v>1</v>
      </c>
      <c r="FU67" s="67">
        <v>1</v>
      </c>
      <c r="FV67" s="16">
        <v>1</v>
      </c>
      <c r="FW67" s="67">
        <v>0.9556</v>
      </c>
      <c r="FX67" s="16">
        <v>0.98750000000000004</v>
      </c>
      <c r="FY67" s="67">
        <v>1</v>
      </c>
      <c r="FZ67" s="554"/>
      <c r="GA67" s="67"/>
      <c r="GB67" s="554"/>
      <c r="GC67" s="67"/>
      <c r="GD67" s="554"/>
      <c r="GE67" s="67"/>
      <c r="GF67" s="120" t="s">
        <v>29</v>
      </c>
      <c r="GG67" s="138">
        <f>SUM(FT67:GE67)/$GF$4</f>
        <v>0.99051666666666671</v>
      </c>
      <c r="GH67" s="294">
        <f>ER67-EO67</f>
        <v>-1.0999999999999899E-3</v>
      </c>
      <c r="GI67" s="1101">
        <f>GH67/EO67</f>
        <v>-1.0999999999999899E-3</v>
      </c>
      <c r="GJ67" s="294">
        <f>ES67-ER67</f>
        <v>-8.1999999999999851E-3</v>
      </c>
      <c r="GK67" s="1097">
        <f>GJ67/ER67</f>
        <v>-8.2090299329262047E-3</v>
      </c>
      <c r="GL67" s="1072">
        <f>ET67-ES67</f>
        <v>9.299999999999975E-3</v>
      </c>
      <c r="GM67" s="1097">
        <f>IF(ISERROR(GL67/ES67),0,GL67/ES67)</f>
        <v>9.3873019077419743E-3</v>
      </c>
      <c r="GN67" s="294">
        <f>EU67-ET67</f>
        <v>0</v>
      </c>
      <c r="GO67" s="1097">
        <f>IF(ISERROR(GN67/ET67),0,GN67/ET67)</f>
        <v>0</v>
      </c>
      <c r="GP67" s="294">
        <f>EV67-EU67</f>
        <v>0</v>
      </c>
      <c r="GQ67" s="1097">
        <f>IF(ISERROR(GP67/EU67),0,GP67/EU67)</f>
        <v>0</v>
      </c>
      <c r="GR67" s="294">
        <f>EW67-EV67</f>
        <v>0</v>
      </c>
      <c r="GS67" s="1097">
        <f>IF(ISERROR(GR67/EV67),0,GR67/EV67)</f>
        <v>0</v>
      </c>
      <c r="GT67" s="294">
        <f>EX67-EW67</f>
        <v>-9.000000000000119E-4</v>
      </c>
      <c r="GU67" s="1154">
        <f>IF(ISERROR(GT67/EW67),0,GT67/EW67)</f>
        <v>-9.000000000000119E-4</v>
      </c>
      <c r="GV67" s="294">
        <f>EY67-EX67</f>
        <v>-6.1999999999999833E-3</v>
      </c>
      <c r="GW67" s="1097">
        <f>IF(ISERROR(GV67/EX67),0,GV67/EX67)</f>
        <v>-6.2055850265238547E-3</v>
      </c>
      <c r="GX67" s="1160">
        <f>EZ67-EY67</f>
        <v>-4.3999999999999595E-3</v>
      </c>
      <c r="GY67" s="1154">
        <f>IF(ISERROR(GX67/EY67),0,GX67/EY67)</f>
        <v>-4.4314633900694525E-3</v>
      </c>
      <c r="GZ67" s="294">
        <f>FA67-EZ67</f>
        <v>1.0000000000000009E-2</v>
      </c>
      <c r="HA67" s="1097">
        <f>IF(ISERROR(GZ67/EZ67),0,GZ67/EZ67)</f>
        <v>1.0116337885685391E-2</v>
      </c>
      <c r="HB67" s="294">
        <f>FB67-FA67</f>
        <v>1.4999999999999458E-3</v>
      </c>
      <c r="HC67" s="1097">
        <f>IF(ISERROR(HB67/FA67),0,HB67/FA67)</f>
        <v>1.5022533800700508E-3</v>
      </c>
      <c r="HD67" s="294">
        <f>FC67-FB67</f>
        <v>-1.0399999999999965E-2</v>
      </c>
      <c r="HE67" s="1097">
        <f>IF(ISERROR(HD67/FB67),0,HD67/FB67)</f>
        <v>-1.0399999999999965E-2</v>
      </c>
      <c r="HF67" s="1231">
        <f>FF67-FC67</f>
        <v>1.7999999999999128E-3</v>
      </c>
      <c r="HG67" s="342">
        <f>HF67/FC67</f>
        <v>1.818916734033865E-3</v>
      </c>
      <c r="HH67" s="1231">
        <f>FG67-FF67</f>
        <v>8.600000000000052E-3</v>
      </c>
      <c r="HI67" s="342">
        <f>HH67/FF67</f>
        <v>8.6746015735324321E-3</v>
      </c>
      <c r="HJ67" s="1231">
        <f>FH67-FG67</f>
        <v>-8.0000000000002292E-4</v>
      </c>
      <c r="HK67" s="342">
        <f>HJ67/FG67</f>
        <v>-8.0000000000002292E-4</v>
      </c>
      <c r="HL67" s="1256">
        <f>FI67-FH67</f>
        <v>-8.1999999999999851E-3</v>
      </c>
      <c r="HM67" s="342">
        <f>HL67/FH67</f>
        <v>-8.2065652522017463E-3</v>
      </c>
      <c r="HN67" s="1231">
        <f>FJ67-FI67</f>
        <v>9.000000000000008E-3</v>
      </c>
      <c r="HO67" s="342">
        <f>HN67/FI67</f>
        <v>9.0817356205852764E-3</v>
      </c>
      <c r="HP67" s="1231">
        <f>FK67-FJ67</f>
        <v>0</v>
      </c>
      <c r="HQ67" s="342">
        <f>HP67/FJ67</f>
        <v>0</v>
      </c>
      <c r="HR67" s="1231">
        <f>FL67-FK67</f>
        <v>0</v>
      </c>
      <c r="HS67" s="342">
        <f>HR67/FK67</f>
        <v>0</v>
      </c>
      <c r="HT67" s="1231">
        <f>FM67-FL67</f>
        <v>0</v>
      </c>
      <c r="HU67" s="342">
        <f>HT67/FL67</f>
        <v>0</v>
      </c>
      <c r="HV67" s="1231">
        <f>FN67-FM67</f>
        <v>0</v>
      </c>
      <c r="HW67" s="342">
        <f>HV67/FM67</f>
        <v>0</v>
      </c>
      <c r="HX67" s="1231">
        <f>FO67-FN67</f>
        <v>0</v>
      </c>
      <c r="HY67" s="342">
        <f>HX67/FN67</f>
        <v>0</v>
      </c>
      <c r="HZ67" s="1231">
        <f>FP67-FO67</f>
        <v>0</v>
      </c>
      <c r="IA67" s="342">
        <f>HZ67/FO67</f>
        <v>0</v>
      </c>
      <c r="IB67" s="1231">
        <f>FQ67-FP67</f>
        <v>0</v>
      </c>
      <c r="IC67" s="342">
        <f>IB67/FP67</f>
        <v>0</v>
      </c>
      <c r="ID67" s="1231">
        <f>FT67-FQ67</f>
        <v>0</v>
      </c>
      <c r="IE67" s="342">
        <f>ID67/FQ67</f>
        <v>0</v>
      </c>
      <c r="IF67" s="1231">
        <f>FU67-FT67</f>
        <v>0</v>
      </c>
      <c r="IG67" s="342">
        <f>IF67/FT67</f>
        <v>0</v>
      </c>
      <c r="IH67" s="1231">
        <f>FX67-FV67</f>
        <v>-1.2499999999999956E-2</v>
      </c>
      <c r="II67" s="342">
        <f>IH67/FU67</f>
        <v>-1.2499999999999956E-2</v>
      </c>
      <c r="IJ67" s="1231">
        <f>FZ67-FW67</f>
        <v>-0.9556</v>
      </c>
      <c r="IK67" s="342">
        <f>IJ67/FV67</f>
        <v>-0.9556</v>
      </c>
      <c r="IL67" s="1231">
        <f>FX67-FW67</f>
        <v>3.1900000000000039E-2</v>
      </c>
      <c r="IM67" s="342">
        <f>IL67/FW67</f>
        <v>3.338216827124324E-2</v>
      </c>
      <c r="IN67" s="1231">
        <f>FY67-FX67</f>
        <v>1.2499999999999956E-2</v>
      </c>
      <c r="IO67" s="342">
        <f>IN67/FX67</f>
        <v>1.2658227848101221E-2</v>
      </c>
      <c r="IP67" s="1231">
        <f>FZ67-FY67</f>
        <v>-1</v>
      </c>
      <c r="IQ67" s="342">
        <f>IP67/FY67</f>
        <v>-1</v>
      </c>
      <c r="IR67" s="1231">
        <f>GA67-FZ67</f>
        <v>0</v>
      </c>
      <c r="IS67" s="342" t="e">
        <f>IR67/FZ67</f>
        <v>#DIV/0!</v>
      </c>
      <c r="IT67" s="1231">
        <f>GB67-GA67</f>
        <v>0</v>
      </c>
      <c r="IU67" s="342" t="e">
        <f>IT67/GA67</f>
        <v>#DIV/0!</v>
      </c>
      <c r="IV67" s="1231">
        <f>GC67-GB67</f>
        <v>0</v>
      </c>
      <c r="IW67" s="342" t="e">
        <f>IV67/GB67</f>
        <v>#DIV/0!</v>
      </c>
      <c r="IX67" s="1231">
        <f>GD67-GC67</f>
        <v>0</v>
      </c>
      <c r="IY67" s="342" t="e">
        <f>IX67/GC67</f>
        <v>#DIV/0!</v>
      </c>
      <c r="IZ67" s="1231">
        <f>GE67-GD67</f>
        <v>0</v>
      </c>
      <c r="JA67" s="1306" t="e">
        <f>IZ67/GD67</f>
        <v>#DIV/0!</v>
      </c>
      <c r="JB67" s="188">
        <f>FK67</f>
        <v>1</v>
      </c>
      <c r="JC67" s="901">
        <f>FY67</f>
        <v>1</v>
      </c>
      <c r="JD67" s="1258">
        <f>(JC67-JB67)*100</f>
        <v>0</v>
      </c>
      <c r="JE67" s="100">
        <f t="shared" ref="JE67:JE70" si="1775">IF(ISERROR((JD67/JB67)/100),0,(JD67/JB67)/100)</f>
        <v>0</v>
      </c>
      <c r="JF67" s="1174"/>
      <c r="JG67" s="32" t="str">
        <f>E67</f>
        <v>ERP Up Time</v>
      </c>
      <c r="JH67" s="244" t="e">
        <f>#REF!</f>
        <v>#REF!</v>
      </c>
      <c r="JI67" s="244" t="e">
        <f>#REF!</f>
        <v>#REF!</v>
      </c>
      <c r="JJ67" s="244" t="e">
        <f>#REF!</f>
        <v>#REF!</v>
      </c>
      <c r="JK67" s="244" t="e">
        <f>#REF!</f>
        <v>#REF!</v>
      </c>
      <c r="JL67" s="244" t="e">
        <f>#REF!</f>
        <v>#REF!</v>
      </c>
      <c r="JM67" s="244" t="e">
        <f>#REF!</f>
        <v>#REF!</v>
      </c>
      <c r="JN67" s="244" t="e">
        <f>#REF!</f>
        <v>#REF!</v>
      </c>
      <c r="JO67" s="244" t="e">
        <f>#REF!</f>
        <v>#REF!</v>
      </c>
      <c r="JP67" s="244" t="e">
        <f>#REF!</f>
        <v>#REF!</v>
      </c>
      <c r="JQ67" s="244" t="e">
        <f>#REF!</f>
        <v>#REF!</v>
      </c>
      <c r="JR67" s="244" t="e">
        <f>#REF!</f>
        <v>#REF!</v>
      </c>
      <c r="JS67" s="245">
        <f t="shared" ref="JS67:KD71" si="1776">AJ67</f>
        <v>1</v>
      </c>
      <c r="JT67" s="245">
        <f t="shared" si="1776"/>
        <v>0.998</v>
      </c>
      <c r="JU67" s="245">
        <f t="shared" si="1776"/>
        <v>1</v>
      </c>
      <c r="JV67" s="245">
        <f t="shared" si="1776"/>
        <v>1</v>
      </c>
      <c r="JW67" s="245">
        <f t="shared" si="1776"/>
        <v>1</v>
      </c>
      <c r="JX67" s="245">
        <f t="shared" si="1776"/>
        <v>1</v>
      </c>
      <c r="JY67" s="245">
        <f t="shared" si="1776"/>
        <v>1</v>
      </c>
      <c r="JZ67" s="245">
        <f t="shared" si="1776"/>
        <v>1</v>
      </c>
      <c r="KA67" s="245">
        <f t="shared" si="1776"/>
        <v>1</v>
      </c>
      <c r="KB67" s="245">
        <f t="shared" si="1776"/>
        <v>1</v>
      </c>
      <c r="KC67" s="245">
        <f t="shared" si="1776"/>
        <v>1</v>
      </c>
      <c r="KD67" s="245">
        <f t="shared" si="1776"/>
        <v>1</v>
      </c>
      <c r="KE67" s="245">
        <f t="shared" ref="KE67:KP71" si="1777">AX67</f>
        <v>1</v>
      </c>
      <c r="KF67" s="245">
        <f t="shared" si="1777"/>
        <v>0.99739999999999995</v>
      </c>
      <c r="KG67" s="245">
        <f t="shared" si="1777"/>
        <v>1</v>
      </c>
      <c r="KH67" s="245">
        <f t="shared" si="1777"/>
        <v>1</v>
      </c>
      <c r="KI67" s="245">
        <f t="shared" si="1777"/>
        <v>1</v>
      </c>
      <c r="KJ67" s="245">
        <f t="shared" si="1777"/>
        <v>1</v>
      </c>
      <c r="KK67" s="245">
        <f t="shared" si="1777"/>
        <v>1</v>
      </c>
      <c r="KL67" s="245">
        <f t="shared" si="1777"/>
        <v>1</v>
      </c>
      <c r="KM67" s="245">
        <f t="shared" si="1777"/>
        <v>1</v>
      </c>
      <c r="KN67" s="245">
        <f t="shared" si="1777"/>
        <v>1</v>
      </c>
      <c r="KO67" s="245">
        <f t="shared" si="1777"/>
        <v>1</v>
      </c>
      <c r="KP67" s="245">
        <f t="shared" si="1777"/>
        <v>1</v>
      </c>
      <c r="KQ67" s="652">
        <f t="shared" ref="KQ67:LB71" si="1778">BL67</f>
        <v>1</v>
      </c>
      <c r="KR67" s="652">
        <f t="shared" si="1778"/>
        <v>1</v>
      </c>
      <c r="KS67" s="652">
        <f t="shared" si="1778"/>
        <v>0.99329999999999996</v>
      </c>
      <c r="KT67" s="652">
        <f t="shared" si="1778"/>
        <v>1</v>
      </c>
      <c r="KU67" s="652">
        <f t="shared" si="1778"/>
        <v>1</v>
      </c>
      <c r="KV67" s="652">
        <f t="shared" si="1778"/>
        <v>1</v>
      </c>
      <c r="KW67" s="652">
        <f t="shared" si="1778"/>
        <v>1</v>
      </c>
      <c r="KX67" s="652">
        <f t="shared" si="1778"/>
        <v>1</v>
      </c>
      <c r="KY67" s="652">
        <f t="shared" si="1778"/>
        <v>1</v>
      </c>
      <c r="KZ67" s="652">
        <f t="shared" si="1778"/>
        <v>0.99839999999999995</v>
      </c>
      <c r="LA67" s="652">
        <f t="shared" si="1778"/>
        <v>1</v>
      </c>
      <c r="LB67" s="652">
        <f t="shared" si="1778"/>
        <v>1</v>
      </c>
      <c r="LC67" s="744">
        <f t="shared" ref="LC67:LN71" si="1779">BZ67</f>
        <v>1</v>
      </c>
      <c r="LD67" s="744">
        <f t="shared" si="1779"/>
        <v>1</v>
      </c>
      <c r="LE67" s="744">
        <f t="shared" si="1779"/>
        <v>1</v>
      </c>
      <c r="LF67" s="744">
        <f t="shared" si="1779"/>
        <v>1</v>
      </c>
      <c r="LG67" s="744">
        <f t="shared" si="1779"/>
        <v>1</v>
      </c>
      <c r="LH67" s="744">
        <f t="shared" si="1779"/>
        <v>1</v>
      </c>
      <c r="LI67" s="744">
        <f t="shared" si="1779"/>
        <v>1</v>
      </c>
      <c r="LJ67" s="744">
        <f t="shared" si="1779"/>
        <v>1</v>
      </c>
      <c r="LK67" s="744">
        <f t="shared" si="1779"/>
        <v>1</v>
      </c>
      <c r="LL67" s="744">
        <f t="shared" si="1779"/>
        <v>1</v>
      </c>
      <c r="LM67" s="744">
        <f t="shared" si="1779"/>
        <v>1</v>
      </c>
      <c r="LN67" s="744">
        <f t="shared" si="1779"/>
        <v>1</v>
      </c>
      <c r="LO67" s="794">
        <f t="shared" ref="LO67:LZ71" si="1780">CN67</f>
        <v>1</v>
      </c>
      <c r="LP67" s="794">
        <f t="shared" si="1780"/>
        <v>1</v>
      </c>
      <c r="LQ67" s="794">
        <f t="shared" si="1780"/>
        <v>1</v>
      </c>
      <c r="LR67" s="794">
        <f t="shared" si="1780"/>
        <v>1</v>
      </c>
      <c r="LS67" s="794">
        <f t="shared" si="1780"/>
        <v>1</v>
      </c>
      <c r="LT67" s="794">
        <f t="shared" si="1780"/>
        <v>1</v>
      </c>
      <c r="LU67" s="794">
        <f t="shared" si="1780"/>
        <v>1</v>
      </c>
      <c r="LV67" s="794">
        <f t="shared" si="1780"/>
        <v>1</v>
      </c>
      <c r="LW67" s="794">
        <f t="shared" si="1780"/>
        <v>1</v>
      </c>
      <c r="LX67" s="794">
        <f t="shared" si="1780"/>
        <v>1</v>
      </c>
      <c r="LY67" s="794">
        <f t="shared" si="1780"/>
        <v>1</v>
      </c>
      <c r="LZ67" s="794">
        <f t="shared" si="1780"/>
        <v>1</v>
      </c>
      <c r="MA67" s="969">
        <f t="shared" ref="MA67:ML71" si="1781">DB67</f>
        <v>1</v>
      </c>
      <c r="MB67" s="969">
        <f t="shared" si="1781"/>
        <v>0.99709999999999999</v>
      </c>
      <c r="MC67" s="969">
        <f t="shared" si="1781"/>
        <v>1</v>
      </c>
      <c r="MD67" s="969">
        <f t="shared" si="1781"/>
        <v>0.99870000000000003</v>
      </c>
      <c r="ME67" s="969">
        <f t="shared" si="1781"/>
        <v>1</v>
      </c>
      <c r="MF67" s="969">
        <f t="shared" si="1781"/>
        <v>1</v>
      </c>
      <c r="MG67" s="969">
        <f t="shared" si="1781"/>
        <v>0.99999899999999997</v>
      </c>
      <c r="MH67" s="969">
        <f t="shared" si="1781"/>
        <v>1</v>
      </c>
      <c r="MI67" s="969">
        <f t="shared" si="1781"/>
        <v>0.99619999999999997</v>
      </c>
      <c r="MJ67" s="969">
        <f t="shared" si="1781"/>
        <v>1</v>
      </c>
      <c r="MK67" s="969">
        <f t="shared" si="1781"/>
        <v>1</v>
      </c>
      <c r="ML67" s="969">
        <f t="shared" si="1781"/>
        <v>1</v>
      </c>
      <c r="MM67" s="991">
        <f t="shared" ref="MM67:MX71" si="1782">DP67</f>
        <v>1</v>
      </c>
      <c r="MN67" s="991">
        <f t="shared" si="1782"/>
        <v>1</v>
      </c>
      <c r="MO67" s="991">
        <f t="shared" si="1782"/>
        <v>0.94299999999999995</v>
      </c>
      <c r="MP67" s="991">
        <f t="shared" si="1782"/>
        <v>1</v>
      </c>
      <c r="MQ67" s="991">
        <f t="shared" si="1782"/>
        <v>1</v>
      </c>
      <c r="MR67" s="991">
        <f t="shared" si="1782"/>
        <v>1</v>
      </c>
      <c r="MS67" s="991">
        <f t="shared" si="1782"/>
        <v>1</v>
      </c>
      <c r="MT67" s="991">
        <f t="shared" si="1782"/>
        <v>1</v>
      </c>
      <c r="MU67" s="991">
        <f t="shared" si="1782"/>
        <v>1</v>
      </c>
      <c r="MV67" s="991">
        <f t="shared" si="1782"/>
        <v>0.99929999999999997</v>
      </c>
      <c r="MW67" s="991">
        <f t="shared" si="1782"/>
        <v>1</v>
      </c>
      <c r="MX67" s="991">
        <f t="shared" si="1782"/>
        <v>0.99650000000000005</v>
      </c>
      <c r="MY67" s="1031">
        <f t="shared" ref="MY67:NJ71" si="1783">ED67</f>
        <v>1</v>
      </c>
      <c r="MZ67" s="1031">
        <f t="shared" si="1783"/>
        <v>1</v>
      </c>
      <c r="NA67" s="1031">
        <f t="shared" si="1783"/>
        <v>1</v>
      </c>
      <c r="NB67" s="1031">
        <f t="shared" si="1783"/>
        <v>1</v>
      </c>
      <c r="NC67" s="1031">
        <f t="shared" si="1783"/>
        <v>1</v>
      </c>
      <c r="ND67" s="1031">
        <f t="shared" si="1783"/>
        <v>1</v>
      </c>
      <c r="NE67" s="1031">
        <f t="shared" si="1783"/>
        <v>1</v>
      </c>
      <c r="NF67" s="1031">
        <f t="shared" si="1783"/>
        <v>1</v>
      </c>
      <c r="NG67" s="1031">
        <f t="shared" si="1783"/>
        <v>1</v>
      </c>
      <c r="NH67" s="1031">
        <f t="shared" si="1783"/>
        <v>0.99019999999999997</v>
      </c>
      <c r="NI67" s="1031">
        <f t="shared" si="1783"/>
        <v>0.99760000000000004</v>
      </c>
      <c r="NJ67" s="1031">
        <f t="shared" si="1783"/>
        <v>1</v>
      </c>
      <c r="NK67" s="1118">
        <f t="shared" ref="NK67:NK71" si="1784">ER67</f>
        <v>0.99890000000000001</v>
      </c>
      <c r="NL67" s="1118">
        <f t="shared" ref="NL67:NL71" si="1785">ES67</f>
        <v>0.99070000000000003</v>
      </c>
      <c r="NM67" s="1118">
        <f t="shared" ref="NM67:NM71" si="1786">ET67</f>
        <v>1</v>
      </c>
      <c r="NN67" s="1118">
        <f t="shared" ref="NN67:NN71" si="1787">EU67</f>
        <v>1</v>
      </c>
      <c r="NO67" s="1118">
        <f t="shared" ref="NO67:NO71" si="1788">EV67</f>
        <v>1</v>
      </c>
      <c r="NP67" s="1118">
        <f t="shared" ref="NP67:NP71" si="1789">EW67</f>
        <v>1</v>
      </c>
      <c r="NQ67" s="1118">
        <f t="shared" ref="NQ67:NQ71" si="1790">EX67</f>
        <v>0.99909999999999999</v>
      </c>
      <c r="NR67" s="1118">
        <f t="shared" ref="NR67:NR71" si="1791">EY67</f>
        <v>0.9929</v>
      </c>
      <c r="NS67" s="1118">
        <f t="shared" ref="NS67:NS71" si="1792">EZ67</f>
        <v>0.98850000000000005</v>
      </c>
      <c r="NT67" s="1118">
        <f t="shared" ref="NT67:NT71" si="1793">FA67</f>
        <v>0.99850000000000005</v>
      </c>
      <c r="NU67" s="1118">
        <f t="shared" ref="NU67:NU71" si="1794">FB67</f>
        <v>1</v>
      </c>
      <c r="NV67" s="1118">
        <f t="shared" ref="NV67:NV71" si="1795">FC67</f>
        <v>0.98960000000000004</v>
      </c>
      <c r="NW67" s="1203">
        <f t="shared" ref="NW67:NW71" si="1796">FF67</f>
        <v>0.99139999999999995</v>
      </c>
      <c r="NX67" s="1203">
        <f t="shared" ref="NX67:NX71" si="1797">FG67</f>
        <v>1</v>
      </c>
      <c r="NY67" s="1203">
        <f t="shared" ref="NY67:NY71" si="1798">FH67</f>
        <v>0.99919999999999998</v>
      </c>
      <c r="NZ67" s="1203">
        <f t="shared" ref="NZ67:NZ71" si="1799">FI67</f>
        <v>0.99099999999999999</v>
      </c>
      <c r="OA67" s="1203">
        <f t="shared" ref="OA67:OA71" si="1800">FJ67</f>
        <v>1</v>
      </c>
      <c r="OB67" s="1203">
        <f t="shared" ref="OB67:OB71" si="1801">FK67</f>
        <v>1</v>
      </c>
      <c r="OC67" s="1203">
        <f t="shared" ref="OC67:OC71" si="1802">FL67</f>
        <v>1</v>
      </c>
      <c r="OD67" s="1203">
        <f t="shared" ref="OD67:OD71" si="1803">FM67</f>
        <v>1</v>
      </c>
      <c r="OE67" s="1203">
        <f t="shared" ref="OE67:OE71" si="1804">FN67</f>
        <v>1</v>
      </c>
      <c r="OF67" s="1203">
        <f t="shared" ref="OF67:OF71" si="1805">FO67</f>
        <v>1</v>
      </c>
      <c r="OG67" s="1203">
        <f t="shared" ref="OG67:OG71" si="1806">FP67</f>
        <v>1</v>
      </c>
      <c r="OH67" s="1203">
        <f t="shared" ref="OH67:OH71" si="1807">FQ67</f>
        <v>1</v>
      </c>
      <c r="OI67" s="1273">
        <f t="shared" ref="OI67:OI71" si="1808">FT67</f>
        <v>1</v>
      </c>
      <c r="OJ67" s="1273">
        <f t="shared" ref="OJ67:OJ71" si="1809">FU67</f>
        <v>1</v>
      </c>
      <c r="OK67" s="1273">
        <f t="shared" ref="OK67:OK71" si="1810">FV67</f>
        <v>1</v>
      </c>
      <c r="OL67" s="1273">
        <f t="shared" ref="OL67:OL71" si="1811">FW67</f>
        <v>0.9556</v>
      </c>
      <c r="OM67" s="1273">
        <f t="shared" ref="OM67:OM71" si="1812">FX67</f>
        <v>0.98750000000000004</v>
      </c>
      <c r="ON67" s="1273">
        <f t="shared" ref="ON67:ON71" si="1813">FY67</f>
        <v>1</v>
      </c>
      <c r="OO67" s="1273">
        <f t="shared" ref="OO67:OO71" si="1814">FZ67</f>
        <v>0</v>
      </c>
      <c r="OP67" s="1273">
        <f t="shared" ref="OP67:OP71" si="1815">GA67</f>
        <v>0</v>
      </c>
      <c r="OQ67" s="1273">
        <f t="shared" ref="OQ67:OQ71" si="1816">GB67</f>
        <v>0</v>
      </c>
      <c r="OR67" s="1273">
        <f t="shared" ref="OR67:OR71" si="1817">GC67</f>
        <v>0</v>
      </c>
      <c r="OS67" s="1273">
        <f t="shared" ref="OS67:OS71" si="1818">GD67</f>
        <v>0</v>
      </c>
      <c r="OT67" s="1273">
        <f t="shared" ref="OT67:OT71" si="1819">GE67</f>
        <v>0</v>
      </c>
    </row>
    <row r="68" spans="1:410" s="163" customFormat="1" x14ac:dyDescent="0.3">
      <c r="A68" s="634"/>
      <c r="B68" s="69">
        <v>9.1999999999999993</v>
      </c>
      <c r="C68" s="159"/>
      <c r="D68" s="159"/>
      <c r="E68" s="1329" t="s">
        <v>68</v>
      </c>
      <c r="F68" s="1329"/>
      <c r="G68" s="1330"/>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v>0</v>
      </c>
      <c r="FQ68" s="161">
        <v>0</v>
      </c>
      <c r="FR68" s="162" t="s">
        <v>29</v>
      </c>
      <c r="FS68" s="148">
        <f>SUM(FF68:FQ68)/$FR$4</f>
        <v>1.5333333333333334E-3</v>
      </c>
      <c r="FT68" s="555">
        <v>0</v>
      </c>
      <c r="FU68" s="161">
        <v>0</v>
      </c>
      <c r="FV68" s="160">
        <v>0</v>
      </c>
      <c r="FW68" s="161">
        <v>4.4400000000000002E-2</v>
      </c>
      <c r="FX68" s="160">
        <v>1.2500000000000001E-2</v>
      </c>
      <c r="FY68" s="161">
        <v>0</v>
      </c>
      <c r="FZ68" s="555"/>
      <c r="GA68" s="161"/>
      <c r="GB68" s="555"/>
      <c r="GC68" s="161"/>
      <c r="GD68" s="555"/>
      <c r="GE68" s="161"/>
      <c r="GF68" s="162" t="s">
        <v>29</v>
      </c>
      <c r="GG68" s="148">
        <f>SUM(FT68:GE68)/$GF$4</f>
        <v>9.4833333333333349E-3</v>
      </c>
      <c r="GH68" s="304">
        <f>ER68-EO68</f>
        <v>1.1000000000000001E-3</v>
      </c>
      <c r="GI68" s="1113">
        <v>0</v>
      </c>
      <c r="GJ68" s="304">
        <f>ES68-ER68</f>
        <v>8.199999999999999E-3</v>
      </c>
      <c r="GK68" s="1108">
        <v>0</v>
      </c>
      <c r="GL68" s="1073">
        <f>ET68-ES68</f>
        <v>-9.2999999999999992E-3</v>
      </c>
      <c r="GM68" s="1099">
        <f>IF(ISERROR(GL68/ES68),0,GL68/ES68)</f>
        <v>-1</v>
      </c>
      <c r="GN68" s="304">
        <f>EU68-ET68</f>
        <v>0</v>
      </c>
      <c r="GO68" s="1099">
        <f>IF(ISERROR(GN68/ET68),0,GN68/ET68)</f>
        <v>0</v>
      </c>
      <c r="GP68" s="304">
        <f>EV68-EU68</f>
        <v>0</v>
      </c>
      <c r="GQ68" s="1099">
        <f>IF(ISERROR(GP68/EU68),0,GP68/EU68)</f>
        <v>0</v>
      </c>
      <c r="GR68" s="304">
        <f>EW68-EV68</f>
        <v>0</v>
      </c>
      <c r="GS68" s="1099">
        <f>IF(ISERROR(GR68/EV68),0,GR68/EV68)</f>
        <v>0</v>
      </c>
      <c r="GT68" s="304">
        <f>EX68-EW68</f>
        <v>8.9999999999999998E-4</v>
      </c>
      <c r="GU68" s="1156">
        <f>IF(ISERROR(GT68/EW68),0,GT68/EW68)</f>
        <v>0</v>
      </c>
      <c r="GV68" s="304">
        <f>EY68-EX68</f>
        <v>6.2000000000000006E-3</v>
      </c>
      <c r="GW68" s="1099">
        <f>IF(ISERROR(GV68/EX68),0,GV68/EX68)</f>
        <v>6.8888888888888902</v>
      </c>
      <c r="GX68" s="1161">
        <f>EZ68-EY68</f>
        <v>4.3999999999999994E-3</v>
      </c>
      <c r="GY68" s="1156">
        <f>IF(ISERROR(GX68/EY68),0,GX68/EY68)</f>
        <v>0.61971830985915477</v>
      </c>
      <c r="GZ68" s="304">
        <f>FA68-EZ68</f>
        <v>-0.01</v>
      </c>
      <c r="HA68" s="1099">
        <f>IF(ISERROR(GZ68/EZ68),0,GZ68/EZ68)</f>
        <v>-0.86956521739130443</v>
      </c>
      <c r="HB68" s="304">
        <f>FB68-FA68</f>
        <v>-1.5E-3</v>
      </c>
      <c r="HC68" s="1099">
        <f>IF(ISERROR(HB68/FA68),0,HB68/FA68)</f>
        <v>-1</v>
      </c>
      <c r="HD68" s="304">
        <f>FC68-FB68</f>
        <v>1.04E-2</v>
      </c>
      <c r="HE68" s="1099">
        <f>IF(ISERROR(HD68/FB68),0,HD68/FB68)</f>
        <v>0</v>
      </c>
      <c r="HF68" s="1243">
        <f>FF68-FC68</f>
        <v>-1.7999999999999995E-3</v>
      </c>
      <c r="HG68" s="1250">
        <f>HF68/FC68</f>
        <v>-0.17307692307692304</v>
      </c>
      <c r="HH68" s="1243">
        <f>FG68-FF68</f>
        <v>-8.6E-3</v>
      </c>
      <c r="HI68" s="1250">
        <f>HH68/FF68</f>
        <v>-1</v>
      </c>
      <c r="HJ68" s="1243">
        <f>FH68-FG68</f>
        <v>8.0000000000000004E-4</v>
      </c>
      <c r="HK68" s="1250">
        <v>0</v>
      </c>
      <c r="HL68" s="1257">
        <f>FI68-FH68</f>
        <v>8.199999999999999E-3</v>
      </c>
      <c r="HM68" s="1250">
        <f>HL68/FH68</f>
        <v>10.249999999999998</v>
      </c>
      <c r="HN68" s="1243">
        <f>FJ68-FI68</f>
        <v>-8.9999999999999993E-3</v>
      </c>
      <c r="HO68" s="1250">
        <f>HN68/FI68</f>
        <v>-1</v>
      </c>
      <c r="HP68" s="1243">
        <f>FK68-FJ68</f>
        <v>0</v>
      </c>
      <c r="HQ68" s="1250">
        <v>0</v>
      </c>
      <c r="HR68" s="1243">
        <f>FL68-FK68</f>
        <v>0</v>
      </c>
      <c r="HS68" s="1250">
        <v>0</v>
      </c>
      <c r="HT68" s="1243">
        <f>FM68-FL68</f>
        <v>0</v>
      </c>
      <c r="HU68" s="1250">
        <v>0</v>
      </c>
      <c r="HV68" s="1243">
        <f>FN68-FM68</f>
        <v>0</v>
      </c>
      <c r="HW68" s="1250">
        <v>0</v>
      </c>
      <c r="HX68" s="1243">
        <f>FO68-FN68</f>
        <v>0</v>
      </c>
      <c r="HY68" s="1250">
        <v>0</v>
      </c>
      <c r="HZ68" s="1243">
        <f>FP68-FO68</f>
        <v>0</v>
      </c>
      <c r="IA68" s="1250">
        <v>0</v>
      </c>
      <c r="IB68" s="1243">
        <f>FQ68-FP68</f>
        <v>0</v>
      </c>
      <c r="IC68" s="1250">
        <v>0</v>
      </c>
      <c r="ID68" s="1243">
        <f>FT68-FQ68</f>
        <v>0</v>
      </c>
      <c r="IE68" s="1250">
        <v>0</v>
      </c>
      <c r="IF68" s="1243">
        <f>FU68-FT68</f>
        <v>0</v>
      </c>
      <c r="IG68" s="1250">
        <v>0</v>
      </c>
      <c r="IH68" s="1243">
        <f>FX68-FV68</f>
        <v>1.2500000000000001E-2</v>
      </c>
      <c r="II68" s="1250">
        <v>0</v>
      </c>
      <c r="IJ68" s="1243">
        <f>FZ68-FW68</f>
        <v>-4.4400000000000002E-2</v>
      </c>
      <c r="IK68" s="1250">
        <v>0</v>
      </c>
      <c r="IL68" s="1243">
        <f>FX68-FW68</f>
        <v>-3.1899999999999998E-2</v>
      </c>
      <c r="IM68" s="1250">
        <v>0</v>
      </c>
      <c r="IN68" s="1243">
        <f>FY68-FX68</f>
        <v>-1.2500000000000001E-2</v>
      </c>
      <c r="IO68" s="1250">
        <v>0</v>
      </c>
      <c r="IP68" s="1243">
        <f>FZ68-FY68</f>
        <v>0</v>
      </c>
      <c r="IQ68" s="1250">
        <v>0</v>
      </c>
      <c r="IR68" s="1243">
        <f>GA68-FZ68</f>
        <v>0</v>
      </c>
      <c r="IS68" s="1250">
        <v>0</v>
      </c>
      <c r="IT68" s="1243">
        <f>GB68-GA68</f>
        <v>0</v>
      </c>
      <c r="IU68" s="1250">
        <v>0</v>
      </c>
      <c r="IV68" s="1243">
        <f>GC68-GB68</f>
        <v>0</v>
      </c>
      <c r="IW68" s="1250">
        <v>0</v>
      </c>
      <c r="IX68" s="1243">
        <f>GD68-GC68</f>
        <v>0</v>
      </c>
      <c r="IY68" s="1250">
        <v>0</v>
      </c>
      <c r="IZ68" s="1243">
        <f>GE68-GD68</f>
        <v>0</v>
      </c>
      <c r="JA68" s="1307">
        <v>0</v>
      </c>
      <c r="JB68" s="89">
        <f>FK68</f>
        <v>0</v>
      </c>
      <c r="JC68" s="902">
        <f>FY68</f>
        <v>0</v>
      </c>
      <c r="JD68" s="1259">
        <f>(JC68-JB68)*100</f>
        <v>0</v>
      </c>
      <c r="JE68" s="108">
        <f t="shared" si="1775"/>
        <v>0</v>
      </c>
      <c r="JG68" s="163" t="str">
        <f>E68</f>
        <v>ERP Down Time</v>
      </c>
      <c r="JH68" s="270" t="e">
        <f>#REF!</f>
        <v>#REF!</v>
      </c>
      <c r="JI68" s="270" t="e">
        <f>#REF!</f>
        <v>#REF!</v>
      </c>
      <c r="JJ68" s="270" t="e">
        <f>#REF!</f>
        <v>#REF!</v>
      </c>
      <c r="JK68" s="270" t="e">
        <f>#REF!</f>
        <v>#REF!</v>
      </c>
      <c r="JL68" s="270" t="e">
        <f>#REF!</f>
        <v>#REF!</v>
      </c>
      <c r="JM68" s="270" t="e">
        <f>#REF!</f>
        <v>#REF!</v>
      </c>
      <c r="JN68" s="270" t="e">
        <f>#REF!</f>
        <v>#REF!</v>
      </c>
      <c r="JO68" s="270" t="e">
        <f>#REF!</f>
        <v>#REF!</v>
      </c>
      <c r="JP68" s="270" t="e">
        <f>#REF!</f>
        <v>#REF!</v>
      </c>
      <c r="JQ68" s="270" t="e">
        <f>#REF!</f>
        <v>#REF!</v>
      </c>
      <c r="JR68" s="270" t="e">
        <f>#REF!</f>
        <v>#REF!</v>
      </c>
      <c r="JS68" s="271">
        <f t="shared" si="1776"/>
        <v>0</v>
      </c>
      <c r="JT68" s="271">
        <f t="shared" si="1776"/>
        <v>2E-3</v>
      </c>
      <c r="JU68" s="271">
        <f t="shared" si="1776"/>
        <v>0</v>
      </c>
      <c r="JV68" s="271">
        <f t="shared" si="1776"/>
        <v>0</v>
      </c>
      <c r="JW68" s="271">
        <f t="shared" si="1776"/>
        <v>0</v>
      </c>
      <c r="JX68" s="271">
        <f t="shared" si="1776"/>
        <v>0</v>
      </c>
      <c r="JY68" s="271">
        <f t="shared" si="1776"/>
        <v>0</v>
      </c>
      <c r="JZ68" s="271">
        <f t="shared" si="1776"/>
        <v>0</v>
      </c>
      <c r="KA68" s="271">
        <f t="shared" si="1776"/>
        <v>0</v>
      </c>
      <c r="KB68" s="271">
        <f t="shared" si="1776"/>
        <v>0</v>
      </c>
      <c r="KC68" s="271">
        <f t="shared" si="1776"/>
        <v>0</v>
      </c>
      <c r="KD68" s="271">
        <f t="shared" si="1776"/>
        <v>0</v>
      </c>
      <c r="KE68" s="271">
        <f t="shared" si="1777"/>
        <v>0</v>
      </c>
      <c r="KF68" s="271">
        <f t="shared" si="1777"/>
        <v>2.5999999999999999E-3</v>
      </c>
      <c r="KG68" s="271">
        <f t="shared" si="1777"/>
        <v>0</v>
      </c>
      <c r="KH68" s="271">
        <f t="shared" si="1777"/>
        <v>0</v>
      </c>
      <c r="KI68" s="271">
        <f t="shared" si="1777"/>
        <v>0</v>
      </c>
      <c r="KJ68" s="271">
        <f t="shared" si="1777"/>
        <v>0</v>
      </c>
      <c r="KK68" s="271">
        <f t="shared" si="1777"/>
        <v>0</v>
      </c>
      <c r="KL68" s="271">
        <f t="shared" si="1777"/>
        <v>0</v>
      </c>
      <c r="KM68" s="271">
        <f t="shared" si="1777"/>
        <v>0</v>
      </c>
      <c r="KN68" s="271">
        <f t="shared" si="1777"/>
        <v>0</v>
      </c>
      <c r="KO68" s="271">
        <f t="shared" si="1777"/>
        <v>0</v>
      </c>
      <c r="KP68" s="271">
        <f t="shared" si="1777"/>
        <v>0</v>
      </c>
      <c r="KQ68" s="665">
        <f t="shared" si="1778"/>
        <v>0</v>
      </c>
      <c r="KR68" s="665">
        <f t="shared" si="1778"/>
        <v>0</v>
      </c>
      <c r="KS68" s="665">
        <f t="shared" si="1778"/>
        <v>6.7000000000000002E-3</v>
      </c>
      <c r="KT68" s="665">
        <f t="shared" si="1778"/>
        <v>0</v>
      </c>
      <c r="KU68" s="665">
        <f t="shared" si="1778"/>
        <v>0</v>
      </c>
      <c r="KV68" s="665">
        <f t="shared" si="1778"/>
        <v>0</v>
      </c>
      <c r="KW68" s="665">
        <f t="shared" si="1778"/>
        <v>0</v>
      </c>
      <c r="KX68" s="665">
        <f t="shared" si="1778"/>
        <v>0</v>
      </c>
      <c r="KY68" s="665">
        <f t="shared" si="1778"/>
        <v>0</v>
      </c>
      <c r="KZ68" s="665">
        <f t="shared" si="1778"/>
        <v>1.6000000000000001E-3</v>
      </c>
      <c r="LA68" s="665">
        <f t="shared" si="1778"/>
        <v>0</v>
      </c>
      <c r="LB68" s="665">
        <f t="shared" si="1778"/>
        <v>0</v>
      </c>
      <c r="LC68" s="757">
        <f t="shared" si="1779"/>
        <v>0</v>
      </c>
      <c r="LD68" s="757">
        <f t="shared" si="1779"/>
        <v>0</v>
      </c>
      <c r="LE68" s="757">
        <f t="shared" si="1779"/>
        <v>0</v>
      </c>
      <c r="LF68" s="757">
        <f t="shared" si="1779"/>
        <v>0</v>
      </c>
      <c r="LG68" s="757">
        <f t="shared" si="1779"/>
        <v>0</v>
      </c>
      <c r="LH68" s="757">
        <f t="shared" si="1779"/>
        <v>0</v>
      </c>
      <c r="LI68" s="757">
        <f t="shared" si="1779"/>
        <v>0</v>
      </c>
      <c r="LJ68" s="757">
        <f t="shared" si="1779"/>
        <v>0</v>
      </c>
      <c r="LK68" s="757">
        <f t="shared" si="1779"/>
        <v>0</v>
      </c>
      <c r="LL68" s="757">
        <f t="shared" si="1779"/>
        <v>0</v>
      </c>
      <c r="LM68" s="757">
        <f t="shared" si="1779"/>
        <v>0</v>
      </c>
      <c r="LN68" s="757">
        <f t="shared" si="1779"/>
        <v>0</v>
      </c>
      <c r="LO68" s="807">
        <f t="shared" si="1780"/>
        <v>0</v>
      </c>
      <c r="LP68" s="807">
        <f t="shared" si="1780"/>
        <v>0</v>
      </c>
      <c r="LQ68" s="807">
        <f t="shared" si="1780"/>
        <v>0</v>
      </c>
      <c r="LR68" s="807">
        <f t="shared" si="1780"/>
        <v>0</v>
      </c>
      <c r="LS68" s="807">
        <f t="shared" si="1780"/>
        <v>0</v>
      </c>
      <c r="LT68" s="807">
        <f t="shared" si="1780"/>
        <v>0</v>
      </c>
      <c r="LU68" s="807">
        <f t="shared" si="1780"/>
        <v>0</v>
      </c>
      <c r="LV68" s="807">
        <f t="shared" si="1780"/>
        <v>0</v>
      </c>
      <c r="LW68" s="807">
        <f t="shared" si="1780"/>
        <v>0</v>
      </c>
      <c r="LX68" s="807">
        <f t="shared" si="1780"/>
        <v>0</v>
      </c>
      <c r="LY68" s="807">
        <f t="shared" si="1780"/>
        <v>0</v>
      </c>
      <c r="LZ68" s="807">
        <f t="shared" si="1780"/>
        <v>0</v>
      </c>
      <c r="MA68" s="982">
        <f t="shared" si="1781"/>
        <v>0</v>
      </c>
      <c r="MB68" s="982">
        <f t="shared" si="1781"/>
        <v>2.8999999999999998E-3</v>
      </c>
      <c r="MC68" s="982">
        <f t="shared" si="1781"/>
        <v>0</v>
      </c>
      <c r="MD68" s="982">
        <f t="shared" si="1781"/>
        <v>1.2999999999999999E-3</v>
      </c>
      <c r="ME68" s="982">
        <f t="shared" si="1781"/>
        <v>0</v>
      </c>
      <c r="MF68" s="982">
        <f t="shared" si="1781"/>
        <v>0</v>
      </c>
      <c r="MG68" s="982">
        <f t="shared" si="1781"/>
        <v>1.0000000000000001E-5</v>
      </c>
      <c r="MH68" s="982">
        <f t="shared" si="1781"/>
        <v>0</v>
      </c>
      <c r="MI68" s="982">
        <f t="shared" si="1781"/>
        <v>3.8E-3</v>
      </c>
      <c r="MJ68" s="982">
        <f t="shared" si="1781"/>
        <v>0</v>
      </c>
      <c r="MK68" s="982">
        <f t="shared" si="1781"/>
        <v>0</v>
      </c>
      <c r="ML68" s="982">
        <f t="shared" si="1781"/>
        <v>0</v>
      </c>
      <c r="MM68" s="1004">
        <f t="shared" si="1782"/>
        <v>0</v>
      </c>
      <c r="MN68" s="1004">
        <f t="shared" si="1782"/>
        <v>0</v>
      </c>
      <c r="MO68" s="1004">
        <f t="shared" si="1782"/>
        <v>5.7000000000000002E-2</v>
      </c>
      <c r="MP68" s="1004">
        <f t="shared" si="1782"/>
        <v>0</v>
      </c>
      <c r="MQ68" s="1004">
        <f t="shared" si="1782"/>
        <v>0</v>
      </c>
      <c r="MR68" s="1004">
        <f t="shared" si="1782"/>
        <v>0</v>
      </c>
      <c r="MS68" s="1004">
        <f t="shared" si="1782"/>
        <v>0</v>
      </c>
      <c r="MT68" s="1004">
        <f t="shared" si="1782"/>
        <v>0</v>
      </c>
      <c r="MU68" s="1004">
        <f t="shared" si="1782"/>
        <v>0</v>
      </c>
      <c r="MV68" s="1004">
        <f t="shared" si="1782"/>
        <v>6.9999999999999999E-4</v>
      </c>
      <c r="MW68" s="1004">
        <f t="shared" si="1782"/>
        <v>0</v>
      </c>
      <c r="MX68" s="1004">
        <f t="shared" si="1782"/>
        <v>3.5000000000000001E-3</v>
      </c>
      <c r="MY68" s="1044">
        <f t="shared" si="1783"/>
        <v>0</v>
      </c>
      <c r="MZ68" s="1044">
        <f t="shared" si="1783"/>
        <v>0</v>
      </c>
      <c r="NA68" s="1044">
        <f t="shared" si="1783"/>
        <v>0</v>
      </c>
      <c r="NB68" s="1044">
        <f t="shared" si="1783"/>
        <v>0</v>
      </c>
      <c r="NC68" s="1044">
        <f t="shared" si="1783"/>
        <v>0</v>
      </c>
      <c r="ND68" s="1044">
        <f t="shared" si="1783"/>
        <v>0</v>
      </c>
      <c r="NE68" s="1044">
        <f t="shared" si="1783"/>
        <v>0</v>
      </c>
      <c r="NF68" s="1044">
        <f t="shared" si="1783"/>
        <v>0</v>
      </c>
      <c r="NG68" s="1044">
        <f t="shared" si="1783"/>
        <v>0</v>
      </c>
      <c r="NH68" s="1044">
        <f t="shared" si="1783"/>
        <v>9.7999999999999997E-3</v>
      </c>
      <c r="NI68" s="1044">
        <f t="shared" si="1783"/>
        <v>2.3999999999999998E-3</v>
      </c>
      <c r="NJ68" s="1044">
        <f t="shared" si="1783"/>
        <v>0</v>
      </c>
      <c r="NK68" s="1131">
        <f t="shared" si="1784"/>
        <v>1.1000000000000001E-3</v>
      </c>
      <c r="NL68" s="1131">
        <f t="shared" si="1785"/>
        <v>9.2999999999999992E-3</v>
      </c>
      <c r="NM68" s="1131">
        <f t="shared" si="1786"/>
        <v>0</v>
      </c>
      <c r="NN68" s="1131">
        <f t="shared" si="1787"/>
        <v>0</v>
      </c>
      <c r="NO68" s="1131">
        <f t="shared" si="1788"/>
        <v>0</v>
      </c>
      <c r="NP68" s="1131">
        <f t="shared" si="1789"/>
        <v>0</v>
      </c>
      <c r="NQ68" s="1131">
        <f t="shared" si="1790"/>
        <v>8.9999999999999998E-4</v>
      </c>
      <c r="NR68" s="1131">
        <f t="shared" si="1791"/>
        <v>7.1000000000000004E-3</v>
      </c>
      <c r="NS68" s="1131">
        <f t="shared" si="1792"/>
        <v>1.15E-2</v>
      </c>
      <c r="NT68" s="1131">
        <f t="shared" si="1793"/>
        <v>1.5E-3</v>
      </c>
      <c r="NU68" s="1131">
        <f t="shared" si="1794"/>
        <v>0</v>
      </c>
      <c r="NV68" s="1131">
        <f t="shared" si="1795"/>
        <v>1.04E-2</v>
      </c>
      <c r="NW68" s="1216">
        <f t="shared" si="1796"/>
        <v>8.6E-3</v>
      </c>
      <c r="NX68" s="1216">
        <f t="shared" si="1797"/>
        <v>0</v>
      </c>
      <c r="NY68" s="1216">
        <f t="shared" si="1798"/>
        <v>8.0000000000000004E-4</v>
      </c>
      <c r="NZ68" s="1216">
        <f t="shared" si="1799"/>
        <v>8.9999999999999993E-3</v>
      </c>
      <c r="OA68" s="1216">
        <f t="shared" si="1800"/>
        <v>0</v>
      </c>
      <c r="OB68" s="1216">
        <f t="shared" si="1801"/>
        <v>0</v>
      </c>
      <c r="OC68" s="1216">
        <f t="shared" si="1802"/>
        <v>0</v>
      </c>
      <c r="OD68" s="1216">
        <f t="shared" si="1803"/>
        <v>0</v>
      </c>
      <c r="OE68" s="1216">
        <f t="shared" si="1804"/>
        <v>0</v>
      </c>
      <c r="OF68" s="1216">
        <f t="shared" si="1805"/>
        <v>0</v>
      </c>
      <c r="OG68" s="1216">
        <f t="shared" si="1806"/>
        <v>0</v>
      </c>
      <c r="OH68" s="1216">
        <f t="shared" si="1807"/>
        <v>0</v>
      </c>
      <c r="OI68" s="1286">
        <f t="shared" si="1808"/>
        <v>0</v>
      </c>
      <c r="OJ68" s="1286">
        <f t="shared" si="1809"/>
        <v>0</v>
      </c>
      <c r="OK68" s="1286">
        <f t="shared" si="1810"/>
        <v>0</v>
      </c>
      <c r="OL68" s="1286">
        <f t="shared" si="1811"/>
        <v>4.4400000000000002E-2</v>
      </c>
      <c r="OM68" s="1286">
        <f t="shared" si="1812"/>
        <v>1.2500000000000001E-2</v>
      </c>
      <c r="ON68" s="1286">
        <f t="shared" si="1813"/>
        <v>0</v>
      </c>
      <c r="OO68" s="1286">
        <f t="shared" si="1814"/>
        <v>0</v>
      </c>
      <c r="OP68" s="1286">
        <f t="shared" si="1815"/>
        <v>0</v>
      </c>
      <c r="OQ68" s="1286">
        <f t="shared" si="1816"/>
        <v>0</v>
      </c>
      <c r="OR68" s="1286">
        <f t="shared" si="1817"/>
        <v>0</v>
      </c>
      <c r="OS68" s="1286">
        <f t="shared" si="1818"/>
        <v>0</v>
      </c>
      <c r="OT68" s="1286">
        <f t="shared" si="1819"/>
        <v>0</v>
      </c>
    </row>
    <row r="69" spans="1:410" s="32" customFormat="1" x14ac:dyDescent="0.3">
      <c r="A69" s="634"/>
      <c r="B69" s="50">
        <v>9.3000000000000007</v>
      </c>
      <c r="C69" s="31"/>
      <c r="D69" s="31"/>
      <c r="E69" s="1350" t="s">
        <v>69</v>
      </c>
      <c r="F69" s="1350"/>
      <c r="G69" s="1351"/>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v>1</v>
      </c>
      <c r="FQ69" s="67">
        <v>1</v>
      </c>
      <c r="FR69" s="120" t="s">
        <v>29</v>
      </c>
      <c r="FS69" s="138">
        <f>SUM(FF69:FQ69)/$FR$4</f>
        <v>0.99677499999999997</v>
      </c>
      <c r="FT69" s="554">
        <v>1</v>
      </c>
      <c r="FU69" s="67">
        <v>1</v>
      </c>
      <c r="FV69" s="16">
        <v>1</v>
      </c>
      <c r="FW69" s="67">
        <v>0.9556</v>
      </c>
      <c r="FX69" s="16">
        <v>0.98750000000000004</v>
      </c>
      <c r="FY69" s="67">
        <v>1</v>
      </c>
      <c r="FZ69" s="554"/>
      <c r="GA69" s="67"/>
      <c r="GB69" s="554"/>
      <c r="GC69" s="67"/>
      <c r="GD69" s="554"/>
      <c r="GE69" s="67"/>
      <c r="GF69" s="120" t="s">
        <v>29</v>
      </c>
      <c r="GG69" s="138">
        <f>SUM(FT69:GE69)/$GF$4</f>
        <v>0.99051666666666671</v>
      </c>
      <c r="GH69" s="294">
        <f>ER69-EO69</f>
        <v>-1.0999999999999899E-3</v>
      </c>
      <c r="GI69" s="1101">
        <f>GH69/EO69</f>
        <v>-1.0999999999999899E-3</v>
      </c>
      <c r="GJ69" s="294">
        <f>ES69-ER69</f>
        <v>-8.1999999999999851E-3</v>
      </c>
      <c r="GK69" s="1097">
        <f>GJ69/ER69</f>
        <v>-8.2090299329262047E-3</v>
      </c>
      <c r="GL69" s="1072">
        <f>ET69-ES69</f>
        <v>9.299999999999975E-3</v>
      </c>
      <c r="GM69" s="1097">
        <f>IF(ISERROR(GL69/ES69),0,GL69/ES69)</f>
        <v>9.3873019077419743E-3</v>
      </c>
      <c r="GN69" s="294">
        <f>EU69-ET69</f>
        <v>0</v>
      </c>
      <c r="GO69" s="1097">
        <f>IF(ISERROR(GN69/ET69),0,GN69/ET69)</f>
        <v>0</v>
      </c>
      <c r="GP69" s="294">
        <f>EV69-EU69</f>
        <v>0</v>
      </c>
      <c r="GQ69" s="1097">
        <f>IF(ISERROR(GP69/EU69),0,GP69/EU69)</f>
        <v>0</v>
      </c>
      <c r="GR69" s="294">
        <f>EW69-EV69</f>
        <v>0</v>
      </c>
      <c r="GS69" s="1097">
        <f>IF(ISERROR(GR69/EV69),0,GR69/EV69)</f>
        <v>0</v>
      </c>
      <c r="GT69" s="294">
        <f>EX69-EW69</f>
        <v>-9.000000000000119E-4</v>
      </c>
      <c r="GU69" s="1154">
        <f>IF(ISERROR(GT69/EW69),0,GT69/EW69)</f>
        <v>-9.000000000000119E-4</v>
      </c>
      <c r="GV69" s="294">
        <f>EY69-EX69</f>
        <v>-6.1999999999999833E-3</v>
      </c>
      <c r="GW69" s="1097">
        <f>IF(ISERROR(GV69/EX69),0,GV69/EX69)</f>
        <v>-6.2055850265238547E-3</v>
      </c>
      <c r="GX69" s="1160">
        <f>EZ69-EY69</f>
        <v>-4.3999999999999595E-3</v>
      </c>
      <c r="GY69" s="1154">
        <f>IF(ISERROR(GX69/EY69),0,GX69/EY69)</f>
        <v>-4.4314633900694525E-3</v>
      </c>
      <c r="GZ69" s="294">
        <f>FA69-EZ69</f>
        <v>1.0000000000000009E-2</v>
      </c>
      <c r="HA69" s="1097">
        <f>IF(ISERROR(GZ69/EZ69),0,GZ69/EZ69)</f>
        <v>1.0116337885685391E-2</v>
      </c>
      <c r="HB69" s="294">
        <f>FB69-FA69</f>
        <v>1.4999999999999458E-3</v>
      </c>
      <c r="HC69" s="1097">
        <f>IF(ISERROR(HB69/FA69),0,HB69/FA69)</f>
        <v>1.5022533800700508E-3</v>
      </c>
      <c r="HD69" s="294">
        <f>FC69-FB69</f>
        <v>-1.0399999999999965E-2</v>
      </c>
      <c r="HE69" s="1097">
        <f>IF(ISERROR(HD69/FB69),0,HD69/FB69)</f>
        <v>-1.0399999999999965E-2</v>
      </c>
      <c r="HF69" s="1231">
        <f>FF69-FC69</f>
        <v>-1.8500000000000072E-2</v>
      </c>
      <c r="HG69" s="342">
        <f>HF69/FC69</f>
        <v>-1.8694421988682368E-2</v>
      </c>
      <c r="HH69" s="1231">
        <f>FG69-FF69</f>
        <v>2.8900000000000037E-2</v>
      </c>
      <c r="HI69" s="342">
        <f>HH69/FF69</f>
        <v>2.9760065904644258E-2</v>
      </c>
      <c r="HJ69" s="1231">
        <f>FH69-FG69</f>
        <v>-8.0000000000002292E-4</v>
      </c>
      <c r="HK69" s="342">
        <f>HJ69/FG69</f>
        <v>-8.0000000000002292E-4</v>
      </c>
      <c r="HL69" s="1256">
        <f>FI69-FH69</f>
        <v>-8.1999999999999851E-3</v>
      </c>
      <c r="HM69" s="342">
        <f>HL69/FH69</f>
        <v>-8.2065652522017463E-3</v>
      </c>
      <c r="HN69" s="1231">
        <f>FJ69-FI69</f>
        <v>9.000000000000008E-3</v>
      </c>
      <c r="HO69" s="342">
        <f>HN69/FI69</f>
        <v>9.0817356205852764E-3</v>
      </c>
      <c r="HP69" s="1231">
        <f>FK69-FJ69</f>
        <v>0</v>
      </c>
      <c r="HQ69" s="342">
        <f>HP69/FJ69</f>
        <v>0</v>
      </c>
      <c r="HR69" s="1231">
        <f>FL69-FK69</f>
        <v>0</v>
      </c>
      <c r="HS69" s="342">
        <f>HR69/FK69</f>
        <v>0</v>
      </c>
      <c r="HT69" s="1231">
        <f>FM69-FL69</f>
        <v>0</v>
      </c>
      <c r="HU69" s="342">
        <f>HT69/FL69</f>
        <v>0</v>
      </c>
      <c r="HV69" s="1231">
        <f>FN69-FM69</f>
        <v>0</v>
      </c>
      <c r="HW69" s="342">
        <f>HV69/FM69</f>
        <v>0</v>
      </c>
      <c r="HX69" s="1231">
        <f>FO69-FN69</f>
        <v>0</v>
      </c>
      <c r="HY69" s="342">
        <f>HX69/FN69</f>
        <v>0</v>
      </c>
      <c r="HZ69" s="1231">
        <f>FP69-FO69</f>
        <v>0</v>
      </c>
      <c r="IA69" s="342">
        <f>HZ69/FO69</f>
        <v>0</v>
      </c>
      <c r="IB69" s="1231">
        <f>FQ69-FP69</f>
        <v>0</v>
      </c>
      <c r="IC69" s="342">
        <f>IB69/FP69</f>
        <v>0</v>
      </c>
      <c r="ID69" s="1231">
        <f>FT69-FQ69</f>
        <v>0</v>
      </c>
      <c r="IE69" s="342">
        <f>ID69/FQ69</f>
        <v>0</v>
      </c>
      <c r="IF69" s="1231">
        <f>FU69-FT69</f>
        <v>0</v>
      </c>
      <c r="IG69" s="342">
        <f>IF69/FT69</f>
        <v>0</v>
      </c>
      <c r="IH69" s="1231">
        <f>FX69-FV69</f>
        <v>-1.2499999999999956E-2</v>
      </c>
      <c r="II69" s="342">
        <f>IH69/FU69</f>
        <v>-1.2499999999999956E-2</v>
      </c>
      <c r="IJ69" s="1231">
        <f>FZ69-FW69</f>
        <v>-0.9556</v>
      </c>
      <c r="IK69" s="342">
        <f>IJ69/FV69</f>
        <v>-0.9556</v>
      </c>
      <c r="IL69" s="1231">
        <f>FX69-FW69</f>
        <v>3.1900000000000039E-2</v>
      </c>
      <c r="IM69" s="342">
        <f>IL69/FW69</f>
        <v>3.338216827124324E-2</v>
      </c>
      <c r="IN69" s="1231">
        <f>FY69-FX69</f>
        <v>1.2499999999999956E-2</v>
      </c>
      <c r="IO69" s="342">
        <f>IN69/FX69</f>
        <v>1.2658227848101221E-2</v>
      </c>
      <c r="IP69" s="1231">
        <f>FZ69-FY69</f>
        <v>-1</v>
      </c>
      <c r="IQ69" s="342">
        <f>IP69/FY69</f>
        <v>-1</v>
      </c>
      <c r="IR69" s="1231">
        <f>GA69-FZ69</f>
        <v>0</v>
      </c>
      <c r="IS69" s="342" t="e">
        <f>IR69/FZ69</f>
        <v>#DIV/0!</v>
      </c>
      <c r="IT69" s="1231">
        <f>GB69-GA69</f>
        <v>0</v>
      </c>
      <c r="IU69" s="342" t="e">
        <f>IT69/GA69</f>
        <v>#DIV/0!</v>
      </c>
      <c r="IV69" s="1231">
        <f>GC69-GB69</f>
        <v>0</v>
      </c>
      <c r="IW69" s="342" t="e">
        <f>IV69/GB69</f>
        <v>#DIV/0!</v>
      </c>
      <c r="IX69" s="1231">
        <f>GD69-GC69</f>
        <v>0</v>
      </c>
      <c r="IY69" s="342" t="e">
        <f>IX69/GC69</f>
        <v>#DIV/0!</v>
      </c>
      <c r="IZ69" s="1231">
        <f>GE69-GD69</f>
        <v>0</v>
      </c>
      <c r="JA69" s="1306" t="e">
        <f>IZ69/GD69</f>
        <v>#DIV/0!</v>
      </c>
      <c r="JB69" s="188">
        <f>FK69</f>
        <v>1</v>
      </c>
      <c r="JC69" s="901">
        <f>FY69</f>
        <v>1</v>
      </c>
      <c r="JD69" s="1258">
        <f>(JC69-JB69)*100</f>
        <v>0</v>
      </c>
      <c r="JE69" s="100">
        <f t="shared" si="1775"/>
        <v>0</v>
      </c>
      <c r="JF69" s="1174"/>
      <c r="JG69" s="32" t="str">
        <f>E69</f>
        <v>BI Up Time</v>
      </c>
      <c r="JH69" s="244" t="e">
        <f>#REF!</f>
        <v>#REF!</v>
      </c>
      <c r="JI69" s="244" t="e">
        <f>#REF!</f>
        <v>#REF!</v>
      </c>
      <c r="JJ69" s="244" t="e">
        <f>#REF!</f>
        <v>#REF!</v>
      </c>
      <c r="JK69" s="244" t="e">
        <f>#REF!</f>
        <v>#REF!</v>
      </c>
      <c r="JL69" s="244" t="e">
        <f>#REF!</f>
        <v>#REF!</v>
      </c>
      <c r="JM69" s="244" t="e">
        <f>#REF!</f>
        <v>#REF!</v>
      </c>
      <c r="JN69" s="244" t="e">
        <f>#REF!</f>
        <v>#REF!</v>
      </c>
      <c r="JO69" s="244" t="e">
        <f>#REF!</f>
        <v>#REF!</v>
      </c>
      <c r="JP69" s="244" t="e">
        <f>#REF!</f>
        <v>#REF!</v>
      </c>
      <c r="JQ69" s="244" t="e">
        <f>#REF!</f>
        <v>#REF!</v>
      </c>
      <c r="JR69" s="244" t="e">
        <f>#REF!</f>
        <v>#REF!</v>
      </c>
      <c r="JS69" s="245">
        <f t="shared" si="1776"/>
        <v>1</v>
      </c>
      <c r="JT69" s="245">
        <f t="shared" si="1776"/>
        <v>0.99490000000000001</v>
      </c>
      <c r="JU69" s="245">
        <f t="shared" si="1776"/>
        <v>1</v>
      </c>
      <c r="JV69" s="245">
        <f t="shared" si="1776"/>
        <v>0.99819999999999998</v>
      </c>
      <c r="JW69" s="245">
        <f t="shared" si="1776"/>
        <v>1</v>
      </c>
      <c r="JX69" s="245">
        <f t="shared" si="1776"/>
        <v>1</v>
      </c>
      <c r="JY69" s="245">
        <f t="shared" si="1776"/>
        <v>1</v>
      </c>
      <c r="JZ69" s="245">
        <f t="shared" si="1776"/>
        <v>1</v>
      </c>
      <c r="KA69" s="245">
        <f t="shared" si="1776"/>
        <v>1</v>
      </c>
      <c r="KB69" s="245">
        <f t="shared" si="1776"/>
        <v>1</v>
      </c>
      <c r="KC69" s="245">
        <f t="shared" si="1776"/>
        <v>1</v>
      </c>
      <c r="KD69" s="245">
        <f t="shared" si="1776"/>
        <v>1</v>
      </c>
      <c r="KE69" s="245">
        <f t="shared" si="1777"/>
        <v>1</v>
      </c>
      <c r="KF69" s="245">
        <f t="shared" si="1777"/>
        <v>0.99739999999999995</v>
      </c>
      <c r="KG69" s="245">
        <f t="shared" si="1777"/>
        <v>1</v>
      </c>
      <c r="KH69" s="245">
        <f t="shared" si="1777"/>
        <v>1</v>
      </c>
      <c r="KI69" s="245">
        <f t="shared" si="1777"/>
        <v>1</v>
      </c>
      <c r="KJ69" s="245">
        <f t="shared" si="1777"/>
        <v>1</v>
      </c>
      <c r="KK69" s="245">
        <f t="shared" si="1777"/>
        <v>1</v>
      </c>
      <c r="KL69" s="245">
        <f t="shared" si="1777"/>
        <v>1</v>
      </c>
      <c r="KM69" s="245">
        <f t="shared" si="1777"/>
        <v>1</v>
      </c>
      <c r="KN69" s="245">
        <f t="shared" si="1777"/>
        <v>1</v>
      </c>
      <c r="KO69" s="245">
        <f t="shared" si="1777"/>
        <v>1</v>
      </c>
      <c r="KP69" s="245">
        <f t="shared" si="1777"/>
        <v>1</v>
      </c>
      <c r="KQ69" s="652">
        <f t="shared" si="1778"/>
        <v>1</v>
      </c>
      <c r="KR69" s="652">
        <f t="shared" si="1778"/>
        <v>1</v>
      </c>
      <c r="KS69" s="652">
        <f t="shared" si="1778"/>
        <v>0.99329999999999996</v>
      </c>
      <c r="KT69" s="652">
        <f t="shared" si="1778"/>
        <v>1</v>
      </c>
      <c r="KU69" s="652">
        <f t="shared" si="1778"/>
        <v>1</v>
      </c>
      <c r="KV69" s="652">
        <f t="shared" si="1778"/>
        <v>1</v>
      </c>
      <c r="KW69" s="652">
        <f t="shared" si="1778"/>
        <v>1</v>
      </c>
      <c r="KX69" s="652">
        <f t="shared" si="1778"/>
        <v>1</v>
      </c>
      <c r="KY69" s="652">
        <f t="shared" si="1778"/>
        <v>1</v>
      </c>
      <c r="KZ69" s="652">
        <f t="shared" si="1778"/>
        <v>0.99839999999999995</v>
      </c>
      <c r="LA69" s="652">
        <f t="shared" si="1778"/>
        <v>1</v>
      </c>
      <c r="LB69" s="652">
        <f t="shared" si="1778"/>
        <v>1</v>
      </c>
      <c r="LC69" s="744">
        <f t="shared" si="1779"/>
        <v>1</v>
      </c>
      <c r="LD69" s="744">
        <f t="shared" si="1779"/>
        <v>1</v>
      </c>
      <c r="LE69" s="744">
        <f t="shared" si="1779"/>
        <v>1</v>
      </c>
      <c r="LF69" s="744">
        <f t="shared" si="1779"/>
        <v>1</v>
      </c>
      <c r="LG69" s="744">
        <f t="shared" si="1779"/>
        <v>1</v>
      </c>
      <c r="LH69" s="744">
        <f t="shared" si="1779"/>
        <v>1</v>
      </c>
      <c r="LI69" s="744">
        <f t="shared" si="1779"/>
        <v>1</v>
      </c>
      <c r="LJ69" s="744">
        <f t="shared" si="1779"/>
        <v>1</v>
      </c>
      <c r="LK69" s="744">
        <f t="shared" si="1779"/>
        <v>1</v>
      </c>
      <c r="LL69" s="744">
        <f t="shared" si="1779"/>
        <v>1</v>
      </c>
      <c r="LM69" s="744">
        <f t="shared" si="1779"/>
        <v>1</v>
      </c>
      <c r="LN69" s="744">
        <f t="shared" si="1779"/>
        <v>1</v>
      </c>
      <c r="LO69" s="794">
        <f t="shared" si="1780"/>
        <v>1</v>
      </c>
      <c r="LP69" s="794">
        <f t="shared" si="1780"/>
        <v>1</v>
      </c>
      <c r="LQ69" s="794">
        <f t="shared" si="1780"/>
        <v>1</v>
      </c>
      <c r="LR69" s="794">
        <f t="shared" si="1780"/>
        <v>1</v>
      </c>
      <c r="LS69" s="794">
        <f t="shared" si="1780"/>
        <v>1</v>
      </c>
      <c r="LT69" s="794">
        <f t="shared" si="1780"/>
        <v>1</v>
      </c>
      <c r="LU69" s="794">
        <f t="shared" si="1780"/>
        <v>1</v>
      </c>
      <c r="LV69" s="794">
        <f t="shared" si="1780"/>
        <v>1</v>
      </c>
      <c r="LW69" s="794">
        <f t="shared" si="1780"/>
        <v>1</v>
      </c>
      <c r="LX69" s="794">
        <f t="shared" si="1780"/>
        <v>1</v>
      </c>
      <c r="LY69" s="794">
        <f t="shared" si="1780"/>
        <v>1</v>
      </c>
      <c r="LZ69" s="794">
        <f t="shared" si="1780"/>
        <v>1</v>
      </c>
      <c r="MA69" s="969">
        <f t="shared" si="1781"/>
        <v>1</v>
      </c>
      <c r="MB69" s="969">
        <f t="shared" si="1781"/>
        <v>0.99709999999999999</v>
      </c>
      <c r="MC69" s="969">
        <f t="shared" si="1781"/>
        <v>1</v>
      </c>
      <c r="MD69" s="969">
        <f t="shared" si="1781"/>
        <v>0.9829</v>
      </c>
      <c r="ME69" s="969">
        <f t="shared" si="1781"/>
        <v>1</v>
      </c>
      <c r="MF69" s="969">
        <f t="shared" si="1781"/>
        <v>1</v>
      </c>
      <c r="MG69" s="969">
        <f t="shared" si="1781"/>
        <v>0.99999899999999997</v>
      </c>
      <c r="MH69" s="969">
        <f t="shared" si="1781"/>
        <v>1</v>
      </c>
      <c r="MI69" s="969">
        <f t="shared" si="1781"/>
        <v>0.99619999999999997</v>
      </c>
      <c r="MJ69" s="969">
        <f t="shared" si="1781"/>
        <v>1</v>
      </c>
      <c r="MK69" s="969">
        <f t="shared" si="1781"/>
        <v>1</v>
      </c>
      <c r="ML69" s="969">
        <f t="shared" si="1781"/>
        <v>1</v>
      </c>
      <c r="MM69" s="991">
        <f t="shared" si="1782"/>
        <v>1</v>
      </c>
      <c r="MN69" s="991">
        <f t="shared" si="1782"/>
        <v>1</v>
      </c>
      <c r="MO69" s="991">
        <f t="shared" si="1782"/>
        <v>0.94299999999999995</v>
      </c>
      <c r="MP69" s="991">
        <f t="shared" si="1782"/>
        <v>1</v>
      </c>
      <c r="MQ69" s="991">
        <f t="shared" si="1782"/>
        <v>0.96430000000000005</v>
      </c>
      <c r="MR69" s="991">
        <f t="shared" si="1782"/>
        <v>0.998</v>
      </c>
      <c r="MS69" s="991">
        <f t="shared" si="1782"/>
        <v>1</v>
      </c>
      <c r="MT69" s="991">
        <f t="shared" si="1782"/>
        <v>1</v>
      </c>
      <c r="MU69" s="991">
        <f t="shared" si="1782"/>
        <v>1</v>
      </c>
      <c r="MV69" s="991">
        <f t="shared" si="1782"/>
        <v>1</v>
      </c>
      <c r="MW69" s="991">
        <f t="shared" si="1782"/>
        <v>1</v>
      </c>
      <c r="MX69" s="991">
        <f t="shared" si="1782"/>
        <v>0.99650000000000005</v>
      </c>
      <c r="MY69" s="1031">
        <f t="shared" si="1783"/>
        <v>1</v>
      </c>
      <c r="MZ69" s="1031">
        <f t="shared" si="1783"/>
        <v>1</v>
      </c>
      <c r="NA69" s="1031">
        <f t="shared" si="1783"/>
        <v>1</v>
      </c>
      <c r="NB69" s="1031">
        <f t="shared" si="1783"/>
        <v>1</v>
      </c>
      <c r="NC69" s="1031">
        <f t="shared" si="1783"/>
        <v>1</v>
      </c>
      <c r="ND69" s="1031">
        <f t="shared" si="1783"/>
        <v>1</v>
      </c>
      <c r="NE69" s="1031">
        <f t="shared" si="1783"/>
        <v>1</v>
      </c>
      <c r="NF69" s="1031">
        <f t="shared" si="1783"/>
        <v>1</v>
      </c>
      <c r="NG69" s="1031">
        <f t="shared" si="1783"/>
        <v>1</v>
      </c>
      <c r="NH69" s="1031">
        <f t="shared" si="1783"/>
        <v>0.99019999999999997</v>
      </c>
      <c r="NI69" s="1031">
        <f t="shared" si="1783"/>
        <v>0.99760000000000004</v>
      </c>
      <c r="NJ69" s="1031">
        <f t="shared" si="1783"/>
        <v>1</v>
      </c>
      <c r="NK69" s="1118">
        <f t="shared" si="1784"/>
        <v>0.99890000000000001</v>
      </c>
      <c r="NL69" s="1118">
        <f t="shared" si="1785"/>
        <v>0.99070000000000003</v>
      </c>
      <c r="NM69" s="1118">
        <f t="shared" si="1786"/>
        <v>1</v>
      </c>
      <c r="NN69" s="1118">
        <f t="shared" si="1787"/>
        <v>1</v>
      </c>
      <c r="NO69" s="1118">
        <f t="shared" si="1788"/>
        <v>1</v>
      </c>
      <c r="NP69" s="1118">
        <f t="shared" si="1789"/>
        <v>1</v>
      </c>
      <c r="NQ69" s="1118">
        <f t="shared" si="1790"/>
        <v>0.99909999999999999</v>
      </c>
      <c r="NR69" s="1118">
        <f t="shared" si="1791"/>
        <v>0.9929</v>
      </c>
      <c r="NS69" s="1118">
        <f t="shared" si="1792"/>
        <v>0.98850000000000005</v>
      </c>
      <c r="NT69" s="1118">
        <f t="shared" si="1793"/>
        <v>0.99850000000000005</v>
      </c>
      <c r="NU69" s="1118">
        <f t="shared" si="1794"/>
        <v>1</v>
      </c>
      <c r="NV69" s="1118">
        <f t="shared" si="1795"/>
        <v>0.98960000000000004</v>
      </c>
      <c r="NW69" s="1203">
        <f t="shared" si="1796"/>
        <v>0.97109999999999996</v>
      </c>
      <c r="NX69" s="1203">
        <f t="shared" si="1797"/>
        <v>1</v>
      </c>
      <c r="NY69" s="1203">
        <f t="shared" si="1798"/>
        <v>0.99919999999999998</v>
      </c>
      <c r="NZ69" s="1203">
        <f t="shared" si="1799"/>
        <v>0.99099999999999999</v>
      </c>
      <c r="OA69" s="1203">
        <f t="shared" si="1800"/>
        <v>1</v>
      </c>
      <c r="OB69" s="1203">
        <f t="shared" si="1801"/>
        <v>1</v>
      </c>
      <c r="OC69" s="1203">
        <f t="shared" si="1802"/>
        <v>1</v>
      </c>
      <c r="OD69" s="1203">
        <f t="shared" si="1803"/>
        <v>1</v>
      </c>
      <c r="OE69" s="1203">
        <f t="shared" si="1804"/>
        <v>1</v>
      </c>
      <c r="OF69" s="1203">
        <f t="shared" si="1805"/>
        <v>1</v>
      </c>
      <c r="OG69" s="1203">
        <f t="shared" si="1806"/>
        <v>1</v>
      </c>
      <c r="OH69" s="1203">
        <f t="shared" si="1807"/>
        <v>1</v>
      </c>
      <c r="OI69" s="1273">
        <f t="shared" si="1808"/>
        <v>1</v>
      </c>
      <c r="OJ69" s="1273">
        <f t="shared" si="1809"/>
        <v>1</v>
      </c>
      <c r="OK69" s="1273">
        <f t="shared" si="1810"/>
        <v>1</v>
      </c>
      <c r="OL69" s="1273">
        <f t="shared" si="1811"/>
        <v>0.9556</v>
      </c>
      <c r="OM69" s="1273">
        <f t="shared" si="1812"/>
        <v>0.98750000000000004</v>
      </c>
      <c r="ON69" s="1273">
        <f t="shared" si="1813"/>
        <v>1</v>
      </c>
      <c r="OO69" s="1273">
        <f t="shared" si="1814"/>
        <v>0</v>
      </c>
      <c r="OP69" s="1273">
        <f t="shared" si="1815"/>
        <v>0</v>
      </c>
      <c r="OQ69" s="1273">
        <f t="shared" si="1816"/>
        <v>0</v>
      </c>
      <c r="OR69" s="1273">
        <f t="shared" si="1817"/>
        <v>0</v>
      </c>
      <c r="OS69" s="1273">
        <f t="shared" si="1818"/>
        <v>0</v>
      </c>
      <c r="OT69" s="1273">
        <f t="shared" si="1819"/>
        <v>0</v>
      </c>
    </row>
    <row r="70" spans="1:410" s="163" customFormat="1" x14ac:dyDescent="0.3">
      <c r="A70" s="634"/>
      <c r="B70" s="69">
        <v>9.4</v>
      </c>
      <c r="C70" s="159"/>
      <c r="D70" s="159"/>
      <c r="E70" s="1329" t="s">
        <v>70</v>
      </c>
      <c r="F70" s="1329"/>
      <c r="G70" s="1330"/>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v>0</v>
      </c>
      <c r="FQ70" s="161">
        <v>0</v>
      </c>
      <c r="FR70" s="162" t="s">
        <v>29</v>
      </c>
      <c r="FS70" s="148">
        <f>SUM(FF70:FQ70)/$FR$4</f>
        <v>3.225E-3</v>
      </c>
      <c r="FT70" s="555">
        <v>0</v>
      </c>
      <c r="FU70" s="161">
        <v>0</v>
      </c>
      <c r="FV70" s="160">
        <v>0</v>
      </c>
      <c r="FW70" s="161">
        <v>4.4400000000000002E-2</v>
      </c>
      <c r="FX70" s="160">
        <v>1.2500000000000001E-2</v>
      </c>
      <c r="FY70" s="161">
        <v>0</v>
      </c>
      <c r="FZ70" s="555"/>
      <c r="GA70" s="161"/>
      <c r="GB70" s="555"/>
      <c r="GC70" s="161"/>
      <c r="GD70" s="555"/>
      <c r="GE70" s="161"/>
      <c r="GF70" s="162" t="s">
        <v>29</v>
      </c>
      <c r="GG70" s="148">
        <f>SUM(FT70:GE70)/$GF$4</f>
        <v>9.4833333333333349E-3</v>
      </c>
      <c r="GH70" s="304">
        <f>ER70-EO70</f>
        <v>1.1000000000000001E-3</v>
      </c>
      <c r="GI70" s="1113">
        <v>0</v>
      </c>
      <c r="GJ70" s="304">
        <f>ES70-ER70</f>
        <v>8.199999999999999E-3</v>
      </c>
      <c r="GK70" s="1108">
        <v>0</v>
      </c>
      <c r="GL70" s="1073">
        <f>ET70-ES70</f>
        <v>-9.2999999999999992E-3</v>
      </c>
      <c r="GM70" s="1099">
        <f>IF(ISERROR(GL70/ES70),0,GL70/ES70)</f>
        <v>-1</v>
      </c>
      <c r="GN70" s="304">
        <f>EU70-ET70</f>
        <v>0</v>
      </c>
      <c r="GO70" s="1099">
        <f>IF(ISERROR(GN70/ET70),0,GN70/ET70)</f>
        <v>0</v>
      </c>
      <c r="GP70" s="304">
        <f>EV70-EU70</f>
        <v>0</v>
      </c>
      <c r="GQ70" s="1099">
        <f>IF(ISERROR(GP70/EU70),0,GP70/EU70)</f>
        <v>0</v>
      </c>
      <c r="GR70" s="304">
        <f>EW70-EV70</f>
        <v>0</v>
      </c>
      <c r="GS70" s="1099">
        <f>IF(ISERROR(GR70/EV70),0,GR70/EV70)</f>
        <v>0</v>
      </c>
      <c r="GT70" s="304">
        <f>EX70-EW70</f>
        <v>8.9999999999999998E-4</v>
      </c>
      <c r="GU70" s="1156">
        <f>IF(ISERROR(GT70/EW70),0,GT70/EW70)</f>
        <v>0</v>
      </c>
      <c r="GV70" s="304">
        <f>EY70-EX70</f>
        <v>6.2000000000000006E-3</v>
      </c>
      <c r="GW70" s="1099">
        <f>IF(ISERROR(GV70/EX70),0,GV70/EX70)</f>
        <v>6.8888888888888902</v>
      </c>
      <c r="GX70" s="1161">
        <f>EZ70-EY70</f>
        <v>4.3999999999999994E-3</v>
      </c>
      <c r="GY70" s="1156">
        <f>IF(ISERROR(GX70/EY70),0,GX70/EY70)</f>
        <v>0.61971830985915477</v>
      </c>
      <c r="GZ70" s="304">
        <f>FA70-EZ70</f>
        <v>-0.01</v>
      </c>
      <c r="HA70" s="1099">
        <f>IF(ISERROR(GZ70/EZ70),0,GZ70/EZ70)</f>
        <v>-0.86956521739130443</v>
      </c>
      <c r="HB70" s="304">
        <f>FB70-FA70</f>
        <v>-1.5E-3</v>
      </c>
      <c r="HC70" s="1099">
        <f>IF(ISERROR(HB70/FA70),0,HB70/FA70)</f>
        <v>-1</v>
      </c>
      <c r="HD70" s="304">
        <f>FC70-FB70</f>
        <v>1.04E-2</v>
      </c>
      <c r="HE70" s="1099">
        <f>IF(ISERROR(HD70/FB70),0,HD70/FB70)</f>
        <v>0</v>
      </c>
      <c r="HF70" s="1243">
        <f>FF70-FC70</f>
        <v>1.8499999999999999E-2</v>
      </c>
      <c r="HG70" s="1250">
        <f>HF70/FC70</f>
        <v>1.7788461538461537</v>
      </c>
      <c r="HH70" s="1243">
        <f>FG70-FF70</f>
        <v>-2.8899999999999999E-2</v>
      </c>
      <c r="HI70" s="1250">
        <f>HH70/FF70</f>
        <v>-1</v>
      </c>
      <c r="HJ70" s="1243">
        <f>FH70-FG70</f>
        <v>8.0000000000000004E-4</v>
      </c>
      <c r="HK70" s="1250">
        <v>0</v>
      </c>
      <c r="HL70" s="1257">
        <f>FI70-FH70</f>
        <v>8.199999999999999E-3</v>
      </c>
      <c r="HM70" s="1250">
        <f>HL70/FH70</f>
        <v>10.249999999999998</v>
      </c>
      <c r="HN70" s="1243">
        <f>FJ70-FI70</f>
        <v>-8.9999999999999993E-3</v>
      </c>
      <c r="HO70" s="1250">
        <f>HN70/FI70</f>
        <v>-1</v>
      </c>
      <c r="HP70" s="1243">
        <f>FK70-FJ70</f>
        <v>0</v>
      </c>
      <c r="HQ70" s="1250">
        <v>0</v>
      </c>
      <c r="HR70" s="1243">
        <f>FL70-FK70</f>
        <v>0</v>
      </c>
      <c r="HS70" s="1250">
        <v>0</v>
      </c>
      <c r="HT70" s="1243">
        <f>FM70-FL70</f>
        <v>0</v>
      </c>
      <c r="HU70" s="1250">
        <v>0</v>
      </c>
      <c r="HV70" s="1243">
        <f>FN70-FM70</f>
        <v>0</v>
      </c>
      <c r="HW70" s="1250">
        <v>0</v>
      </c>
      <c r="HX70" s="1243">
        <f>FO70-FN70</f>
        <v>0</v>
      </c>
      <c r="HY70" s="1250">
        <v>0</v>
      </c>
      <c r="HZ70" s="1243">
        <f>FP70-FO70</f>
        <v>0</v>
      </c>
      <c r="IA70" s="1250">
        <v>0</v>
      </c>
      <c r="IB70" s="1243">
        <f>FQ70-FP70</f>
        <v>0</v>
      </c>
      <c r="IC70" s="1250">
        <v>0</v>
      </c>
      <c r="ID70" s="1243">
        <f>FT70-FQ70</f>
        <v>0</v>
      </c>
      <c r="IE70" s="1250">
        <v>0</v>
      </c>
      <c r="IF70" s="1243">
        <f>FU70-FT70</f>
        <v>0</v>
      </c>
      <c r="IG70" s="1250">
        <v>0</v>
      </c>
      <c r="IH70" s="1243">
        <f>FX70-FV70</f>
        <v>1.2500000000000001E-2</v>
      </c>
      <c r="II70" s="1250">
        <v>0</v>
      </c>
      <c r="IJ70" s="1243">
        <f>FZ70-FW70</f>
        <v>-4.4400000000000002E-2</v>
      </c>
      <c r="IK70" s="1250">
        <v>0</v>
      </c>
      <c r="IL70" s="1243">
        <f>FX70-FW70</f>
        <v>-3.1899999999999998E-2</v>
      </c>
      <c r="IM70" s="1250">
        <v>0</v>
      </c>
      <c r="IN70" s="1243">
        <f>FY70-FX70</f>
        <v>-1.2500000000000001E-2</v>
      </c>
      <c r="IO70" s="1250">
        <v>0</v>
      </c>
      <c r="IP70" s="1243">
        <f>FZ70-FY70</f>
        <v>0</v>
      </c>
      <c r="IQ70" s="1250">
        <v>0</v>
      </c>
      <c r="IR70" s="1243">
        <f>GA70-FZ70</f>
        <v>0</v>
      </c>
      <c r="IS70" s="1250">
        <v>0</v>
      </c>
      <c r="IT70" s="1243">
        <f>GB70-GA70</f>
        <v>0</v>
      </c>
      <c r="IU70" s="1250">
        <v>0</v>
      </c>
      <c r="IV70" s="1243">
        <f>GC70-GB70</f>
        <v>0</v>
      </c>
      <c r="IW70" s="1250">
        <v>0</v>
      </c>
      <c r="IX70" s="1243">
        <f>GD70-GC70</f>
        <v>0</v>
      </c>
      <c r="IY70" s="1250">
        <v>0</v>
      </c>
      <c r="IZ70" s="1243">
        <f>GE70-GD70</f>
        <v>0</v>
      </c>
      <c r="JA70" s="1307">
        <v>0</v>
      </c>
      <c r="JB70" s="89">
        <f>FK70</f>
        <v>0</v>
      </c>
      <c r="JC70" s="902">
        <f>FY70</f>
        <v>0</v>
      </c>
      <c r="JD70" s="1259">
        <f>(JC70-JB70)*100</f>
        <v>0</v>
      </c>
      <c r="JE70" s="108">
        <f t="shared" si="1775"/>
        <v>0</v>
      </c>
      <c r="JG70" s="163" t="str">
        <f>E70</f>
        <v>BI Down Time</v>
      </c>
      <c r="JH70" s="270" t="e">
        <f>#REF!</f>
        <v>#REF!</v>
      </c>
      <c r="JI70" s="270" t="e">
        <f>#REF!</f>
        <v>#REF!</v>
      </c>
      <c r="JJ70" s="270" t="e">
        <f>#REF!</f>
        <v>#REF!</v>
      </c>
      <c r="JK70" s="270" t="e">
        <f>#REF!</f>
        <v>#REF!</v>
      </c>
      <c r="JL70" s="270" t="e">
        <f>#REF!</f>
        <v>#REF!</v>
      </c>
      <c r="JM70" s="270" t="e">
        <f>#REF!</f>
        <v>#REF!</v>
      </c>
      <c r="JN70" s="270" t="e">
        <f>#REF!</f>
        <v>#REF!</v>
      </c>
      <c r="JO70" s="270" t="e">
        <f>#REF!</f>
        <v>#REF!</v>
      </c>
      <c r="JP70" s="270" t="e">
        <f>#REF!</f>
        <v>#REF!</v>
      </c>
      <c r="JQ70" s="270" t="e">
        <f>#REF!</f>
        <v>#REF!</v>
      </c>
      <c r="JR70" s="270" t="e">
        <f>#REF!</f>
        <v>#REF!</v>
      </c>
      <c r="JS70" s="271">
        <f t="shared" si="1776"/>
        <v>0</v>
      </c>
      <c r="JT70" s="271">
        <f t="shared" si="1776"/>
        <v>5.1000000000000004E-3</v>
      </c>
      <c r="JU70" s="271">
        <f t="shared" si="1776"/>
        <v>0</v>
      </c>
      <c r="JV70" s="271">
        <f t="shared" si="1776"/>
        <v>1.8E-3</v>
      </c>
      <c r="JW70" s="271">
        <f t="shared" si="1776"/>
        <v>0</v>
      </c>
      <c r="JX70" s="271">
        <f t="shared" si="1776"/>
        <v>0</v>
      </c>
      <c r="JY70" s="271">
        <f t="shared" si="1776"/>
        <v>0</v>
      </c>
      <c r="JZ70" s="271">
        <f t="shared" si="1776"/>
        <v>0</v>
      </c>
      <c r="KA70" s="271">
        <f t="shared" si="1776"/>
        <v>0</v>
      </c>
      <c r="KB70" s="271">
        <f t="shared" si="1776"/>
        <v>0</v>
      </c>
      <c r="KC70" s="271">
        <f t="shared" si="1776"/>
        <v>0</v>
      </c>
      <c r="KD70" s="271">
        <f t="shared" si="1776"/>
        <v>0</v>
      </c>
      <c r="KE70" s="271">
        <f t="shared" si="1777"/>
        <v>0</v>
      </c>
      <c r="KF70" s="271">
        <f t="shared" si="1777"/>
        <v>2.5999999999999999E-3</v>
      </c>
      <c r="KG70" s="271">
        <f t="shared" si="1777"/>
        <v>0</v>
      </c>
      <c r="KH70" s="271">
        <f t="shared" si="1777"/>
        <v>0</v>
      </c>
      <c r="KI70" s="271">
        <f t="shared" si="1777"/>
        <v>0</v>
      </c>
      <c r="KJ70" s="271">
        <f t="shared" si="1777"/>
        <v>0</v>
      </c>
      <c r="KK70" s="271">
        <f t="shared" si="1777"/>
        <v>0</v>
      </c>
      <c r="KL70" s="271">
        <f t="shared" si="1777"/>
        <v>0</v>
      </c>
      <c r="KM70" s="271">
        <f t="shared" si="1777"/>
        <v>0</v>
      </c>
      <c r="KN70" s="271">
        <f t="shared" si="1777"/>
        <v>0</v>
      </c>
      <c r="KO70" s="271">
        <f t="shared" si="1777"/>
        <v>0</v>
      </c>
      <c r="KP70" s="271">
        <f t="shared" si="1777"/>
        <v>0</v>
      </c>
      <c r="KQ70" s="665">
        <f t="shared" si="1778"/>
        <v>0</v>
      </c>
      <c r="KR70" s="665">
        <f t="shared" si="1778"/>
        <v>0</v>
      </c>
      <c r="KS70" s="665">
        <f t="shared" si="1778"/>
        <v>6.7000000000000002E-3</v>
      </c>
      <c r="KT70" s="665">
        <f t="shared" si="1778"/>
        <v>0</v>
      </c>
      <c r="KU70" s="665">
        <f t="shared" si="1778"/>
        <v>0</v>
      </c>
      <c r="KV70" s="665">
        <f t="shared" si="1778"/>
        <v>0</v>
      </c>
      <c r="KW70" s="665">
        <f t="shared" si="1778"/>
        <v>0</v>
      </c>
      <c r="KX70" s="665">
        <f t="shared" si="1778"/>
        <v>0</v>
      </c>
      <c r="KY70" s="665">
        <f t="shared" si="1778"/>
        <v>0</v>
      </c>
      <c r="KZ70" s="665">
        <f t="shared" si="1778"/>
        <v>1.6000000000000001E-3</v>
      </c>
      <c r="LA70" s="665">
        <f t="shared" si="1778"/>
        <v>0</v>
      </c>
      <c r="LB70" s="665">
        <f t="shared" si="1778"/>
        <v>0</v>
      </c>
      <c r="LC70" s="757">
        <f t="shared" si="1779"/>
        <v>0</v>
      </c>
      <c r="LD70" s="757">
        <f t="shared" si="1779"/>
        <v>0</v>
      </c>
      <c r="LE70" s="757">
        <f t="shared" si="1779"/>
        <v>0</v>
      </c>
      <c r="LF70" s="757">
        <f t="shared" si="1779"/>
        <v>0</v>
      </c>
      <c r="LG70" s="757">
        <f t="shared" si="1779"/>
        <v>0</v>
      </c>
      <c r="LH70" s="757">
        <f t="shared" si="1779"/>
        <v>0</v>
      </c>
      <c r="LI70" s="757">
        <f t="shared" si="1779"/>
        <v>0</v>
      </c>
      <c r="LJ70" s="757">
        <f t="shared" si="1779"/>
        <v>0</v>
      </c>
      <c r="LK70" s="757">
        <f t="shared" si="1779"/>
        <v>0</v>
      </c>
      <c r="LL70" s="757">
        <f t="shared" si="1779"/>
        <v>0</v>
      </c>
      <c r="LM70" s="757">
        <f t="shared" si="1779"/>
        <v>0</v>
      </c>
      <c r="LN70" s="757">
        <f t="shared" si="1779"/>
        <v>0</v>
      </c>
      <c r="LO70" s="807">
        <f t="shared" si="1780"/>
        <v>0</v>
      </c>
      <c r="LP70" s="807">
        <f t="shared" si="1780"/>
        <v>0</v>
      </c>
      <c r="LQ70" s="807">
        <f t="shared" si="1780"/>
        <v>0</v>
      </c>
      <c r="LR70" s="807">
        <f t="shared" si="1780"/>
        <v>0</v>
      </c>
      <c r="LS70" s="807">
        <f t="shared" si="1780"/>
        <v>0</v>
      </c>
      <c r="LT70" s="807">
        <f t="shared" si="1780"/>
        <v>0</v>
      </c>
      <c r="LU70" s="807">
        <f t="shared" si="1780"/>
        <v>0</v>
      </c>
      <c r="LV70" s="807">
        <f t="shared" si="1780"/>
        <v>0</v>
      </c>
      <c r="LW70" s="807">
        <f t="shared" si="1780"/>
        <v>0</v>
      </c>
      <c r="LX70" s="807">
        <f t="shared" si="1780"/>
        <v>0</v>
      </c>
      <c r="LY70" s="807">
        <f t="shared" si="1780"/>
        <v>0</v>
      </c>
      <c r="LZ70" s="807">
        <f t="shared" si="1780"/>
        <v>0</v>
      </c>
      <c r="MA70" s="982">
        <f t="shared" si="1781"/>
        <v>0</v>
      </c>
      <c r="MB70" s="982">
        <f t="shared" si="1781"/>
        <v>2.8999999999999998E-3</v>
      </c>
      <c r="MC70" s="982">
        <f t="shared" si="1781"/>
        <v>0</v>
      </c>
      <c r="MD70" s="982">
        <f t="shared" si="1781"/>
        <v>1.7100000000000001E-2</v>
      </c>
      <c r="ME70" s="982">
        <f t="shared" si="1781"/>
        <v>0</v>
      </c>
      <c r="MF70" s="982">
        <f t="shared" si="1781"/>
        <v>0</v>
      </c>
      <c r="MG70" s="982">
        <f t="shared" si="1781"/>
        <v>1E-4</v>
      </c>
      <c r="MH70" s="982">
        <f t="shared" si="1781"/>
        <v>0</v>
      </c>
      <c r="MI70" s="982">
        <f t="shared" si="1781"/>
        <v>4.3E-3</v>
      </c>
      <c r="MJ70" s="982">
        <f t="shared" si="1781"/>
        <v>0</v>
      </c>
      <c r="MK70" s="982">
        <f t="shared" si="1781"/>
        <v>0</v>
      </c>
      <c r="ML70" s="982">
        <f t="shared" si="1781"/>
        <v>0</v>
      </c>
      <c r="MM70" s="1004">
        <f t="shared" si="1782"/>
        <v>0</v>
      </c>
      <c r="MN70" s="1004">
        <f t="shared" si="1782"/>
        <v>0</v>
      </c>
      <c r="MO70" s="1004">
        <f t="shared" si="1782"/>
        <v>5.7000000000000002E-2</v>
      </c>
      <c r="MP70" s="1004">
        <f t="shared" si="1782"/>
        <v>0</v>
      </c>
      <c r="MQ70" s="1004">
        <f t="shared" si="1782"/>
        <v>3.5700000000000003E-2</v>
      </c>
      <c r="MR70" s="1004">
        <f t="shared" si="1782"/>
        <v>2E-3</v>
      </c>
      <c r="MS70" s="1004">
        <f t="shared" si="1782"/>
        <v>0</v>
      </c>
      <c r="MT70" s="1004">
        <f t="shared" si="1782"/>
        <v>0</v>
      </c>
      <c r="MU70" s="1004">
        <f t="shared" si="1782"/>
        <v>0</v>
      </c>
      <c r="MV70" s="1004">
        <f t="shared" si="1782"/>
        <v>0</v>
      </c>
      <c r="MW70" s="1004">
        <f t="shared" si="1782"/>
        <v>0</v>
      </c>
      <c r="MX70" s="1004">
        <f t="shared" si="1782"/>
        <v>3.5000000000000001E-3</v>
      </c>
      <c r="MY70" s="1044">
        <f t="shared" si="1783"/>
        <v>0</v>
      </c>
      <c r="MZ70" s="1044">
        <f t="shared" si="1783"/>
        <v>0</v>
      </c>
      <c r="NA70" s="1044">
        <f t="shared" si="1783"/>
        <v>0</v>
      </c>
      <c r="NB70" s="1044">
        <f t="shared" si="1783"/>
        <v>0</v>
      </c>
      <c r="NC70" s="1044">
        <f t="shared" si="1783"/>
        <v>0</v>
      </c>
      <c r="ND70" s="1044">
        <f t="shared" si="1783"/>
        <v>0</v>
      </c>
      <c r="NE70" s="1044">
        <f t="shared" si="1783"/>
        <v>0</v>
      </c>
      <c r="NF70" s="1044">
        <f t="shared" si="1783"/>
        <v>0</v>
      </c>
      <c r="NG70" s="1044">
        <f t="shared" si="1783"/>
        <v>0</v>
      </c>
      <c r="NH70" s="1044">
        <f t="shared" si="1783"/>
        <v>9.7999999999999997E-3</v>
      </c>
      <c r="NI70" s="1044">
        <f t="shared" si="1783"/>
        <v>2.3999999999999998E-3</v>
      </c>
      <c r="NJ70" s="1044">
        <f t="shared" si="1783"/>
        <v>0</v>
      </c>
      <c r="NK70" s="1131">
        <f t="shared" si="1784"/>
        <v>1.1000000000000001E-3</v>
      </c>
      <c r="NL70" s="1131">
        <f t="shared" si="1785"/>
        <v>9.2999999999999992E-3</v>
      </c>
      <c r="NM70" s="1131">
        <f t="shared" si="1786"/>
        <v>0</v>
      </c>
      <c r="NN70" s="1131">
        <f t="shared" si="1787"/>
        <v>0</v>
      </c>
      <c r="NO70" s="1131">
        <f t="shared" si="1788"/>
        <v>0</v>
      </c>
      <c r="NP70" s="1131">
        <f t="shared" si="1789"/>
        <v>0</v>
      </c>
      <c r="NQ70" s="1131">
        <f t="shared" si="1790"/>
        <v>8.9999999999999998E-4</v>
      </c>
      <c r="NR70" s="1131">
        <f t="shared" si="1791"/>
        <v>7.1000000000000004E-3</v>
      </c>
      <c r="NS70" s="1131">
        <f t="shared" si="1792"/>
        <v>1.15E-2</v>
      </c>
      <c r="NT70" s="1131">
        <f t="shared" si="1793"/>
        <v>1.5E-3</v>
      </c>
      <c r="NU70" s="1131">
        <f t="shared" si="1794"/>
        <v>0</v>
      </c>
      <c r="NV70" s="1131">
        <f t="shared" si="1795"/>
        <v>1.04E-2</v>
      </c>
      <c r="NW70" s="1216">
        <f t="shared" si="1796"/>
        <v>2.8899999999999999E-2</v>
      </c>
      <c r="NX70" s="1216">
        <f t="shared" si="1797"/>
        <v>0</v>
      </c>
      <c r="NY70" s="1216">
        <f t="shared" si="1798"/>
        <v>8.0000000000000004E-4</v>
      </c>
      <c r="NZ70" s="1216">
        <f t="shared" si="1799"/>
        <v>8.9999999999999993E-3</v>
      </c>
      <c r="OA70" s="1216">
        <f t="shared" si="1800"/>
        <v>0</v>
      </c>
      <c r="OB70" s="1216">
        <f t="shared" si="1801"/>
        <v>0</v>
      </c>
      <c r="OC70" s="1216">
        <f t="shared" si="1802"/>
        <v>0</v>
      </c>
      <c r="OD70" s="1216">
        <f t="shared" si="1803"/>
        <v>0</v>
      </c>
      <c r="OE70" s="1216">
        <f t="shared" si="1804"/>
        <v>0</v>
      </c>
      <c r="OF70" s="1216">
        <f t="shared" si="1805"/>
        <v>0</v>
      </c>
      <c r="OG70" s="1216">
        <f t="shared" si="1806"/>
        <v>0</v>
      </c>
      <c r="OH70" s="1216">
        <f t="shared" si="1807"/>
        <v>0</v>
      </c>
      <c r="OI70" s="1286">
        <f t="shared" si="1808"/>
        <v>0</v>
      </c>
      <c r="OJ70" s="1286">
        <f t="shared" si="1809"/>
        <v>0</v>
      </c>
      <c r="OK70" s="1286">
        <f t="shared" si="1810"/>
        <v>0</v>
      </c>
      <c r="OL70" s="1286">
        <f t="shared" si="1811"/>
        <v>4.4400000000000002E-2</v>
      </c>
      <c r="OM70" s="1286">
        <f t="shared" si="1812"/>
        <v>1.2500000000000001E-2</v>
      </c>
      <c r="ON70" s="1286">
        <f t="shared" si="1813"/>
        <v>0</v>
      </c>
      <c r="OO70" s="1286">
        <f t="shared" si="1814"/>
        <v>0</v>
      </c>
      <c r="OP70" s="1286">
        <f t="shared" si="1815"/>
        <v>0</v>
      </c>
      <c r="OQ70" s="1286">
        <f t="shared" si="1816"/>
        <v>0</v>
      </c>
      <c r="OR70" s="1286">
        <f t="shared" si="1817"/>
        <v>0</v>
      </c>
      <c r="OS70" s="1286">
        <f t="shared" si="1818"/>
        <v>0</v>
      </c>
      <c r="OT70" s="1286">
        <f t="shared" si="1819"/>
        <v>0</v>
      </c>
    </row>
    <row r="71" spans="1:410" s="282" customFormat="1" ht="15" thickBot="1" x14ac:dyDescent="0.35">
      <c r="A71" s="635"/>
      <c r="B71" s="280">
        <v>9.5</v>
      </c>
      <c r="C71" s="281"/>
      <c r="D71" s="281"/>
      <c r="E71" s="1347" t="s">
        <v>352</v>
      </c>
      <c r="F71" s="1348"/>
      <c r="G71" s="1349"/>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v>0.62190000000000001</v>
      </c>
      <c r="FQ71" s="276">
        <v>0.70540000000000003</v>
      </c>
      <c r="FR71" s="277" t="s">
        <v>29</v>
      </c>
      <c r="FS71" s="278">
        <f>SUM(FF71:FQ71)/$FR$4</f>
        <v>0.62908333333333333</v>
      </c>
      <c r="FT71" s="556">
        <v>0.73529999999999995</v>
      </c>
      <c r="FU71" s="276">
        <v>0.71960000000000002</v>
      </c>
      <c r="FV71" s="279">
        <v>0.65380000000000005</v>
      </c>
      <c r="FW71" s="276">
        <v>0.80030000000000001</v>
      </c>
      <c r="FX71" s="279">
        <v>0.75209999999999999</v>
      </c>
      <c r="FY71" s="276">
        <v>0.70699999999999996</v>
      </c>
      <c r="FZ71" s="556"/>
      <c r="GA71" s="276"/>
      <c r="GB71" s="556"/>
      <c r="GC71" s="276"/>
      <c r="GD71" s="556"/>
      <c r="GE71" s="276"/>
      <c r="GF71" s="277" t="s">
        <v>29</v>
      </c>
      <c r="GG71" s="278">
        <f>SUM(FT71:GE71)/$GF$4</f>
        <v>0.72801666666666665</v>
      </c>
      <c r="GH71" s="307">
        <f>ER71-EO71</f>
        <v>1.4400000000000079E-2</v>
      </c>
      <c r="GI71" s="1109">
        <f>GH71/EO71</f>
        <v>2.2242817423540437E-2</v>
      </c>
      <c r="GJ71" s="307">
        <f>ES71-ER71</f>
        <v>-2.4900000000000033E-2</v>
      </c>
      <c r="GK71" s="1098">
        <f>GJ71/ER71</f>
        <v>-3.7624660018132416E-2</v>
      </c>
      <c r="GL71" s="1088">
        <f>ET71-ES71</f>
        <v>1.3000000000000012E-2</v>
      </c>
      <c r="GM71" s="1098">
        <f>GL71/ES71</f>
        <v>2.0411367561626648E-2</v>
      </c>
      <c r="GN71" s="307">
        <f>EU71-ET71</f>
        <v>-6.0900000000000065E-2</v>
      </c>
      <c r="GO71" s="1098">
        <f>GN71/ET71</f>
        <v>-9.3706724111401851E-2</v>
      </c>
      <c r="GP71" s="307">
        <f>EV71-EU71</f>
        <v>-9.5999999999999419E-3</v>
      </c>
      <c r="GQ71" s="1098">
        <f>GP71/EU71</f>
        <v>-1.6298811544991413E-2</v>
      </c>
      <c r="GR71" s="307">
        <f>EW71-EV71</f>
        <v>4.9000000000000155E-3</v>
      </c>
      <c r="GS71" s="1098">
        <f>GR71/EV71</f>
        <v>8.4570245081118656E-3</v>
      </c>
      <c r="GT71" s="307">
        <f>EX71-EW71</f>
        <v>0.12879999999999991</v>
      </c>
      <c r="GU71" s="1155">
        <f>GT71/EW71</f>
        <v>0.22043470819784342</v>
      </c>
      <c r="GV71" s="307">
        <f>EY71-EX71</f>
        <v>-8.0099999999999949E-2</v>
      </c>
      <c r="GW71" s="1098">
        <f>GV71/EX71</f>
        <v>-0.11232646192679842</v>
      </c>
      <c r="GX71" s="307">
        <f>EZ71-EY71</f>
        <v>-5.490000000000006E-2</v>
      </c>
      <c r="GY71" s="1155">
        <f>GX71/EY71</f>
        <v>-8.6729857819905304E-2</v>
      </c>
      <c r="GZ71" s="307">
        <f>FA71-EZ71</f>
        <v>3.5200000000000009E-2</v>
      </c>
      <c r="HA71" s="1098">
        <f>GZ71/EZ71</f>
        <v>6.0889119529493191E-2</v>
      </c>
      <c r="HB71" s="307">
        <f>FB71-FA71</f>
        <v>-3.389999999999993E-2</v>
      </c>
      <c r="HC71" s="1098">
        <f>HB71/FA71</f>
        <v>-5.5274743192564701E-2</v>
      </c>
      <c r="HD71" s="307">
        <f>FC71-FB71</f>
        <v>1.0999999999999899E-3</v>
      </c>
      <c r="HE71" s="1098">
        <f>HD71/FB71</f>
        <v>1.8985157059026403E-3</v>
      </c>
      <c r="HF71" s="1249">
        <f>FF71-FC71</f>
        <v>-4.0000000000006697E-4</v>
      </c>
      <c r="HG71" s="1251">
        <f>HF71/FC71</f>
        <v>-6.8906115417754858E-4</v>
      </c>
      <c r="HH71" s="1249">
        <f>FG71-FF71</f>
        <v>-1.5100000000000002E-2</v>
      </c>
      <c r="HI71" s="1251">
        <f>HH71/FF71</f>
        <v>-2.6029994828477857E-2</v>
      </c>
      <c r="HJ71" s="1249">
        <f>FH71-FG71</f>
        <v>1.9500000000000073E-2</v>
      </c>
      <c r="HK71" s="1251">
        <f>HJ71/FG71</f>
        <v>3.4513274336283317E-2</v>
      </c>
      <c r="HL71" s="1249">
        <f>FI71-FH71</f>
        <v>-7.7000000000000401E-3</v>
      </c>
      <c r="HM71" s="1251">
        <f>HL71/FH71</f>
        <v>-1.3173652694610847E-2</v>
      </c>
      <c r="HN71" s="1249">
        <f>FJ71-FI71</f>
        <v>-3.4999999999999476E-3</v>
      </c>
      <c r="HO71" s="1251">
        <f>HN71/FI71</f>
        <v>-6.0679611650484534E-3</v>
      </c>
      <c r="HP71" s="1249">
        <f>FK71-FJ71</f>
        <v>2.8399999999999981E-2</v>
      </c>
      <c r="HQ71" s="1251">
        <f>HP71/FJ71</f>
        <v>4.9537763823478076E-2</v>
      </c>
      <c r="HR71" s="1249">
        <f>FL71-FK71</f>
        <v>0.15839999999999999</v>
      </c>
      <c r="HS71" s="1251">
        <f>HR71/FK71</f>
        <v>0.26325411334552101</v>
      </c>
      <c r="HT71" s="1249">
        <f>FM71-FL71</f>
        <v>-7.130000000000003E-2</v>
      </c>
      <c r="HU71" s="1251">
        <f>HT71/FL71</f>
        <v>-9.3803446914879657E-2</v>
      </c>
      <c r="HV71" s="1249">
        <f>FN71-FM71</f>
        <v>-3.6699999999999955E-2</v>
      </c>
      <c r="HW71" s="1251">
        <f>HV71/FM71</f>
        <v>-5.3281068524970901E-2</v>
      </c>
      <c r="HX71" s="1249">
        <f>FO71-FN71</f>
        <v>-1.2800000000000034E-2</v>
      </c>
      <c r="HY71" s="1251">
        <f>HX71/FN71</f>
        <v>-1.9628891274344477E-2</v>
      </c>
      <c r="HZ71" s="1249">
        <f>FP71-FO71</f>
        <v>-1.7399999999999971E-2</v>
      </c>
      <c r="IA71" s="1251">
        <f>HZ71/FO71</f>
        <v>-2.7217268887846036E-2</v>
      </c>
      <c r="IB71" s="1249">
        <f>FQ71-FP71</f>
        <v>8.3500000000000019E-2</v>
      </c>
      <c r="IC71" s="1251">
        <f>IB71/FP71</f>
        <v>0.13426595915742084</v>
      </c>
      <c r="ID71" s="1249">
        <f>FT71-FQ71</f>
        <v>2.9899999999999927E-2</v>
      </c>
      <c r="IE71" s="1251">
        <f>ID71/FQ71</f>
        <v>4.2387297986957652E-2</v>
      </c>
      <c r="IF71" s="1249">
        <f>FU71-FT71</f>
        <v>-1.5699999999999936E-2</v>
      </c>
      <c r="IG71" s="1251">
        <f>IF71/FT71</f>
        <v>-2.1351829185366433E-2</v>
      </c>
      <c r="IH71" s="1249">
        <f>FX71-FV71</f>
        <v>9.8299999999999943E-2</v>
      </c>
      <c r="II71" s="1251">
        <f>IH71/FU71</f>
        <v>0.13660366870483595</v>
      </c>
      <c r="IJ71" s="1249">
        <f>FZ71-FW71</f>
        <v>-0.80030000000000001</v>
      </c>
      <c r="IK71" s="1251">
        <f>IJ71/FV71</f>
        <v>-1.2240746405628631</v>
      </c>
      <c r="IL71" s="1249">
        <f>FX71-FW71</f>
        <v>-4.8200000000000021E-2</v>
      </c>
      <c r="IM71" s="1251">
        <f>IL71/FW71</f>
        <v>-6.0227414719480218E-2</v>
      </c>
      <c r="IN71" s="1249">
        <f>FY71-FX71</f>
        <v>-4.5100000000000029E-2</v>
      </c>
      <c r="IO71" s="1251">
        <f>IN71/FX71</f>
        <v>-5.996543012897225E-2</v>
      </c>
      <c r="IP71" s="1249">
        <f>FZ71-FY71</f>
        <v>-0.70699999999999996</v>
      </c>
      <c r="IQ71" s="1251">
        <f>IP71/FY71</f>
        <v>-1</v>
      </c>
      <c r="IR71" s="1249">
        <f>GA71-FZ71</f>
        <v>0</v>
      </c>
      <c r="IS71" s="1299" t="e">
        <f>IR71/FZ71</f>
        <v>#DIV/0!</v>
      </c>
      <c r="IT71" s="1249">
        <f>GB71-GA71</f>
        <v>0</v>
      </c>
      <c r="IU71" s="1251" t="e">
        <f>IT71/GA71</f>
        <v>#DIV/0!</v>
      </c>
      <c r="IV71" s="1249">
        <f>GC71-GB71</f>
        <v>0</v>
      </c>
      <c r="IW71" s="1251" t="e">
        <f>IV71/GB71</f>
        <v>#DIV/0!</v>
      </c>
      <c r="IX71" s="1249">
        <f>GD71-GC71</f>
        <v>0</v>
      </c>
      <c r="IY71" s="1251" t="e">
        <f>IX71/GC71</f>
        <v>#DIV/0!</v>
      </c>
      <c r="IZ71" s="1249">
        <f>GE71-GD71</f>
        <v>0</v>
      </c>
      <c r="JA71" s="1304" t="e">
        <f>IZ71/GD71</f>
        <v>#DIV/0!</v>
      </c>
      <c r="JB71" s="1249">
        <f>FK71</f>
        <v>0.60170000000000001</v>
      </c>
      <c r="JC71" s="903">
        <f>FY71</f>
        <v>0.70699999999999996</v>
      </c>
      <c r="JD71" s="578">
        <f>JC71-JB71</f>
        <v>0.10529999999999995</v>
      </c>
      <c r="JE71" s="101">
        <f>IF(ISERROR(JD71/JB71),0,JD71/JB71)</f>
        <v>0.17500415489446558</v>
      </c>
      <c r="JF71" s="1177"/>
      <c r="JG71" s="282" t="str">
        <f>E71</f>
        <v>ERP Response Time (Seconds)</v>
      </c>
      <c r="JH71" s="283" t="e">
        <f>#REF!</f>
        <v>#REF!</v>
      </c>
      <c r="JI71" s="283" t="e">
        <f>#REF!</f>
        <v>#REF!</v>
      </c>
      <c r="JJ71" s="283" t="e">
        <f>#REF!</f>
        <v>#REF!</v>
      </c>
      <c r="JK71" s="283" t="e">
        <f>#REF!</f>
        <v>#REF!</v>
      </c>
      <c r="JL71" s="283" t="e">
        <f>#REF!</f>
        <v>#REF!</v>
      </c>
      <c r="JM71" s="283" t="e">
        <f>#REF!</f>
        <v>#REF!</v>
      </c>
      <c r="JN71" s="283" t="e">
        <f>#REF!</f>
        <v>#REF!</v>
      </c>
      <c r="JO71" s="283" t="e">
        <f>#REF!</f>
        <v>#REF!</v>
      </c>
      <c r="JP71" s="283" t="e">
        <f>#REF!</f>
        <v>#REF!</v>
      </c>
      <c r="JQ71" s="283" t="e">
        <f>#REF!</f>
        <v>#REF!</v>
      </c>
      <c r="JR71" s="283" t="e">
        <f>#REF!</f>
        <v>#REF!</v>
      </c>
      <c r="JS71" s="284">
        <f t="shared" si="1776"/>
        <v>0.51559999999999995</v>
      </c>
      <c r="JT71" s="284">
        <f t="shared" si="1776"/>
        <v>0.53559999999999997</v>
      </c>
      <c r="JU71" s="284">
        <f t="shared" si="1776"/>
        <v>0.53210000000000002</v>
      </c>
      <c r="JV71" s="284">
        <f t="shared" si="1776"/>
        <v>0.52669999999999995</v>
      </c>
      <c r="JW71" s="284">
        <f t="shared" si="1776"/>
        <v>0.52480000000000004</v>
      </c>
      <c r="JX71" s="284">
        <f t="shared" si="1776"/>
        <v>0.53029999999999999</v>
      </c>
      <c r="JY71" s="284">
        <f t="shared" si="1776"/>
        <v>0.56989999999999996</v>
      </c>
      <c r="JZ71" s="284">
        <f t="shared" si="1776"/>
        <v>0.56769999999999998</v>
      </c>
      <c r="KA71" s="284">
        <f t="shared" si="1776"/>
        <v>0.5706</v>
      </c>
      <c r="KB71" s="284">
        <f t="shared" si="1776"/>
        <v>0.58550000000000002</v>
      </c>
      <c r="KC71" s="284">
        <f t="shared" si="1776"/>
        <v>0.59940000000000004</v>
      </c>
      <c r="KD71" s="284">
        <f t="shared" si="1776"/>
        <v>0.67269999999999996</v>
      </c>
      <c r="KE71" s="284">
        <f t="shared" si="1777"/>
        <v>0.69579999999999997</v>
      </c>
      <c r="KF71" s="284">
        <f t="shared" si="1777"/>
        <v>0.69310000000000005</v>
      </c>
      <c r="KG71" s="284">
        <f t="shared" si="1777"/>
        <v>0.73350000000000004</v>
      </c>
      <c r="KH71" s="284">
        <f t="shared" si="1777"/>
        <v>0.76249999999999996</v>
      </c>
      <c r="KI71" s="284">
        <f t="shared" si="1777"/>
        <v>0.76980000000000004</v>
      </c>
      <c r="KJ71" s="284">
        <f t="shared" si="1777"/>
        <v>0.69889999999999997</v>
      </c>
      <c r="KK71" s="284">
        <f t="shared" si="1777"/>
        <v>0.70609999999999995</v>
      </c>
      <c r="KL71" s="284">
        <f t="shared" si="1777"/>
        <v>0.70520000000000005</v>
      </c>
      <c r="KM71" s="284">
        <f t="shared" si="1777"/>
        <v>0.71860000000000002</v>
      </c>
      <c r="KN71" s="284">
        <f t="shared" si="1777"/>
        <v>0.75239999999999996</v>
      </c>
      <c r="KO71" s="284">
        <f t="shared" si="1777"/>
        <v>0.7228</v>
      </c>
      <c r="KP71" s="284">
        <f t="shared" si="1777"/>
        <v>0.6925</v>
      </c>
      <c r="KQ71" s="667">
        <f t="shared" si="1778"/>
        <v>0.76370000000000005</v>
      </c>
      <c r="KR71" s="667">
        <f t="shared" si="1778"/>
        <v>0.77390000000000003</v>
      </c>
      <c r="KS71" s="667">
        <f t="shared" si="1778"/>
        <v>0.7944</v>
      </c>
      <c r="KT71" s="667">
        <f t="shared" si="1778"/>
        <v>0.76839999999999997</v>
      </c>
      <c r="KU71" s="667">
        <f t="shared" si="1778"/>
        <v>0.78749999999999998</v>
      </c>
      <c r="KV71" s="667">
        <f t="shared" si="1778"/>
        <v>0.87990000000000002</v>
      </c>
      <c r="KW71" s="667">
        <f t="shared" si="1778"/>
        <v>0.89339999999999997</v>
      </c>
      <c r="KX71" s="667">
        <f t="shared" si="1778"/>
        <v>0.9103</v>
      </c>
      <c r="KY71" s="667">
        <f t="shared" si="1778"/>
        <v>0.87490000000000001</v>
      </c>
      <c r="KZ71" s="667">
        <f t="shared" si="1778"/>
        <v>0.90239999999999998</v>
      </c>
      <c r="LA71" s="667">
        <f t="shared" si="1778"/>
        <v>0.89529999999999998</v>
      </c>
      <c r="LB71" s="667">
        <f t="shared" si="1778"/>
        <v>0.95760000000000001</v>
      </c>
      <c r="LC71" s="759">
        <f t="shared" si="1779"/>
        <v>0.84530000000000005</v>
      </c>
      <c r="LD71" s="759">
        <f t="shared" si="1779"/>
        <v>0.67</v>
      </c>
      <c r="LE71" s="759">
        <f t="shared" si="1779"/>
        <v>0.69359999999999999</v>
      </c>
      <c r="LF71" s="759">
        <f t="shared" si="1779"/>
        <v>0.67130000000000001</v>
      </c>
      <c r="LG71" s="759">
        <f t="shared" si="1779"/>
        <v>0.65149999999999997</v>
      </c>
      <c r="LH71" s="759">
        <f t="shared" si="1779"/>
        <v>0.67779999999999996</v>
      </c>
      <c r="LI71" s="759">
        <f t="shared" si="1779"/>
        <v>0.68069999999999997</v>
      </c>
      <c r="LJ71" s="759">
        <f t="shared" si="1779"/>
        <v>0.65849999999999997</v>
      </c>
      <c r="LK71" s="759">
        <f t="shared" si="1779"/>
        <v>0.6825</v>
      </c>
      <c r="LL71" s="759">
        <f t="shared" si="1779"/>
        <v>0.62779999999999991</v>
      </c>
      <c r="LM71" s="759">
        <f t="shared" si="1779"/>
        <v>0.66269999999999996</v>
      </c>
      <c r="LN71" s="759">
        <f t="shared" si="1779"/>
        <v>0.6381</v>
      </c>
      <c r="LO71" s="809">
        <f t="shared" si="1780"/>
        <v>0.71179999999999999</v>
      </c>
      <c r="LP71" s="809">
        <f t="shared" si="1780"/>
        <v>0.63439999999999996</v>
      </c>
      <c r="LQ71" s="809">
        <f t="shared" si="1780"/>
        <v>0.42920000000000003</v>
      </c>
      <c r="LR71" s="809">
        <f t="shared" si="1780"/>
        <v>0.38069999999999998</v>
      </c>
      <c r="LS71" s="809">
        <f t="shared" si="1780"/>
        <v>0.378</v>
      </c>
      <c r="LT71" s="809">
        <f t="shared" si="1780"/>
        <v>0.40160000000000001</v>
      </c>
      <c r="LU71" s="809">
        <f t="shared" si="1780"/>
        <v>0.74929999999999997</v>
      </c>
      <c r="LV71" s="809">
        <f t="shared" si="1780"/>
        <v>0.44059999999999999</v>
      </c>
      <c r="LW71" s="809">
        <f t="shared" si="1780"/>
        <v>0.47849999999999998</v>
      </c>
      <c r="LX71" s="809">
        <f t="shared" si="1780"/>
        <v>0.43780000000000002</v>
      </c>
      <c r="LY71" s="809">
        <f t="shared" si="1780"/>
        <v>0.46910000000000002</v>
      </c>
      <c r="LZ71" s="809">
        <f t="shared" si="1780"/>
        <v>0.42949999999999999</v>
      </c>
      <c r="MA71" s="984">
        <f t="shared" si="1781"/>
        <v>0.44190000000000002</v>
      </c>
      <c r="MB71" s="984">
        <f t="shared" si="1781"/>
        <v>0.45679999999999998</v>
      </c>
      <c r="MC71" s="984">
        <f t="shared" si="1781"/>
        <v>0.47539999999999999</v>
      </c>
      <c r="MD71" s="984">
        <f t="shared" si="1781"/>
        <v>0.47760000000000002</v>
      </c>
      <c r="ME71" s="984">
        <f t="shared" si="1781"/>
        <v>0.47789999999999999</v>
      </c>
      <c r="MF71" s="984">
        <f t="shared" si="1781"/>
        <v>0.51570000000000005</v>
      </c>
      <c r="MG71" s="984">
        <f t="shared" si="1781"/>
        <v>0.49370000000000003</v>
      </c>
      <c r="MH71" s="984">
        <f t="shared" si="1781"/>
        <v>0.4819</v>
      </c>
      <c r="MI71" s="984">
        <f t="shared" si="1781"/>
        <v>0.50619999999999998</v>
      </c>
      <c r="MJ71" s="984">
        <f t="shared" si="1781"/>
        <v>0.49009999999999998</v>
      </c>
      <c r="MK71" s="984">
        <f t="shared" si="1781"/>
        <v>0.48080000000000001</v>
      </c>
      <c r="ML71" s="984">
        <f t="shared" si="1781"/>
        <v>0.49840000000000001</v>
      </c>
      <c r="MM71" s="1006">
        <f t="shared" si="1782"/>
        <v>0.48849999999999999</v>
      </c>
      <c r="MN71" s="1006">
        <f t="shared" si="1782"/>
        <v>0.48630000000000001</v>
      </c>
      <c r="MO71" s="1006">
        <f t="shared" si="1782"/>
        <v>0.53700000000000003</v>
      </c>
      <c r="MP71" s="1006">
        <f t="shared" si="1782"/>
        <v>0.65480000000000005</v>
      </c>
      <c r="MQ71" s="1006">
        <f t="shared" si="1782"/>
        <v>0.70569999999999999</v>
      </c>
      <c r="MR71" s="1006">
        <f t="shared" si="1782"/>
        <v>0.76080000000000003</v>
      </c>
      <c r="MS71" s="1006">
        <f t="shared" si="1782"/>
        <v>0.89039999999999997</v>
      </c>
      <c r="MT71" s="1006">
        <f t="shared" si="1782"/>
        <v>0.8337</v>
      </c>
      <c r="MU71" s="1006">
        <f t="shared" si="1782"/>
        <v>0.80879999999999996</v>
      </c>
      <c r="MV71" s="1006">
        <f t="shared" si="1782"/>
        <v>0.78180000000000005</v>
      </c>
      <c r="MW71" s="1006">
        <f t="shared" si="1782"/>
        <v>0.61409999999999998</v>
      </c>
      <c r="MX71" s="1006">
        <f t="shared" si="1782"/>
        <v>0.89800000000000002</v>
      </c>
      <c r="MY71" s="1046">
        <f t="shared" si="1783"/>
        <v>0.85450000000000004</v>
      </c>
      <c r="MZ71" s="1046">
        <f t="shared" si="1783"/>
        <v>0.86780000000000002</v>
      </c>
      <c r="NA71" s="1046">
        <f t="shared" si="1783"/>
        <v>0.67949999999999999</v>
      </c>
      <c r="NB71" s="1046">
        <f t="shared" si="1783"/>
        <v>0.61029999999999995</v>
      </c>
      <c r="NC71" s="1046">
        <f t="shared" si="1783"/>
        <v>0.629</v>
      </c>
      <c r="ND71" s="1046">
        <f t="shared" si="1783"/>
        <v>0.57769999999999999</v>
      </c>
      <c r="NE71" s="1046">
        <f t="shared" si="1783"/>
        <v>0.63419999999999999</v>
      </c>
      <c r="NF71" s="1046">
        <f t="shared" si="1783"/>
        <v>0.67530000000000001</v>
      </c>
      <c r="NG71" s="1046">
        <f t="shared" si="1783"/>
        <v>0.99760000000000004</v>
      </c>
      <c r="NH71" s="1046">
        <f t="shared" si="1783"/>
        <v>0.7006</v>
      </c>
      <c r="NI71" s="1046">
        <f t="shared" si="1783"/>
        <v>0.67710000000000004</v>
      </c>
      <c r="NJ71" s="1046">
        <f t="shared" si="1783"/>
        <v>0.64739999999999998</v>
      </c>
      <c r="NK71" s="1133">
        <f t="shared" si="1784"/>
        <v>0.66180000000000005</v>
      </c>
      <c r="NL71" s="1133">
        <f t="shared" si="1785"/>
        <v>0.63690000000000002</v>
      </c>
      <c r="NM71" s="1133">
        <f t="shared" si="1786"/>
        <v>0.64990000000000003</v>
      </c>
      <c r="NN71" s="1133">
        <f t="shared" si="1787"/>
        <v>0.58899999999999997</v>
      </c>
      <c r="NO71" s="1133">
        <f t="shared" si="1788"/>
        <v>0.57940000000000003</v>
      </c>
      <c r="NP71" s="1133">
        <f t="shared" si="1789"/>
        <v>0.58430000000000004</v>
      </c>
      <c r="NQ71" s="1133">
        <f t="shared" si="1790"/>
        <v>0.71309999999999996</v>
      </c>
      <c r="NR71" s="1133">
        <f t="shared" si="1791"/>
        <v>0.63300000000000001</v>
      </c>
      <c r="NS71" s="1133">
        <f t="shared" si="1792"/>
        <v>0.57809999999999995</v>
      </c>
      <c r="NT71" s="1133">
        <f t="shared" si="1793"/>
        <v>0.61329999999999996</v>
      </c>
      <c r="NU71" s="1133">
        <f t="shared" si="1794"/>
        <v>0.57940000000000003</v>
      </c>
      <c r="NV71" s="1133">
        <f t="shared" si="1795"/>
        <v>0.58050000000000002</v>
      </c>
      <c r="NW71" s="1218">
        <f t="shared" si="1796"/>
        <v>0.58009999999999995</v>
      </c>
      <c r="NX71" s="1218">
        <f t="shared" si="1797"/>
        <v>0.56499999999999995</v>
      </c>
      <c r="NY71" s="1218">
        <f t="shared" si="1798"/>
        <v>0.58450000000000002</v>
      </c>
      <c r="NZ71" s="1218">
        <f t="shared" si="1799"/>
        <v>0.57679999999999998</v>
      </c>
      <c r="OA71" s="1218">
        <f t="shared" si="1800"/>
        <v>0.57330000000000003</v>
      </c>
      <c r="OB71" s="1218">
        <f t="shared" si="1801"/>
        <v>0.60170000000000001</v>
      </c>
      <c r="OC71" s="1218">
        <f t="shared" si="1802"/>
        <v>0.7601</v>
      </c>
      <c r="OD71" s="1218">
        <f t="shared" si="1803"/>
        <v>0.68879999999999997</v>
      </c>
      <c r="OE71" s="1218">
        <f t="shared" si="1804"/>
        <v>0.65210000000000001</v>
      </c>
      <c r="OF71" s="1218">
        <f t="shared" si="1805"/>
        <v>0.63929999999999998</v>
      </c>
      <c r="OG71" s="1218">
        <f t="shared" si="1806"/>
        <v>0.62190000000000001</v>
      </c>
      <c r="OH71" s="1218">
        <f t="shared" si="1807"/>
        <v>0.70540000000000003</v>
      </c>
      <c r="OI71" s="1288">
        <f t="shared" si="1808"/>
        <v>0.73529999999999995</v>
      </c>
      <c r="OJ71" s="1288">
        <f t="shared" si="1809"/>
        <v>0.71960000000000002</v>
      </c>
      <c r="OK71" s="1288">
        <f t="shared" si="1810"/>
        <v>0.65380000000000005</v>
      </c>
      <c r="OL71" s="1288">
        <f t="shared" si="1811"/>
        <v>0.80030000000000001</v>
      </c>
      <c r="OM71" s="1288">
        <f t="shared" si="1812"/>
        <v>0.75209999999999999</v>
      </c>
      <c r="ON71" s="1288">
        <f t="shared" si="1813"/>
        <v>0.70699999999999996</v>
      </c>
      <c r="OO71" s="1288">
        <f t="shared" si="1814"/>
        <v>0</v>
      </c>
      <c r="OP71" s="1288">
        <f t="shared" si="1815"/>
        <v>0</v>
      </c>
      <c r="OQ71" s="1288">
        <f t="shared" si="1816"/>
        <v>0</v>
      </c>
      <c r="OR71" s="1288">
        <f t="shared" si="1817"/>
        <v>0</v>
      </c>
      <c r="OS71" s="1288">
        <f t="shared" si="1818"/>
        <v>0</v>
      </c>
      <c r="OT71" s="1288">
        <f t="shared" si="1819"/>
        <v>0</v>
      </c>
    </row>
    <row r="72" spans="1:41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367"/>
      <c r="GI72" s="1102"/>
      <c r="GJ72" s="367"/>
      <c r="GK72" s="1102"/>
      <c r="GL72" s="367"/>
      <c r="GM72" s="1102"/>
      <c r="GN72" s="367"/>
      <c r="GO72" s="1102"/>
      <c r="GP72" s="367"/>
      <c r="GQ72" s="1102"/>
      <c r="GR72" s="367"/>
      <c r="GS72" s="1102"/>
      <c r="GT72" s="367"/>
      <c r="GU72" s="1102"/>
      <c r="GV72" s="367"/>
      <c r="GW72" s="1102"/>
      <c r="GX72" s="367"/>
      <c r="GY72" s="1102"/>
      <c r="GZ72" s="367"/>
      <c r="HA72" s="1102"/>
      <c r="HB72" s="367"/>
      <c r="HC72" s="1102"/>
      <c r="HD72" s="367"/>
      <c r="HE72" s="1102"/>
      <c r="HF72" s="1224"/>
      <c r="HG72" s="32"/>
      <c r="HH72" s="1025"/>
      <c r="HI72" s="1102"/>
      <c r="HJ72" s="1025"/>
      <c r="HK72" s="1102"/>
      <c r="HL72" s="1025"/>
      <c r="HM72" s="1102"/>
      <c r="HN72" s="1102"/>
      <c r="HO72" s="1102"/>
      <c r="HP72" s="1102"/>
      <c r="HQ72" s="1102"/>
      <c r="HR72" s="1102"/>
      <c r="HS72" s="1102"/>
      <c r="HT72" s="1025"/>
      <c r="HU72" s="1102"/>
      <c r="HV72" s="1025"/>
      <c r="HW72" s="1102"/>
      <c r="HX72" s="1025"/>
      <c r="HY72" s="32"/>
      <c r="HZ72" s="1025"/>
      <c r="IA72" s="1102"/>
      <c r="IB72" s="1025"/>
      <c r="IC72" s="1102"/>
      <c r="ID72" s="1224"/>
      <c r="IE72" s="32"/>
      <c r="IF72" s="1025"/>
      <c r="IG72" s="32"/>
      <c r="IH72" s="1025"/>
      <c r="II72" s="1102"/>
      <c r="IJ72" s="1025"/>
      <c r="IK72" s="1102"/>
      <c r="IL72" s="1102"/>
      <c r="IM72" s="32"/>
      <c r="IN72" s="1102"/>
      <c r="IO72" s="32"/>
      <c r="IP72" s="1102"/>
      <c r="IQ72" s="32"/>
      <c r="IR72" s="1025"/>
      <c r="IS72" s="32"/>
      <c r="IT72" s="1025"/>
      <c r="IU72" s="32"/>
      <c r="IV72" s="1025"/>
      <c r="IW72" s="32"/>
      <c r="IX72" s="1025"/>
      <c r="IY72" s="32"/>
      <c r="IZ72" s="1025"/>
      <c r="JA72" s="367"/>
      <c r="JB72" s="17"/>
      <c r="JC72" s="773"/>
      <c r="JE72" s="774"/>
      <c r="JF72" s="774"/>
      <c r="JH72" s="775"/>
      <c r="JI72" s="775"/>
      <c r="JJ72" s="775"/>
      <c r="JK72" s="775"/>
      <c r="JL72" s="775"/>
      <c r="JM72" s="775"/>
      <c r="JN72" s="775"/>
      <c r="JO72" s="775"/>
      <c r="JP72" s="775"/>
      <c r="JQ72" s="775"/>
      <c r="JR72" s="775"/>
      <c r="JS72" s="775"/>
      <c r="JT72" s="775"/>
      <c r="JU72" s="775"/>
      <c r="JV72" s="775"/>
      <c r="JW72" s="775"/>
      <c r="JX72" s="775"/>
      <c r="JY72" s="775"/>
      <c r="JZ72" s="775"/>
      <c r="KA72" s="775"/>
      <c r="KB72" s="775"/>
      <c r="KC72" s="775"/>
      <c r="KD72" s="775"/>
      <c r="KE72" s="775"/>
      <c r="KF72" s="775"/>
      <c r="KG72" s="775"/>
      <c r="KH72" s="775"/>
      <c r="KI72" s="775"/>
      <c r="KJ72" s="775"/>
      <c r="KK72" s="775"/>
      <c r="KL72" s="775"/>
      <c r="KM72" s="775"/>
      <c r="KN72" s="775"/>
      <c r="KO72" s="775"/>
      <c r="KP72" s="775"/>
      <c r="KQ72" s="775"/>
      <c r="KR72" s="775"/>
      <c r="KS72" s="775"/>
      <c r="KT72" s="775"/>
      <c r="KU72" s="775"/>
      <c r="KV72" s="775"/>
      <c r="KW72" s="775"/>
      <c r="KX72" s="775"/>
      <c r="KY72" s="775"/>
      <c r="KZ72" s="775"/>
      <c r="LA72" s="775"/>
      <c r="LB72" s="775"/>
      <c r="LC72" s="775"/>
      <c r="LD72" s="775"/>
      <c r="LE72" s="775"/>
      <c r="LF72" s="775"/>
      <c r="LG72" s="775"/>
      <c r="LH72" s="775"/>
      <c r="LI72" s="775"/>
      <c r="LJ72" s="775"/>
      <c r="LK72" s="775"/>
      <c r="LL72" s="775"/>
      <c r="LM72" s="775"/>
      <c r="LN72" s="775"/>
    </row>
    <row r="73" spans="1:41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GC73" s="17"/>
      <c r="GE73" s="17"/>
      <c r="HY73" s="32"/>
      <c r="JE73" s="776"/>
      <c r="JF73" s="776"/>
      <c r="JH73" s="777"/>
      <c r="JI73" s="777"/>
      <c r="JJ73" s="777"/>
      <c r="JK73" s="777"/>
      <c r="JL73" s="777"/>
      <c r="JM73" s="777"/>
      <c r="JN73" s="777"/>
      <c r="JO73" s="777"/>
      <c r="JP73" s="777"/>
      <c r="JQ73" s="777"/>
      <c r="JR73" s="777"/>
      <c r="JS73" s="777"/>
      <c r="JT73" s="777"/>
      <c r="JU73" s="777"/>
      <c r="JV73" s="777"/>
      <c r="JW73" s="777"/>
      <c r="JX73" s="777"/>
      <c r="JY73" s="777"/>
      <c r="JZ73" s="777"/>
      <c r="KA73" s="777"/>
      <c r="KB73" s="777"/>
      <c r="KC73" s="777"/>
      <c r="KD73" s="777"/>
      <c r="KE73" s="777"/>
      <c r="KF73" s="777"/>
      <c r="KG73" s="777"/>
      <c r="KH73" s="777"/>
      <c r="KI73" s="777"/>
      <c r="KJ73" s="777"/>
      <c r="KK73" s="777"/>
      <c r="KL73" s="777"/>
      <c r="KM73" s="777"/>
      <c r="KN73" s="777"/>
      <c r="KO73" s="777"/>
      <c r="KP73" s="777"/>
      <c r="KQ73" s="777"/>
      <c r="KR73" s="777"/>
      <c r="KS73" s="777"/>
      <c r="KT73" s="777"/>
      <c r="KU73" s="777"/>
      <c r="KV73" s="777"/>
      <c r="KW73" s="777"/>
      <c r="KX73" s="777"/>
      <c r="KY73" s="777"/>
      <c r="KZ73" s="777"/>
      <c r="LA73" s="777"/>
      <c r="LB73" s="777"/>
      <c r="LC73" s="777"/>
      <c r="LD73" s="777"/>
      <c r="LE73" s="777"/>
      <c r="LF73" s="777"/>
      <c r="LG73" s="777"/>
      <c r="LH73" s="777"/>
      <c r="LI73" s="777"/>
      <c r="LJ73" s="777"/>
      <c r="LK73" s="777"/>
      <c r="LL73" s="777"/>
      <c r="LM73" s="777"/>
      <c r="LN73" s="777"/>
    </row>
    <row r="74" spans="1:410" ht="15" hidden="1" customHeight="1" outlineLevel="1" x14ac:dyDescent="0.3">
      <c r="A74" s="1327">
        <v>39814</v>
      </c>
      <c r="B74" s="1327"/>
      <c r="C74" s="401"/>
      <c r="D74" s="401"/>
      <c r="G74" s="402"/>
      <c r="AR74" s="23"/>
      <c r="AT74" s="23"/>
      <c r="BH74" s="23"/>
      <c r="BU74" s="17"/>
      <c r="BW74" s="17"/>
      <c r="CI74" s="17"/>
      <c r="CK74" s="17"/>
      <c r="CW74" s="17"/>
      <c r="CY74" s="17"/>
      <c r="DK74" s="17"/>
      <c r="DM74" s="17"/>
      <c r="DY74" s="17"/>
      <c r="EA74" s="17"/>
      <c r="EM74" s="17"/>
      <c r="EO74" s="17"/>
      <c r="FA74" s="17"/>
      <c r="FC74" s="17"/>
      <c r="FO74" s="17"/>
      <c r="FQ74" s="17"/>
      <c r="GC74" s="17"/>
      <c r="GE74" s="17"/>
      <c r="HY74" s="32"/>
      <c r="JE74" s="776"/>
      <c r="JF74" s="776"/>
      <c r="JH74" s="777"/>
      <c r="JI74" s="777"/>
      <c r="JJ74" s="777"/>
      <c r="JK74" s="777"/>
      <c r="JL74" s="777"/>
      <c r="JM74" s="777"/>
      <c r="JN74" s="777"/>
      <c r="JO74" s="777"/>
      <c r="JP74" s="777"/>
      <c r="JQ74" s="777"/>
      <c r="JR74" s="777"/>
      <c r="JS74" s="777"/>
      <c r="JT74" s="777"/>
      <c r="JU74" s="777"/>
      <c r="JV74" s="777"/>
      <c r="JW74" s="777"/>
      <c r="JX74" s="777"/>
      <c r="JY74" s="777"/>
      <c r="JZ74" s="777"/>
      <c r="KA74" s="777"/>
      <c r="KB74" s="777"/>
      <c r="KC74" s="777"/>
      <c r="KD74" s="777"/>
      <c r="KE74" s="777"/>
      <c r="KF74" s="777"/>
      <c r="KG74" s="777"/>
      <c r="KH74" s="777"/>
      <c r="KI74" s="777"/>
      <c r="KJ74" s="777"/>
      <c r="KK74" s="777"/>
      <c r="KL74" s="777"/>
      <c r="KM74" s="777"/>
      <c r="KN74" s="777"/>
      <c r="KO74" s="777"/>
      <c r="KP74" s="777"/>
      <c r="KQ74" s="777"/>
      <c r="KR74" s="777"/>
      <c r="KS74" s="777"/>
      <c r="KT74" s="777"/>
      <c r="KU74" s="777"/>
      <c r="KV74" s="777"/>
      <c r="KW74" s="777"/>
      <c r="KX74" s="777"/>
      <c r="KY74" s="777"/>
      <c r="KZ74" s="777"/>
      <c r="LA74" s="777"/>
      <c r="LB74" s="777"/>
      <c r="LC74" s="777"/>
      <c r="LD74" s="777"/>
      <c r="LE74" s="777"/>
      <c r="LF74" s="777"/>
      <c r="LG74" s="777"/>
      <c r="LH74" s="777"/>
      <c r="LI74" s="777"/>
      <c r="LJ74" s="777"/>
      <c r="LK74" s="777"/>
      <c r="LL74" s="777"/>
      <c r="LM74" s="777"/>
      <c r="LN74" s="777"/>
    </row>
    <row r="75" spans="1:410" ht="15" hidden="1" customHeight="1" outlineLevel="1" x14ac:dyDescent="0.3">
      <c r="A75" s="1327">
        <v>39832</v>
      </c>
      <c r="B75" s="1327"/>
      <c r="C75" s="401"/>
      <c r="D75" s="401"/>
      <c r="AR75" s="23"/>
      <c r="AT75" s="23"/>
      <c r="BH75" s="23"/>
      <c r="BU75" s="17"/>
      <c r="BW75" s="17"/>
      <c r="CI75" s="17"/>
      <c r="CK75" s="17"/>
      <c r="CW75" s="17"/>
      <c r="CY75" s="17"/>
      <c r="DK75" s="17"/>
      <c r="DM75" s="17"/>
      <c r="DY75" s="17"/>
      <c r="EA75" s="17"/>
      <c r="EM75" s="17"/>
      <c r="EO75" s="17"/>
      <c r="FA75" s="17"/>
      <c r="FC75" s="17"/>
      <c r="FO75" s="17"/>
      <c r="FQ75" s="17"/>
      <c r="GC75" s="17"/>
      <c r="GE75" s="17"/>
      <c r="HY75" s="32"/>
      <c r="JE75" s="776"/>
      <c r="JF75" s="776"/>
      <c r="JH75" s="777"/>
      <c r="JI75" s="777"/>
      <c r="JJ75" s="777"/>
      <c r="JK75" s="777"/>
      <c r="JL75" s="777"/>
      <c r="JM75" s="777"/>
      <c r="JN75" s="777"/>
      <c r="JO75" s="777"/>
      <c r="JP75" s="777"/>
      <c r="JQ75" s="777"/>
      <c r="JR75" s="777"/>
      <c r="JS75" s="777"/>
      <c r="JT75" s="777"/>
      <c r="JU75" s="777"/>
      <c r="JV75" s="777"/>
      <c r="JW75" s="777"/>
      <c r="JX75" s="777"/>
      <c r="JY75" s="777"/>
      <c r="JZ75" s="777"/>
      <c r="KA75" s="777"/>
      <c r="KB75" s="777"/>
      <c r="KC75" s="777"/>
      <c r="KD75" s="777"/>
      <c r="KE75" s="777"/>
      <c r="KF75" s="777"/>
      <c r="KG75" s="777"/>
      <c r="KH75" s="777"/>
      <c r="KI75" s="777"/>
      <c r="KJ75" s="777"/>
      <c r="KK75" s="777"/>
      <c r="KL75" s="777"/>
      <c r="KM75" s="777"/>
      <c r="KN75" s="777"/>
      <c r="KO75" s="777"/>
      <c r="KP75" s="777"/>
      <c r="KQ75" s="777"/>
      <c r="KR75" s="777"/>
      <c r="KS75" s="777"/>
      <c r="KT75" s="777"/>
      <c r="KU75" s="777"/>
      <c r="KV75" s="777"/>
      <c r="KW75" s="777"/>
      <c r="KX75" s="777"/>
      <c r="KY75" s="777"/>
      <c r="KZ75" s="777"/>
      <c r="LA75" s="777"/>
      <c r="LB75" s="777"/>
      <c r="LC75" s="777"/>
      <c r="LD75" s="777"/>
      <c r="LE75" s="777"/>
      <c r="LF75" s="777"/>
      <c r="LG75" s="777"/>
      <c r="LH75" s="777"/>
      <c r="LI75" s="777"/>
      <c r="LJ75" s="777"/>
      <c r="LK75" s="777"/>
      <c r="LL75" s="777"/>
      <c r="LM75" s="777"/>
      <c r="LN75" s="777"/>
    </row>
    <row r="76" spans="1:410" ht="15" hidden="1" customHeight="1" outlineLevel="1" x14ac:dyDescent="0.3">
      <c r="A76" s="1327">
        <v>39913</v>
      </c>
      <c r="B76" s="1327"/>
      <c r="C76" s="401"/>
      <c r="D76" s="401"/>
      <c r="AR76" s="23"/>
      <c r="AT76" s="23"/>
      <c r="BH76" s="23"/>
      <c r="BU76" s="17"/>
      <c r="BW76" s="17"/>
      <c r="CI76" s="17"/>
      <c r="CK76" s="17"/>
      <c r="CW76" s="17"/>
      <c r="CY76" s="17"/>
      <c r="DK76" s="17"/>
      <c r="DM76" s="17"/>
      <c r="DY76" s="17"/>
      <c r="EA76" s="17"/>
      <c r="EM76" s="17"/>
      <c r="EO76" s="17"/>
      <c r="FA76" s="17"/>
      <c r="FC76" s="17"/>
      <c r="FO76" s="17"/>
      <c r="FQ76" s="17"/>
      <c r="GC76" s="17"/>
      <c r="GE76" s="17"/>
      <c r="HY76" s="32"/>
      <c r="JE76" s="776"/>
      <c r="JF76" s="776"/>
      <c r="JH76" s="777"/>
      <c r="JI76" s="777"/>
      <c r="JJ76" s="777"/>
      <c r="JK76" s="777"/>
      <c r="JL76" s="777"/>
      <c r="JM76" s="777"/>
      <c r="JN76" s="777"/>
      <c r="JO76" s="777"/>
      <c r="JP76" s="777"/>
      <c r="JQ76" s="777"/>
      <c r="JR76" s="777"/>
      <c r="JS76" s="777"/>
      <c r="JT76" s="777"/>
      <c r="JU76" s="777"/>
      <c r="JV76" s="777"/>
      <c r="JW76" s="777"/>
      <c r="JX76" s="777"/>
      <c r="JY76" s="777"/>
      <c r="JZ76" s="777"/>
      <c r="KA76" s="777"/>
      <c r="KB76" s="777"/>
      <c r="KC76" s="777"/>
      <c r="KD76" s="777"/>
      <c r="KE76" s="777"/>
      <c r="KF76" s="777"/>
      <c r="KG76" s="777"/>
      <c r="KH76" s="777"/>
      <c r="KI76" s="777"/>
      <c r="KJ76" s="777"/>
      <c r="KK76" s="777"/>
      <c r="KL76" s="777"/>
      <c r="KM76" s="777"/>
      <c r="KN76" s="777"/>
      <c r="KO76" s="777"/>
      <c r="KP76" s="777"/>
      <c r="KQ76" s="777"/>
      <c r="KR76" s="777"/>
      <c r="KS76" s="777"/>
      <c r="KT76" s="777"/>
      <c r="KU76" s="777"/>
      <c r="KV76" s="777"/>
      <c r="KW76" s="777"/>
      <c r="KX76" s="777"/>
      <c r="KY76" s="777"/>
      <c r="KZ76" s="777"/>
      <c r="LA76" s="777"/>
      <c r="LB76" s="777"/>
      <c r="LC76" s="777"/>
      <c r="LD76" s="777"/>
      <c r="LE76" s="777"/>
      <c r="LF76" s="777"/>
      <c r="LG76" s="777"/>
      <c r="LH76" s="777"/>
      <c r="LI76" s="777"/>
      <c r="LJ76" s="777"/>
      <c r="LK76" s="777"/>
      <c r="LL76" s="777"/>
      <c r="LM76" s="777"/>
      <c r="LN76" s="777"/>
    </row>
    <row r="77" spans="1:410" ht="15" hidden="1" customHeight="1" outlineLevel="1" x14ac:dyDescent="0.3">
      <c r="A77" s="1327">
        <v>39958</v>
      </c>
      <c r="B77" s="1327"/>
      <c r="C77" s="401"/>
      <c r="D77" s="401"/>
      <c r="AR77" s="23"/>
      <c r="AT77" s="23"/>
      <c r="BH77" s="23"/>
      <c r="BU77" s="17"/>
      <c r="BW77" s="17"/>
      <c r="CI77" s="17"/>
      <c r="CK77" s="17"/>
      <c r="CW77" s="17"/>
      <c r="CY77" s="17"/>
      <c r="DK77" s="17"/>
      <c r="DM77" s="17"/>
      <c r="DY77" s="17"/>
      <c r="EA77" s="17"/>
      <c r="EM77" s="17"/>
      <c r="EO77" s="17"/>
      <c r="FA77" s="17"/>
      <c r="FC77" s="17"/>
      <c r="FO77" s="17"/>
      <c r="FQ77" s="17"/>
      <c r="GC77" s="17"/>
      <c r="GE77" s="17"/>
      <c r="HY77" s="32"/>
      <c r="JE77" s="776"/>
      <c r="JF77" s="776"/>
      <c r="JH77" s="777"/>
      <c r="JI77" s="777"/>
      <c r="JJ77" s="777"/>
      <c r="JK77" s="777"/>
      <c r="JL77" s="777"/>
      <c r="JM77" s="777"/>
      <c r="JN77" s="777"/>
      <c r="JO77" s="777"/>
      <c r="JP77" s="777"/>
      <c r="JQ77" s="777"/>
      <c r="JR77" s="777"/>
      <c r="JS77" s="777"/>
      <c r="JT77" s="777"/>
      <c r="JU77" s="777"/>
      <c r="JV77" s="777"/>
      <c r="JW77" s="777"/>
      <c r="JX77" s="777"/>
      <c r="JY77" s="777"/>
      <c r="JZ77" s="777"/>
      <c r="KA77" s="777"/>
      <c r="KB77" s="777"/>
      <c r="KC77" s="777"/>
      <c r="KD77" s="777"/>
      <c r="KE77" s="777"/>
      <c r="KF77" s="777"/>
      <c r="KG77" s="777"/>
      <c r="KH77" s="777"/>
      <c r="KI77" s="777"/>
      <c r="KJ77" s="777"/>
      <c r="KK77" s="777"/>
      <c r="KL77" s="777"/>
      <c r="KM77" s="777"/>
      <c r="KN77" s="777"/>
      <c r="KO77" s="777"/>
      <c r="KP77" s="777"/>
      <c r="KQ77" s="777"/>
      <c r="KR77" s="777"/>
      <c r="KS77" s="777"/>
      <c r="KT77" s="777"/>
      <c r="KU77" s="777"/>
      <c r="KV77" s="777"/>
      <c r="KW77" s="777"/>
      <c r="KX77" s="777"/>
      <c r="KY77" s="777"/>
      <c r="KZ77" s="777"/>
      <c r="LA77" s="777"/>
      <c r="LB77" s="777"/>
      <c r="LC77" s="777"/>
      <c r="LD77" s="777"/>
      <c r="LE77" s="777"/>
      <c r="LF77" s="777"/>
      <c r="LG77" s="777"/>
      <c r="LH77" s="777"/>
      <c r="LI77" s="777"/>
      <c r="LJ77" s="777"/>
      <c r="LK77" s="777"/>
      <c r="LL77" s="777"/>
      <c r="LM77" s="777"/>
      <c r="LN77" s="777"/>
    </row>
    <row r="78" spans="1:410" ht="15" hidden="1" customHeight="1" outlineLevel="1" x14ac:dyDescent="0.3">
      <c r="A78" s="1327">
        <v>39997</v>
      </c>
      <c r="B78" s="1327"/>
      <c r="C78" s="401"/>
      <c r="D78" s="401"/>
      <c r="AR78" s="23"/>
      <c r="AT78" s="23"/>
      <c r="BH78" s="23"/>
      <c r="BU78" s="17"/>
      <c r="BW78" s="17"/>
      <c r="CI78" s="17"/>
      <c r="CK78" s="17"/>
      <c r="CW78" s="17"/>
      <c r="CY78" s="17"/>
      <c r="DK78" s="17"/>
      <c r="DM78" s="17"/>
      <c r="DY78" s="17"/>
      <c r="EA78" s="17"/>
      <c r="EM78" s="17"/>
      <c r="EO78" s="17"/>
      <c r="FA78" s="17"/>
      <c r="FC78" s="17"/>
      <c r="FO78" s="17"/>
      <c r="FQ78" s="17"/>
      <c r="GC78" s="17"/>
      <c r="GE78" s="17"/>
      <c r="HY78" s="32"/>
      <c r="JE78" s="776"/>
      <c r="JF78" s="776"/>
      <c r="JH78" s="777"/>
      <c r="JI78" s="777"/>
      <c r="JJ78" s="777"/>
      <c r="JK78" s="777"/>
      <c r="JL78" s="777"/>
      <c r="JM78" s="777"/>
      <c r="JN78" s="777"/>
      <c r="JO78" s="777"/>
      <c r="JP78" s="777"/>
      <c r="JQ78" s="777"/>
      <c r="JR78" s="777"/>
      <c r="JS78" s="777"/>
      <c r="JT78" s="777"/>
      <c r="JU78" s="777"/>
      <c r="JV78" s="777"/>
      <c r="JW78" s="777"/>
      <c r="JX78" s="777"/>
      <c r="JY78" s="777"/>
      <c r="JZ78" s="777"/>
      <c r="KA78" s="777"/>
      <c r="KB78" s="777"/>
      <c r="KC78" s="777"/>
      <c r="KD78" s="777"/>
      <c r="KE78" s="777"/>
      <c r="KF78" s="777"/>
      <c r="KG78" s="777"/>
      <c r="KH78" s="777"/>
      <c r="KI78" s="777"/>
      <c r="KJ78" s="777"/>
      <c r="KK78" s="777"/>
      <c r="KL78" s="777"/>
      <c r="KM78" s="777"/>
      <c r="KN78" s="777"/>
      <c r="KO78" s="777"/>
      <c r="KP78" s="777"/>
      <c r="KQ78" s="777"/>
      <c r="KR78" s="777"/>
      <c r="KS78" s="777"/>
      <c r="KT78" s="777"/>
      <c r="KU78" s="777"/>
      <c r="KV78" s="777"/>
      <c r="KW78" s="777"/>
      <c r="KX78" s="777"/>
      <c r="KY78" s="777"/>
      <c r="KZ78" s="777"/>
      <c r="LA78" s="777"/>
      <c r="LB78" s="777"/>
      <c r="LC78" s="777"/>
      <c r="LD78" s="777"/>
      <c r="LE78" s="777"/>
      <c r="LF78" s="777"/>
      <c r="LG78" s="777"/>
      <c r="LH78" s="777"/>
      <c r="LI78" s="777"/>
      <c r="LJ78" s="777"/>
      <c r="LK78" s="777"/>
      <c r="LL78" s="777"/>
      <c r="LM78" s="777"/>
      <c r="LN78" s="777"/>
    </row>
    <row r="79" spans="1:410" ht="15" hidden="1" customHeight="1" outlineLevel="1" x14ac:dyDescent="0.3">
      <c r="A79" s="1327">
        <v>40063</v>
      </c>
      <c r="B79" s="1327"/>
      <c r="C79" s="401"/>
      <c r="D79" s="401"/>
      <c r="AR79" s="23"/>
      <c r="AT79" s="23"/>
      <c r="BH79" s="23"/>
      <c r="BU79" s="17"/>
      <c r="BW79" s="17"/>
      <c r="CI79" s="17"/>
      <c r="CK79" s="17"/>
      <c r="CW79" s="17"/>
      <c r="CY79" s="17"/>
      <c r="DK79" s="17"/>
      <c r="DM79" s="17"/>
      <c r="DY79" s="17"/>
      <c r="EA79" s="17"/>
      <c r="EM79" s="17"/>
      <c r="EO79" s="17"/>
      <c r="FA79" s="17"/>
      <c r="FC79" s="17"/>
      <c r="FO79" s="17"/>
      <c r="FQ79" s="17"/>
      <c r="GC79" s="17"/>
      <c r="GE79" s="17"/>
      <c r="HY79" s="32"/>
      <c r="JE79" s="776"/>
      <c r="JF79" s="776"/>
      <c r="JH79" s="777"/>
      <c r="JI79" s="777"/>
      <c r="JJ79" s="777"/>
      <c r="JK79" s="777"/>
      <c r="JL79" s="777"/>
      <c r="JM79" s="777"/>
      <c r="JN79" s="777"/>
      <c r="JO79" s="777"/>
      <c r="JP79" s="777"/>
      <c r="JQ79" s="777"/>
      <c r="JR79" s="777"/>
      <c r="JS79" s="777"/>
      <c r="JT79" s="777"/>
      <c r="JU79" s="777"/>
      <c r="JV79" s="777"/>
      <c r="JW79" s="777"/>
      <c r="JX79" s="777"/>
      <c r="JY79" s="777"/>
      <c r="JZ79" s="777"/>
      <c r="KA79" s="777"/>
      <c r="KB79" s="777"/>
      <c r="KC79" s="777"/>
      <c r="KD79" s="777"/>
      <c r="KE79" s="777"/>
      <c r="KF79" s="777"/>
      <c r="KG79" s="777"/>
      <c r="KH79" s="777"/>
      <c r="KI79" s="777"/>
      <c r="KJ79" s="777"/>
      <c r="KK79" s="777"/>
      <c r="KL79" s="777"/>
      <c r="KM79" s="777"/>
      <c r="KN79" s="777"/>
      <c r="KO79" s="777"/>
      <c r="KP79" s="777"/>
      <c r="KQ79" s="777"/>
      <c r="KR79" s="777"/>
      <c r="KS79" s="777"/>
      <c r="KT79" s="777"/>
      <c r="KU79" s="777"/>
      <c r="KV79" s="777"/>
      <c r="KW79" s="777"/>
      <c r="KX79" s="777"/>
      <c r="KY79" s="777"/>
      <c r="KZ79" s="777"/>
      <c r="LA79" s="777"/>
      <c r="LB79" s="777"/>
      <c r="LC79" s="777"/>
      <c r="LD79" s="777"/>
      <c r="LE79" s="777"/>
      <c r="LF79" s="777"/>
      <c r="LG79" s="777"/>
      <c r="LH79" s="777"/>
      <c r="LI79" s="777"/>
      <c r="LJ79" s="777"/>
      <c r="LK79" s="777"/>
      <c r="LL79" s="777"/>
      <c r="LM79" s="777"/>
      <c r="LN79" s="777"/>
    </row>
    <row r="80" spans="1:410" ht="15" hidden="1" customHeight="1" outlineLevel="1" x14ac:dyDescent="0.3">
      <c r="A80" s="1327">
        <v>40128</v>
      </c>
      <c r="B80" s="1327"/>
      <c r="C80" s="401"/>
      <c r="D80" s="401"/>
      <c r="AR80" s="23"/>
      <c r="AT80" s="23"/>
      <c r="BH80" s="23"/>
      <c r="BU80" s="17"/>
      <c r="BW80" s="17"/>
      <c r="CI80" s="17"/>
      <c r="CK80" s="17"/>
      <c r="CW80" s="17"/>
      <c r="CY80" s="17"/>
      <c r="DK80" s="17"/>
      <c r="DM80" s="17"/>
      <c r="DY80" s="17"/>
      <c r="EA80" s="17"/>
      <c r="EM80" s="17"/>
      <c r="EO80" s="17"/>
      <c r="FA80" s="17"/>
      <c r="FC80" s="17"/>
      <c r="FO80" s="17"/>
      <c r="FQ80" s="17"/>
      <c r="GC80" s="17"/>
      <c r="GE80" s="17"/>
      <c r="HY80" s="32"/>
      <c r="JE80" s="776"/>
      <c r="JF80" s="776"/>
      <c r="JH80" s="777"/>
      <c r="JI80" s="777"/>
      <c r="JJ80" s="777"/>
      <c r="JK80" s="777"/>
      <c r="JL80" s="777"/>
      <c r="JM80" s="777"/>
      <c r="JN80" s="777"/>
      <c r="JO80" s="777"/>
      <c r="JP80" s="777"/>
      <c r="JQ80" s="777"/>
      <c r="JR80" s="777"/>
      <c r="JS80" s="777"/>
      <c r="JT80" s="777"/>
      <c r="JU80" s="777"/>
      <c r="JV80" s="777"/>
      <c r="JW80" s="777"/>
      <c r="JX80" s="777"/>
      <c r="JY80" s="777"/>
      <c r="JZ80" s="777"/>
      <c r="KA80" s="777"/>
      <c r="KB80" s="777"/>
      <c r="KC80" s="777"/>
      <c r="KD80" s="777"/>
      <c r="KE80" s="777"/>
      <c r="KF80" s="777"/>
      <c r="KG80" s="777"/>
      <c r="KH80" s="777"/>
      <c r="KI80" s="777"/>
      <c r="KJ80" s="777"/>
      <c r="KK80" s="777"/>
      <c r="KL80" s="777"/>
      <c r="KM80" s="777"/>
      <c r="KN80" s="777"/>
      <c r="KO80" s="777"/>
      <c r="KP80" s="777"/>
      <c r="KQ80" s="777"/>
      <c r="KR80" s="777"/>
      <c r="KS80" s="777"/>
      <c r="KT80" s="777"/>
      <c r="KU80" s="777"/>
      <c r="KV80" s="777"/>
      <c r="KW80" s="777"/>
      <c r="KX80" s="777"/>
      <c r="KY80" s="777"/>
      <c r="KZ80" s="777"/>
      <c r="LA80" s="777"/>
      <c r="LB80" s="777"/>
      <c r="LC80" s="777"/>
      <c r="LD80" s="777"/>
      <c r="LE80" s="777"/>
      <c r="LF80" s="777"/>
      <c r="LG80" s="777"/>
      <c r="LH80" s="777"/>
      <c r="LI80" s="777"/>
      <c r="LJ80" s="777"/>
      <c r="LK80" s="777"/>
      <c r="LL80" s="777"/>
      <c r="LM80" s="777"/>
      <c r="LN80" s="777"/>
    </row>
    <row r="81" spans="1:326" ht="15" hidden="1" customHeight="1" outlineLevel="1" x14ac:dyDescent="0.3">
      <c r="A81" s="1327">
        <v>40143</v>
      </c>
      <c r="B81" s="1327"/>
      <c r="C81" s="401"/>
      <c r="D81" s="401"/>
      <c r="AR81" s="23"/>
      <c r="AT81" s="23"/>
      <c r="BH81" s="23"/>
      <c r="BU81" s="17"/>
      <c r="BW81" s="17"/>
      <c r="CI81" s="17"/>
      <c r="CK81" s="17"/>
      <c r="CW81" s="17"/>
      <c r="CY81" s="17"/>
      <c r="DK81" s="17"/>
      <c r="DM81" s="17"/>
      <c r="DY81" s="17"/>
      <c r="EA81" s="17"/>
      <c r="EM81" s="17"/>
      <c r="EO81" s="17"/>
      <c r="FA81" s="17"/>
      <c r="FC81" s="17"/>
      <c r="FO81" s="17"/>
      <c r="FQ81" s="17"/>
      <c r="GC81" s="17"/>
      <c r="GE81" s="17"/>
      <c r="HY81" s="32"/>
      <c r="JE81" s="776"/>
      <c r="JF81" s="776"/>
      <c r="JH81" s="777"/>
      <c r="JI81" s="777"/>
      <c r="JJ81" s="777"/>
      <c r="JK81" s="777"/>
      <c r="JL81" s="777"/>
      <c r="JM81" s="777"/>
      <c r="JN81" s="777"/>
      <c r="JO81" s="777"/>
      <c r="JP81" s="777"/>
      <c r="JQ81" s="777"/>
      <c r="JR81" s="777"/>
      <c r="JS81" s="777"/>
      <c r="JT81" s="777"/>
      <c r="JU81" s="777"/>
      <c r="JV81" s="777"/>
      <c r="JW81" s="777"/>
      <c r="JX81" s="777"/>
      <c r="JY81" s="777"/>
      <c r="JZ81" s="777"/>
      <c r="KA81" s="777"/>
      <c r="KB81" s="777"/>
      <c r="KC81" s="777"/>
      <c r="KD81" s="777"/>
      <c r="KE81" s="777"/>
      <c r="KF81" s="777"/>
      <c r="KG81" s="777"/>
      <c r="KH81" s="777"/>
      <c r="KI81" s="777"/>
      <c r="KJ81" s="777"/>
      <c r="KK81" s="777"/>
      <c r="KL81" s="777"/>
      <c r="KM81" s="777"/>
      <c r="KN81" s="777"/>
      <c r="KO81" s="777"/>
      <c r="KP81" s="777"/>
      <c r="KQ81" s="777"/>
      <c r="KR81" s="777"/>
      <c r="KS81" s="777"/>
      <c r="KT81" s="777"/>
      <c r="KU81" s="777"/>
      <c r="KV81" s="777"/>
      <c r="KW81" s="777"/>
      <c r="KX81" s="777"/>
      <c r="KY81" s="777"/>
      <c r="KZ81" s="777"/>
      <c r="LA81" s="777"/>
      <c r="LB81" s="777"/>
      <c r="LC81" s="777"/>
      <c r="LD81" s="777"/>
      <c r="LE81" s="777"/>
      <c r="LF81" s="777"/>
      <c r="LG81" s="777"/>
      <c r="LH81" s="777"/>
      <c r="LI81" s="777"/>
      <c r="LJ81" s="777"/>
      <c r="LK81" s="777"/>
      <c r="LL81" s="777"/>
      <c r="LM81" s="777"/>
      <c r="LN81" s="777"/>
    </row>
    <row r="82" spans="1:326" ht="15" hidden="1" customHeight="1" outlineLevel="1" x14ac:dyDescent="0.3">
      <c r="A82" s="1327">
        <v>40144</v>
      </c>
      <c r="B82" s="1327"/>
      <c r="C82" s="401"/>
      <c r="D82" s="401"/>
      <c r="AR82" s="23"/>
      <c r="AT82" s="23"/>
      <c r="BH82" s="23"/>
      <c r="BU82" s="17"/>
      <c r="BW82" s="17"/>
      <c r="CI82" s="17"/>
      <c r="CK82" s="17"/>
      <c r="CW82" s="17"/>
      <c r="CY82" s="17"/>
      <c r="DK82" s="17"/>
      <c r="DM82" s="17"/>
      <c r="DY82" s="17"/>
      <c r="EA82" s="17"/>
      <c r="EM82" s="17"/>
      <c r="EO82" s="17"/>
      <c r="FA82" s="17"/>
      <c r="FC82" s="17"/>
      <c r="FO82" s="17"/>
      <c r="FQ82" s="17"/>
      <c r="GC82" s="17"/>
      <c r="GE82" s="17"/>
      <c r="HY82" s="32"/>
      <c r="JE82" s="776"/>
      <c r="JF82" s="776"/>
      <c r="JH82" s="777"/>
      <c r="JI82" s="777"/>
      <c r="JJ82" s="777"/>
      <c r="JK82" s="777"/>
      <c r="JL82" s="777"/>
      <c r="JM82" s="777"/>
      <c r="JN82" s="777"/>
      <c r="JO82" s="777"/>
      <c r="JP82" s="777"/>
      <c r="JQ82" s="777"/>
      <c r="JR82" s="777"/>
      <c r="JS82" s="777"/>
      <c r="JT82" s="777"/>
      <c r="JU82" s="777"/>
      <c r="JV82" s="777"/>
      <c r="JW82" s="777"/>
      <c r="JX82" s="777"/>
      <c r="JY82" s="777"/>
      <c r="JZ82" s="777"/>
      <c r="KA82" s="777"/>
      <c r="KB82" s="777"/>
      <c r="KC82" s="777"/>
      <c r="KD82" s="777"/>
      <c r="KE82" s="777"/>
      <c r="KF82" s="777"/>
      <c r="KG82" s="777"/>
      <c r="KH82" s="777"/>
      <c r="KI82" s="777"/>
      <c r="KJ82" s="777"/>
      <c r="KK82" s="777"/>
      <c r="KL82" s="777"/>
      <c r="KM82" s="777"/>
      <c r="KN82" s="777"/>
      <c r="KO82" s="777"/>
      <c r="KP82" s="777"/>
      <c r="KQ82" s="777"/>
      <c r="KR82" s="777"/>
      <c r="KS82" s="777"/>
      <c r="KT82" s="777"/>
      <c r="KU82" s="777"/>
      <c r="KV82" s="777"/>
      <c r="KW82" s="777"/>
      <c r="KX82" s="777"/>
      <c r="KY82" s="777"/>
      <c r="KZ82" s="777"/>
      <c r="LA82" s="777"/>
      <c r="LB82" s="777"/>
      <c r="LC82" s="777"/>
      <c r="LD82" s="777"/>
      <c r="LE82" s="777"/>
      <c r="LF82" s="777"/>
      <c r="LG82" s="777"/>
      <c r="LH82" s="777"/>
      <c r="LI82" s="777"/>
      <c r="LJ82" s="777"/>
      <c r="LK82" s="777"/>
      <c r="LL82" s="777"/>
      <c r="LM82" s="777"/>
      <c r="LN82" s="777"/>
    </row>
    <row r="83" spans="1:326" ht="15" hidden="1" customHeight="1" outlineLevel="1" x14ac:dyDescent="0.3">
      <c r="A83" s="1327">
        <v>40171</v>
      </c>
      <c r="B83" s="1327"/>
      <c r="C83" s="401"/>
      <c r="D83" s="401"/>
      <c r="AR83" s="23"/>
      <c r="AT83" s="23"/>
      <c r="BH83" s="23"/>
      <c r="BU83" s="17"/>
      <c r="BW83" s="17"/>
      <c r="CI83" s="17"/>
      <c r="CK83" s="17"/>
      <c r="CW83" s="17"/>
      <c r="CY83" s="17"/>
      <c r="DK83" s="17"/>
      <c r="DM83" s="17"/>
      <c r="DY83" s="17"/>
      <c r="EA83" s="17"/>
      <c r="EM83" s="17"/>
      <c r="EO83" s="17"/>
      <c r="FA83" s="17"/>
      <c r="FC83" s="17"/>
      <c r="FO83" s="17"/>
      <c r="FQ83" s="17"/>
      <c r="GC83" s="17"/>
      <c r="GE83" s="17"/>
      <c r="HY83" s="32"/>
      <c r="JE83" s="776"/>
      <c r="JF83" s="776"/>
      <c r="JH83" s="777"/>
      <c r="JI83" s="777"/>
      <c r="JJ83" s="777"/>
      <c r="JK83" s="777"/>
      <c r="JL83" s="777"/>
      <c r="JM83" s="777"/>
      <c r="JN83" s="777"/>
      <c r="JO83" s="777"/>
      <c r="JP83" s="777"/>
      <c r="JQ83" s="777"/>
      <c r="JR83" s="777"/>
      <c r="JS83" s="777"/>
      <c r="JT83" s="777"/>
      <c r="JU83" s="777"/>
      <c r="JV83" s="777"/>
      <c r="JW83" s="777"/>
      <c r="JX83" s="777"/>
      <c r="JY83" s="777"/>
      <c r="JZ83" s="777"/>
      <c r="KA83" s="777"/>
      <c r="KB83" s="777"/>
      <c r="KC83" s="777"/>
      <c r="KD83" s="777"/>
      <c r="KE83" s="777"/>
      <c r="KF83" s="777"/>
      <c r="KG83" s="777"/>
      <c r="KH83" s="777"/>
      <c r="KI83" s="777"/>
      <c r="KJ83" s="777"/>
      <c r="KK83" s="777"/>
      <c r="KL83" s="777"/>
      <c r="KM83" s="777"/>
      <c r="KN83" s="777"/>
      <c r="KO83" s="777"/>
      <c r="KP83" s="777"/>
      <c r="KQ83" s="777"/>
      <c r="KR83" s="777"/>
      <c r="KS83" s="777"/>
      <c r="KT83" s="777"/>
      <c r="KU83" s="777"/>
      <c r="KV83" s="777"/>
      <c r="KW83" s="777"/>
      <c r="KX83" s="777"/>
      <c r="KY83" s="777"/>
      <c r="KZ83" s="777"/>
      <c r="LA83" s="777"/>
      <c r="LB83" s="777"/>
      <c r="LC83" s="777"/>
      <c r="LD83" s="777"/>
      <c r="LE83" s="777"/>
      <c r="LF83" s="777"/>
      <c r="LG83" s="777"/>
      <c r="LH83" s="777"/>
      <c r="LI83" s="777"/>
      <c r="LJ83" s="777"/>
      <c r="LK83" s="777"/>
      <c r="LL83" s="777"/>
      <c r="LM83" s="777"/>
      <c r="LN83" s="777"/>
    </row>
    <row r="84" spans="1:326" ht="15" hidden="1" customHeight="1" outlineLevel="1" x14ac:dyDescent="0.3">
      <c r="A84" s="1327">
        <v>40179</v>
      </c>
      <c r="B84" s="1327"/>
      <c r="C84" s="401"/>
      <c r="D84" s="401"/>
      <c r="AR84" s="23"/>
      <c r="AT84" s="23"/>
      <c r="BH84" s="23"/>
      <c r="BU84" s="17"/>
      <c r="BW84" s="17"/>
      <c r="CI84" s="17"/>
      <c r="CK84" s="17"/>
      <c r="CW84" s="17"/>
      <c r="CY84" s="17"/>
      <c r="DK84" s="17"/>
      <c r="DM84" s="17"/>
      <c r="DY84" s="17"/>
      <c r="EA84" s="17"/>
      <c r="EM84" s="17"/>
      <c r="EO84" s="17"/>
      <c r="FA84" s="17"/>
      <c r="FC84" s="17"/>
      <c r="FO84" s="17"/>
      <c r="FQ84" s="17"/>
      <c r="GC84" s="17"/>
      <c r="GE84" s="17"/>
      <c r="HY84" s="32"/>
      <c r="JE84" s="776"/>
      <c r="JF84" s="776"/>
      <c r="JH84" s="777"/>
      <c r="JI84" s="777"/>
      <c r="JJ84" s="777"/>
      <c r="JK84" s="777"/>
      <c r="JL84" s="777"/>
      <c r="JM84" s="777"/>
      <c r="JN84" s="777"/>
      <c r="JO84" s="777"/>
      <c r="JP84" s="777"/>
      <c r="JQ84" s="777"/>
      <c r="JR84" s="777"/>
      <c r="JS84" s="777"/>
      <c r="JT84" s="777"/>
      <c r="JU84" s="777"/>
      <c r="JV84" s="777"/>
      <c r="JW84" s="777"/>
      <c r="JX84" s="777"/>
      <c r="JY84" s="777"/>
      <c r="JZ84" s="777"/>
      <c r="KA84" s="777"/>
      <c r="KB84" s="777"/>
      <c r="KC84" s="777"/>
      <c r="KD84" s="777"/>
      <c r="KE84" s="777"/>
      <c r="KF84" s="777"/>
      <c r="KG84" s="777"/>
      <c r="KH84" s="777"/>
      <c r="KI84" s="777"/>
      <c r="KJ84" s="777"/>
      <c r="KK84" s="777"/>
      <c r="KL84" s="777"/>
      <c r="KM84" s="777"/>
      <c r="KN84" s="777"/>
      <c r="KO84" s="777"/>
      <c r="KP84" s="777"/>
      <c r="KQ84" s="777"/>
      <c r="KR84" s="777"/>
      <c r="KS84" s="777"/>
      <c r="KT84" s="777"/>
      <c r="KU84" s="777"/>
      <c r="KV84" s="777"/>
      <c r="KW84" s="777"/>
      <c r="KX84" s="777"/>
      <c r="KY84" s="777"/>
      <c r="KZ84" s="777"/>
      <c r="LA84" s="777"/>
      <c r="LB84" s="777"/>
      <c r="LC84" s="777"/>
      <c r="LD84" s="777"/>
      <c r="LE84" s="777"/>
      <c r="LF84" s="777"/>
      <c r="LG84" s="777"/>
      <c r="LH84" s="777"/>
      <c r="LI84" s="777"/>
      <c r="LJ84" s="777"/>
      <c r="LK84" s="777"/>
      <c r="LL84" s="777"/>
      <c r="LM84" s="777"/>
      <c r="LN84" s="777"/>
    </row>
    <row r="85" spans="1:326" ht="15" hidden="1" customHeight="1" outlineLevel="1" x14ac:dyDescent="0.3">
      <c r="A85" s="1327">
        <v>40196</v>
      </c>
      <c r="B85" s="1327"/>
      <c r="C85" s="401"/>
      <c r="D85" s="401"/>
      <c r="AR85" s="23"/>
      <c r="AT85" s="23"/>
      <c r="BH85" s="23"/>
      <c r="BU85" s="17"/>
      <c r="BW85" s="17"/>
      <c r="CI85" s="17"/>
      <c r="CK85" s="17"/>
      <c r="CW85" s="17"/>
      <c r="CY85" s="17"/>
      <c r="DK85" s="17"/>
      <c r="DM85" s="17"/>
      <c r="DY85" s="17"/>
      <c r="EA85" s="17"/>
      <c r="EM85" s="17"/>
      <c r="EO85" s="17"/>
      <c r="FA85" s="17"/>
      <c r="FC85" s="17"/>
      <c r="FO85" s="17"/>
      <c r="FQ85" s="17"/>
      <c r="GC85" s="17"/>
      <c r="GE85" s="17"/>
      <c r="HY85" s="32"/>
      <c r="JE85" s="776"/>
      <c r="JF85" s="776"/>
      <c r="JH85" s="777"/>
      <c r="JI85" s="777"/>
      <c r="JJ85" s="777"/>
      <c r="JK85" s="777"/>
      <c r="JL85" s="777"/>
      <c r="JM85" s="777"/>
      <c r="JN85" s="777"/>
      <c r="JO85" s="777"/>
      <c r="JP85" s="777"/>
      <c r="JQ85" s="777"/>
      <c r="JR85" s="777"/>
      <c r="JS85" s="777"/>
      <c r="JT85" s="777"/>
      <c r="JU85" s="777"/>
      <c r="JV85" s="777"/>
      <c r="JW85" s="777"/>
      <c r="JX85" s="777"/>
      <c r="JY85" s="777"/>
      <c r="JZ85" s="777"/>
      <c r="KA85" s="777"/>
      <c r="KB85" s="777"/>
      <c r="KC85" s="777"/>
      <c r="KD85" s="777"/>
      <c r="KE85" s="777"/>
      <c r="KF85" s="777"/>
      <c r="KG85" s="777"/>
      <c r="KH85" s="777"/>
      <c r="KI85" s="777"/>
      <c r="KJ85" s="777"/>
      <c r="KK85" s="777"/>
      <c r="KL85" s="777"/>
      <c r="KM85" s="777"/>
      <c r="KN85" s="777"/>
      <c r="KO85" s="777"/>
      <c r="KP85" s="777"/>
      <c r="KQ85" s="777"/>
      <c r="KR85" s="777"/>
      <c r="KS85" s="777"/>
      <c r="KT85" s="777"/>
      <c r="KU85" s="777"/>
      <c r="KV85" s="777"/>
      <c r="KW85" s="777"/>
      <c r="KX85" s="777"/>
      <c r="KY85" s="777"/>
      <c r="KZ85" s="777"/>
      <c r="LA85" s="777"/>
      <c r="LB85" s="777"/>
      <c r="LC85" s="777"/>
      <c r="LD85" s="777"/>
      <c r="LE85" s="777"/>
      <c r="LF85" s="777"/>
      <c r="LG85" s="777"/>
      <c r="LH85" s="777"/>
      <c r="LI85" s="777"/>
      <c r="LJ85" s="777"/>
      <c r="LK85" s="777"/>
      <c r="LL85" s="777"/>
      <c r="LM85" s="777"/>
      <c r="LN85" s="777"/>
    </row>
    <row r="86" spans="1:326" ht="15" hidden="1" customHeight="1" outlineLevel="1" x14ac:dyDescent="0.3">
      <c r="A86" s="1327">
        <v>40219</v>
      </c>
      <c r="B86" s="1327"/>
      <c r="C86" s="401"/>
      <c r="D86" s="401"/>
      <c r="AR86" s="23"/>
      <c r="AT86" s="23"/>
      <c r="BH86" s="23"/>
      <c r="BU86" s="17"/>
      <c r="BW86" s="17"/>
      <c r="CI86" s="17"/>
      <c r="CK86" s="17"/>
      <c r="CW86" s="17"/>
      <c r="CY86" s="17"/>
      <c r="DK86" s="17"/>
      <c r="DM86" s="17"/>
      <c r="DY86" s="17"/>
      <c r="EA86" s="17"/>
      <c r="EM86" s="17"/>
      <c r="EO86" s="17"/>
      <c r="FA86" s="17"/>
      <c r="FC86" s="17"/>
      <c r="FO86" s="17"/>
      <c r="FQ86" s="17"/>
      <c r="GC86" s="17"/>
      <c r="GE86" s="17"/>
      <c r="HY86" s="32"/>
      <c r="JE86" s="776"/>
      <c r="JF86" s="776"/>
      <c r="JH86" s="777"/>
      <c r="JI86" s="777"/>
      <c r="JJ86" s="777"/>
      <c r="JK86" s="777"/>
      <c r="JL86" s="777"/>
      <c r="JM86" s="777"/>
      <c r="JN86" s="777"/>
      <c r="JO86" s="777"/>
      <c r="JP86" s="777"/>
      <c r="JQ86" s="777"/>
      <c r="JR86" s="777"/>
      <c r="JS86" s="777"/>
      <c r="JT86" s="777"/>
      <c r="JU86" s="777"/>
      <c r="JV86" s="777"/>
      <c r="JW86" s="777"/>
      <c r="JX86" s="777"/>
      <c r="JY86" s="777"/>
      <c r="JZ86" s="777"/>
      <c r="KA86" s="777"/>
      <c r="KB86" s="777"/>
      <c r="KC86" s="777"/>
      <c r="KD86" s="777"/>
      <c r="KE86" s="777"/>
      <c r="KF86" s="777"/>
      <c r="KG86" s="777"/>
      <c r="KH86" s="777"/>
      <c r="KI86" s="777"/>
      <c r="KJ86" s="777"/>
      <c r="KK86" s="777"/>
      <c r="KL86" s="777"/>
      <c r="KM86" s="777"/>
      <c r="KN86" s="777"/>
      <c r="KO86" s="777"/>
      <c r="KP86" s="777"/>
      <c r="KQ86" s="777"/>
      <c r="KR86" s="777"/>
      <c r="KS86" s="777"/>
      <c r="KT86" s="777"/>
      <c r="KU86" s="777"/>
      <c r="KV86" s="777"/>
      <c r="KW86" s="777"/>
      <c r="KX86" s="777"/>
      <c r="KY86" s="777"/>
      <c r="KZ86" s="777"/>
      <c r="LA86" s="777"/>
      <c r="LB86" s="777"/>
      <c r="LC86" s="777"/>
      <c r="LD86" s="777"/>
      <c r="LE86" s="777"/>
      <c r="LF86" s="777"/>
      <c r="LG86" s="777"/>
      <c r="LH86" s="777"/>
      <c r="LI86" s="777"/>
      <c r="LJ86" s="777"/>
      <c r="LK86" s="777"/>
      <c r="LL86" s="777"/>
      <c r="LM86" s="777"/>
      <c r="LN86" s="777"/>
    </row>
    <row r="87" spans="1:326" ht="15" hidden="1" customHeight="1" outlineLevel="1" x14ac:dyDescent="0.3">
      <c r="A87" s="1327">
        <v>40329</v>
      </c>
      <c r="B87" s="1327"/>
      <c r="C87" s="401"/>
      <c r="D87" s="401"/>
      <c r="AR87" s="23"/>
      <c r="AT87" s="23"/>
      <c r="BH87" s="23"/>
      <c r="BU87" s="17"/>
      <c r="BW87" s="17"/>
      <c r="CI87" s="17"/>
      <c r="CK87" s="17"/>
      <c r="CW87" s="17"/>
      <c r="CY87" s="17"/>
      <c r="DK87" s="17"/>
      <c r="DM87" s="17"/>
      <c r="DY87" s="17"/>
      <c r="EA87" s="17"/>
      <c r="EM87" s="17"/>
      <c r="EO87" s="17"/>
      <c r="FA87" s="17"/>
      <c r="FC87" s="17"/>
      <c r="FO87" s="17"/>
      <c r="FQ87" s="17"/>
      <c r="GC87" s="17"/>
      <c r="GE87" s="17"/>
      <c r="HY87" s="32"/>
      <c r="JE87" s="776"/>
      <c r="JF87" s="776"/>
      <c r="JH87" s="777"/>
      <c r="JI87" s="777"/>
      <c r="JJ87" s="777"/>
      <c r="JK87" s="777"/>
      <c r="JL87" s="777"/>
      <c r="JM87" s="777"/>
      <c r="JN87" s="777"/>
      <c r="JO87" s="777"/>
      <c r="JP87" s="777"/>
      <c r="JQ87" s="777"/>
      <c r="JR87" s="777"/>
      <c r="JS87" s="777"/>
      <c r="JT87" s="777"/>
      <c r="JU87" s="777"/>
      <c r="JV87" s="777"/>
      <c r="JW87" s="777"/>
      <c r="JX87" s="777"/>
      <c r="JY87" s="777"/>
      <c r="JZ87" s="777"/>
      <c r="KA87" s="777"/>
      <c r="KB87" s="777"/>
      <c r="KC87" s="777"/>
      <c r="KD87" s="777"/>
      <c r="KE87" s="777"/>
      <c r="KF87" s="777"/>
      <c r="KG87" s="777"/>
      <c r="KH87" s="777"/>
      <c r="KI87" s="777"/>
      <c r="KJ87" s="777"/>
      <c r="KK87" s="777"/>
      <c r="KL87" s="777"/>
      <c r="KM87" s="777"/>
      <c r="KN87" s="777"/>
      <c r="KO87" s="777"/>
      <c r="KP87" s="777"/>
      <c r="KQ87" s="777"/>
      <c r="KR87" s="777"/>
      <c r="KS87" s="777"/>
      <c r="KT87" s="777"/>
      <c r="KU87" s="777"/>
      <c r="KV87" s="777"/>
      <c r="KW87" s="777"/>
      <c r="KX87" s="777"/>
      <c r="KY87" s="777"/>
      <c r="KZ87" s="777"/>
      <c r="LA87" s="777"/>
      <c r="LB87" s="777"/>
      <c r="LC87" s="777"/>
      <c r="LD87" s="777"/>
      <c r="LE87" s="777"/>
      <c r="LF87" s="777"/>
      <c r="LG87" s="777"/>
      <c r="LH87" s="777"/>
      <c r="LI87" s="777"/>
      <c r="LJ87" s="777"/>
      <c r="LK87" s="777"/>
      <c r="LL87" s="777"/>
      <c r="LM87" s="777"/>
      <c r="LN87" s="777"/>
    </row>
    <row r="88" spans="1:326" ht="15" hidden="1" customHeight="1" outlineLevel="1" x14ac:dyDescent="0.3">
      <c r="A88" s="1327">
        <v>40364</v>
      </c>
      <c r="B88" s="1327"/>
      <c r="C88" s="401"/>
      <c r="D88" s="401"/>
      <c r="AR88" s="23"/>
      <c r="AT88" s="23"/>
      <c r="BH88" s="23"/>
      <c r="BU88" s="17"/>
      <c r="BW88" s="17"/>
      <c r="CI88" s="17"/>
      <c r="CK88" s="17"/>
      <c r="CW88" s="17"/>
      <c r="CY88" s="17"/>
      <c r="DK88" s="17"/>
      <c r="DM88" s="17"/>
      <c r="DY88" s="17"/>
      <c r="EA88" s="17"/>
      <c r="EM88" s="17"/>
      <c r="EO88" s="17"/>
      <c r="FA88" s="17"/>
      <c r="FC88" s="17"/>
      <c r="FO88" s="17"/>
      <c r="FQ88" s="17"/>
      <c r="GC88" s="17"/>
      <c r="GE88" s="17"/>
      <c r="HY88" s="32"/>
      <c r="JE88" s="776"/>
      <c r="JF88" s="776"/>
      <c r="JH88" s="777"/>
      <c r="JI88" s="777"/>
      <c r="JJ88" s="777"/>
      <c r="JK88" s="777"/>
      <c r="JL88" s="777"/>
      <c r="JM88" s="777"/>
      <c r="JN88" s="777"/>
      <c r="JO88" s="777"/>
      <c r="JP88" s="777"/>
      <c r="JQ88" s="777"/>
      <c r="JR88" s="777"/>
      <c r="JS88" s="777"/>
      <c r="JT88" s="777"/>
      <c r="JU88" s="777"/>
      <c r="JV88" s="777"/>
      <c r="JW88" s="777"/>
      <c r="JX88" s="777"/>
      <c r="JY88" s="777"/>
      <c r="JZ88" s="777"/>
      <c r="KA88" s="777"/>
      <c r="KB88" s="777"/>
      <c r="KC88" s="777"/>
      <c r="KD88" s="777"/>
      <c r="KE88" s="777"/>
      <c r="KF88" s="777"/>
      <c r="KG88" s="777"/>
      <c r="KH88" s="777"/>
      <c r="KI88" s="777"/>
      <c r="KJ88" s="777"/>
      <c r="KK88" s="777"/>
      <c r="KL88" s="777"/>
      <c r="KM88" s="777"/>
      <c r="KN88" s="777"/>
      <c r="KO88" s="777"/>
      <c r="KP88" s="777"/>
      <c r="KQ88" s="777"/>
      <c r="KR88" s="777"/>
      <c r="KS88" s="777"/>
      <c r="KT88" s="777"/>
      <c r="KU88" s="777"/>
      <c r="KV88" s="777"/>
      <c r="KW88" s="777"/>
      <c r="KX88" s="777"/>
      <c r="KY88" s="777"/>
      <c r="KZ88" s="777"/>
      <c r="LA88" s="777"/>
      <c r="LB88" s="777"/>
      <c r="LC88" s="777"/>
      <c r="LD88" s="777"/>
      <c r="LE88" s="777"/>
      <c r="LF88" s="777"/>
      <c r="LG88" s="777"/>
      <c r="LH88" s="777"/>
      <c r="LI88" s="777"/>
      <c r="LJ88" s="777"/>
      <c r="LK88" s="777"/>
      <c r="LL88" s="777"/>
      <c r="LM88" s="777"/>
      <c r="LN88" s="777"/>
    </row>
    <row r="89" spans="1:326" ht="15" hidden="1" customHeight="1" outlineLevel="1" x14ac:dyDescent="0.3">
      <c r="A89" s="1327">
        <v>40427</v>
      </c>
      <c r="B89" s="1327"/>
      <c r="C89" s="401"/>
      <c r="D89" s="401"/>
      <c r="AR89" s="23"/>
      <c r="AT89" s="23"/>
      <c r="BH89" s="23"/>
      <c r="BU89" s="17"/>
      <c r="BW89" s="17"/>
      <c r="CI89" s="17"/>
      <c r="CK89" s="17"/>
      <c r="CW89" s="17"/>
      <c r="CY89" s="17"/>
      <c r="DK89" s="17"/>
      <c r="DM89" s="17"/>
      <c r="DY89" s="17"/>
      <c r="EA89" s="17"/>
      <c r="EM89" s="17"/>
      <c r="EO89" s="17"/>
      <c r="FA89" s="17"/>
      <c r="FC89" s="17"/>
      <c r="FO89" s="17"/>
      <c r="FQ89" s="17"/>
      <c r="GC89" s="17"/>
      <c r="GE89" s="17"/>
      <c r="HY89" s="32"/>
      <c r="JE89" s="776"/>
      <c r="JF89" s="776"/>
      <c r="JH89" s="777"/>
      <c r="JI89" s="777"/>
      <c r="JJ89" s="777"/>
      <c r="JK89" s="777"/>
      <c r="JL89" s="777"/>
      <c r="JM89" s="777"/>
      <c r="JN89" s="777"/>
      <c r="JO89" s="777"/>
      <c r="JP89" s="777"/>
      <c r="JQ89" s="777"/>
      <c r="JR89" s="777"/>
      <c r="JS89" s="777"/>
      <c r="JT89" s="777"/>
      <c r="JU89" s="777"/>
      <c r="JV89" s="777"/>
      <c r="JW89" s="777"/>
      <c r="JX89" s="777"/>
      <c r="JY89" s="777"/>
      <c r="JZ89" s="777"/>
      <c r="KA89" s="777"/>
      <c r="KB89" s="777"/>
      <c r="KC89" s="777"/>
      <c r="KD89" s="777"/>
      <c r="KE89" s="777"/>
      <c r="KF89" s="777"/>
      <c r="KG89" s="777"/>
      <c r="KH89" s="777"/>
      <c r="KI89" s="777"/>
      <c r="KJ89" s="777"/>
      <c r="KK89" s="777"/>
      <c r="KL89" s="777"/>
      <c r="KM89" s="777"/>
      <c r="KN89" s="777"/>
      <c r="KO89" s="777"/>
      <c r="KP89" s="777"/>
      <c r="KQ89" s="777"/>
      <c r="KR89" s="777"/>
      <c r="KS89" s="777"/>
      <c r="KT89" s="777"/>
      <c r="KU89" s="777"/>
      <c r="KV89" s="777"/>
      <c r="KW89" s="777"/>
      <c r="KX89" s="777"/>
      <c r="KY89" s="777"/>
      <c r="KZ89" s="777"/>
      <c r="LA89" s="777"/>
      <c r="LB89" s="777"/>
      <c r="LC89" s="777"/>
      <c r="LD89" s="777"/>
      <c r="LE89" s="777"/>
      <c r="LF89" s="777"/>
      <c r="LG89" s="777"/>
      <c r="LH89" s="777"/>
      <c r="LI89" s="777"/>
      <c r="LJ89" s="777"/>
      <c r="LK89" s="777"/>
      <c r="LL89" s="777"/>
      <c r="LM89" s="777"/>
      <c r="LN89" s="777"/>
    </row>
    <row r="90" spans="1:326" ht="15" hidden="1" customHeight="1" outlineLevel="1" x14ac:dyDescent="0.3">
      <c r="A90" s="1327">
        <v>40493</v>
      </c>
      <c r="B90" s="1327"/>
      <c r="C90" s="401"/>
      <c r="D90" s="401"/>
      <c r="AR90" s="23"/>
      <c r="AT90" s="23"/>
      <c r="BH90" s="23"/>
      <c r="BU90" s="17"/>
      <c r="BW90" s="17"/>
      <c r="CI90" s="17"/>
      <c r="CK90" s="17"/>
      <c r="CW90" s="17"/>
      <c r="CY90" s="17"/>
      <c r="DK90" s="17"/>
      <c r="DM90" s="17"/>
      <c r="DY90" s="17"/>
      <c r="EA90" s="17"/>
      <c r="EM90" s="17"/>
      <c r="EO90" s="17"/>
      <c r="FA90" s="17"/>
      <c r="FC90" s="17"/>
      <c r="FO90" s="17"/>
      <c r="FQ90" s="17"/>
      <c r="GC90" s="17"/>
      <c r="GE90" s="17"/>
      <c r="HY90" s="32"/>
      <c r="JE90" s="776"/>
      <c r="JF90" s="776"/>
      <c r="JH90" s="777"/>
      <c r="JI90" s="777"/>
      <c r="JJ90" s="777"/>
      <c r="JK90" s="777"/>
      <c r="JL90" s="777"/>
      <c r="JM90" s="777"/>
      <c r="JN90" s="777"/>
      <c r="JO90" s="777"/>
      <c r="JP90" s="777"/>
      <c r="JQ90" s="777"/>
      <c r="JR90" s="777"/>
      <c r="JS90" s="777"/>
      <c r="JT90" s="777"/>
      <c r="JU90" s="777"/>
      <c r="JV90" s="777"/>
      <c r="JW90" s="777"/>
      <c r="JX90" s="777"/>
      <c r="JY90" s="777"/>
      <c r="JZ90" s="777"/>
      <c r="KA90" s="777"/>
      <c r="KB90" s="777"/>
      <c r="KC90" s="777"/>
      <c r="KD90" s="777"/>
      <c r="KE90" s="777"/>
      <c r="KF90" s="777"/>
      <c r="KG90" s="777"/>
      <c r="KH90" s="777"/>
      <c r="KI90" s="777"/>
      <c r="KJ90" s="777"/>
      <c r="KK90" s="777"/>
      <c r="KL90" s="777"/>
      <c r="KM90" s="777"/>
      <c r="KN90" s="777"/>
      <c r="KO90" s="777"/>
      <c r="KP90" s="777"/>
      <c r="KQ90" s="777"/>
      <c r="KR90" s="777"/>
      <c r="KS90" s="777"/>
      <c r="KT90" s="777"/>
      <c r="KU90" s="777"/>
      <c r="KV90" s="777"/>
      <c r="KW90" s="777"/>
      <c r="KX90" s="777"/>
      <c r="KY90" s="777"/>
      <c r="KZ90" s="777"/>
      <c r="LA90" s="777"/>
      <c r="LB90" s="777"/>
      <c r="LC90" s="777"/>
      <c r="LD90" s="777"/>
      <c r="LE90" s="777"/>
      <c r="LF90" s="777"/>
      <c r="LG90" s="777"/>
      <c r="LH90" s="777"/>
      <c r="LI90" s="777"/>
      <c r="LJ90" s="777"/>
      <c r="LK90" s="777"/>
      <c r="LL90" s="777"/>
      <c r="LM90" s="777"/>
      <c r="LN90" s="777"/>
    </row>
    <row r="91" spans="1:326" ht="15" hidden="1" customHeight="1" outlineLevel="1" x14ac:dyDescent="0.3">
      <c r="A91" s="1327">
        <v>40507</v>
      </c>
      <c r="B91" s="1327"/>
      <c r="C91" s="401"/>
      <c r="D91" s="401"/>
      <c r="AR91" s="23"/>
      <c r="AT91" s="23"/>
      <c r="BH91" s="23"/>
      <c r="BU91" s="17"/>
      <c r="BW91" s="17"/>
      <c r="CI91" s="17"/>
      <c r="CK91" s="17"/>
      <c r="CW91" s="17"/>
      <c r="CY91" s="17"/>
      <c r="DK91" s="17"/>
      <c r="DM91" s="17"/>
      <c r="DY91" s="17"/>
      <c r="EA91" s="17"/>
      <c r="EM91" s="17"/>
      <c r="EO91" s="17"/>
      <c r="FA91" s="17"/>
      <c r="FC91" s="17"/>
      <c r="FO91" s="17"/>
      <c r="FQ91" s="17"/>
      <c r="GC91" s="17"/>
      <c r="GE91" s="17"/>
      <c r="HY91" s="32"/>
      <c r="JE91" s="776"/>
      <c r="JF91" s="776"/>
      <c r="JH91" s="777"/>
      <c r="JI91" s="777"/>
      <c r="JJ91" s="777"/>
      <c r="JK91" s="777"/>
      <c r="JL91" s="777"/>
      <c r="JM91" s="777"/>
      <c r="JN91" s="777"/>
      <c r="JO91" s="777"/>
      <c r="JP91" s="777"/>
      <c r="JQ91" s="777"/>
      <c r="JR91" s="777"/>
      <c r="JS91" s="777"/>
      <c r="JT91" s="777"/>
      <c r="JU91" s="777"/>
      <c r="JV91" s="777"/>
      <c r="JW91" s="777"/>
      <c r="JX91" s="777"/>
      <c r="JY91" s="777"/>
      <c r="JZ91" s="777"/>
      <c r="KA91" s="777"/>
      <c r="KB91" s="777"/>
      <c r="KC91" s="777"/>
      <c r="KD91" s="777"/>
      <c r="KE91" s="777"/>
      <c r="KF91" s="777"/>
      <c r="KG91" s="777"/>
      <c r="KH91" s="777"/>
      <c r="KI91" s="777"/>
      <c r="KJ91" s="777"/>
      <c r="KK91" s="777"/>
      <c r="KL91" s="777"/>
      <c r="KM91" s="777"/>
      <c r="KN91" s="777"/>
      <c r="KO91" s="777"/>
      <c r="KP91" s="777"/>
      <c r="KQ91" s="777"/>
      <c r="KR91" s="777"/>
      <c r="KS91" s="777"/>
      <c r="KT91" s="777"/>
      <c r="KU91" s="777"/>
      <c r="KV91" s="777"/>
      <c r="KW91" s="777"/>
      <c r="KX91" s="777"/>
      <c r="KY91" s="777"/>
      <c r="KZ91" s="777"/>
      <c r="LA91" s="777"/>
      <c r="LB91" s="777"/>
      <c r="LC91" s="777"/>
      <c r="LD91" s="777"/>
      <c r="LE91" s="777"/>
      <c r="LF91" s="777"/>
      <c r="LG91" s="777"/>
      <c r="LH91" s="777"/>
      <c r="LI91" s="777"/>
      <c r="LJ91" s="777"/>
      <c r="LK91" s="777"/>
      <c r="LL91" s="777"/>
      <c r="LM91" s="777"/>
      <c r="LN91" s="777"/>
    </row>
    <row r="92" spans="1:326" ht="15" hidden="1" customHeight="1" outlineLevel="1" x14ac:dyDescent="0.3">
      <c r="A92" s="1327">
        <v>40508</v>
      </c>
      <c r="B92" s="1327"/>
      <c r="C92" s="401"/>
      <c r="D92" s="401"/>
      <c r="AR92" s="23"/>
      <c r="AT92" s="23"/>
      <c r="BH92" s="23"/>
      <c r="BU92" s="17"/>
      <c r="BW92" s="17"/>
      <c r="CI92" s="17"/>
      <c r="CK92" s="17"/>
      <c r="CW92" s="17"/>
      <c r="CY92" s="17"/>
      <c r="DK92" s="17"/>
      <c r="DM92" s="17"/>
      <c r="DY92" s="17"/>
      <c r="EA92" s="17"/>
      <c r="EM92" s="17"/>
      <c r="EO92" s="17"/>
      <c r="FA92" s="17"/>
      <c r="FC92" s="17"/>
      <c r="FO92" s="17"/>
      <c r="FQ92" s="17"/>
      <c r="GC92" s="17"/>
      <c r="GE92" s="17"/>
      <c r="HY92" s="32"/>
      <c r="JE92" s="776"/>
      <c r="JF92" s="776"/>
      <c r="JH92" s="777"/>
      <c r="JI92" s="777"/>
      <c r="JJ92" s="777"/>
      <c r="JK92" s="777"/>
      <c r="JL92" s="777"/>
      <c r="JM92" s="777"/>
      <c r="JN92" s="777"/>
      <c r="JO92" s="777"/>
      <c r="JP92" s="777"/>
      <c r="JQ92" s="777"/>
      <c r="JR92" s="777"/>
      <c r="JS92" s="777"/>
      <c r="JT92" s="777"/>
      <c r="JU92" s="777"/>
      <c r="JV92" s="777"/>
      <c r="JW92" s="777"/>
      <c r="JX92" s="777"/>
      <c r="JY92" s="777"/>
      <c r="JZ92" s="777"/>
      <c r="KA92" s="777"/>
      <c r="KB92" s="777"/>
      <c r="KC92" s="777"/>
      <c r="KD92" s="777"/>
      <c r="KE92" s="777"/>
      <c r="KF92" s="777"/>
      <c r="KG92" s="777"/>
      <c r="KH92" s="777"/>
      <c r="KI92" s="777"/>
      <c r="KJ92" s="777"/>
      <c r="KK92" s="777"/>
      <c r="KL92" s="777"/>
      <c r="KM92" s="777"/>
      <c r="KN92" s="777"/>
      <c r="KO92" s="777"/>
      <c r="KP92" s="777"/>
      <c r="KQ92" s="777"/>
      <c r="KR92" s="777"/>
      <c r="KS92" s="777"/>
      <c r="KT92" s="777"/>
      <c r="KU92" s="777"/>
      <c r="KV92" s="777"/>
      <c r="KW92" s="777"/>
      <c r="KX92" s="777"/>
      <c r="KY92" s="777"/>
      <c r="KZ92" s="777"/>
      <c r="LA92" s="777"/>
      <c r="LB92" s="777"/>
      <c r="LC92" s="777"/>
      <c r="LD92" s="777"/>
      <c r="LE92" s="777"/>
      <c r="LF92" s="777"/>
      <c r="LG92" s="777"/>
      <c r="LH92" s="777"/>
      <c r="LI92" s="777"/>
      <c r="LJ92" s="777"/>
      <c r="LK92" s="777"/>
      <c r="LL92" s="777"/>
      <c r="LM92" s="777"/>
      <c r="LN92" s="777"/>
    </row>
    <row r="93" spans="1:326" ht="15" hidden="1" customHeight="1" outlineLevel="1" x14ac:dyDescent="0.3">
      <c r="A93" s="1327">
        <v>40536</v>
      </c>
      <c r="B93" s="1327"/>
      <c r="C93" s="401"/>
      <c r="D93" s="401"/>
      <c r="AR93" s="23"/>
      <c r="AT93" s="23"/>
      <c r="BH93" s="23"/>
      <c r="BU93" s="17"/>
      <c r="BW93" s="17"/>
      <c r="CI93" s="17"/>
      <c r="CK93" s="17"/>
      <c r="CW93" s="17"/>
      <c r="CY93" s="17"/>
      <c r="DK93" s="17"/>
      <c r="DM93" s="17"/>
      <c r="DY93" s="17"/>
      <c r="EA93" s="17"/>
      <c r="EM93" s="17"/>
      <c r="EO93" s="17"/>
      <c r="FA93" s="17"/>
      <c r="FC93" s="17"/>
      <c r="FO93" s="17"/>
      <c r="FQ93" s="17"/>
      <c r="GC93" s="17"/>
      <c r="GE93" s="17"/>
      <c r="HY93" s="32"/>
      <c r="JE93" s="776"/>
      <c r="JF93" s="776"/>
      <c r="JH93" s="777"/>
      <c r="JI93" s="777"/>
      <c r="JJ93" s="777"/>
      <c r="JK93" s="777"/>
      <c r="JL93" s="777"/>
      <c r="JM93" s="777"/>
      <c r="JN93" s="777"/>
      <c r="JO93" s="777"/>
      <c r="JP93" s="777"/>
      <c r="JQ93" s="777"/>
      <c r="JR93" s="777"/>
      <c r="JS93" s="777"/>
      <c r="JT93" s="777"/>
      <c r="JU93" s="777"/>
      <c r="JV93" s="777"/>
      <c r="JW93" s="777"/>
      <c r="JX93" s="777"/>
      <c r="JY93" s="777"/>
      <c r="JZ93" s="777"/>
      <c r="KA93" s="777"/>
      <c r="KB93" s="777"/>
      <c r="KC93" s="777"/>
      <c r="KD93" s="777"/>
      <c r="KE93" s="777"/>
      <c r="KF93" s="777"/>
      <c r="KG93" s="777"/>
      <c r="KH93" s="777"/>
      <c r="KI93" s="777"/>
      <c r="KJ93" s="777"/>
      <c r="KK93" s="777"/>
      <c r="KL93" s="777"/>
      <c r="KM93" s="777"/>
      <c r="KN93" s="777"/>
      <c r="KO93" s="777"/>
      <c r="KP93" s="777"/>
      <c r="KQ93" s="777"/>
      <c r="KR93" s="777"/>
      <c r="KS93" s="777"/>
      <c r="KT93" s="777"/>
      <c r="KU93" s="777"/>
      <c r="KV93" s="777"/>
      <c r="KW93" s="777"/>
      <c r="KX93" s="777"/>
      <c r="KY93" s="777"/>
      <c r="KZ93" s="777"/>
      <c r="LA93" s="777"/>
      <c r="LB93" s="777"/>
      <c r="LC93" s="777"/>
      <c r="LD93" s="777"/>
      <c r="LE93" s="777"/>
      <c r="LF93" s="777"/>
      <c r="LG93" s="777"/>
      <c r="LH93" s="777"/>
      <c r="LI93" s="777"/>
      <c r="LJ93" s="777"/>
      <c r="LK93" s="777"/>
      <c r="LL93" s="777"/>
      <c r="LM93" s="777"/>
      <c r="LN93" s="777"/>
    </row>
    <row r="94" spans="1:326" ht="15" hidden="1" customHeight="1" outlineLevel="1" x14ac:dyDescent="0.3">
      <c r="A94" s="1327">
        <v>40539</v>
      </c>
      <c r="B94" s="1327"/>
      <c r="C94" s="401"/>
      <c r="D94" s="401"/>
      <c r="AR94" s="23"/>
      <c r="AT94" s="23"/>
      <c r="BH94" s="23"/>
      <c r="BU94" s="17"/>
      <c r="BW94" s="17"/>
      <c r="CI94" s="17"/>
      <c r="CK94" s="17"/>
      <c r="CW94" s="17"/>
      <c r="CY94" s="17"/>
      <c r="DK94" s="17"/>
      <c r="DM94" s="17"/>
      <c r="DY94" s="17"/>
      <c r="EA94" s="17"/>
      <c r="EM94" s="17"/>
      <c r="EO94" s="17"/>
      <c r="FA94" s="17"/>
      <c r="FC94" s="17"/>
      <c r="FO94" s="17"/>
      <c r="FQ94" s="17"/>
      <c r="GC94" s="17"/>
      <c r="GE94" s="17"/>
      <c r="HY94" s="32"/>
      <c r="JE94" s="776"/>
      <c r="JF94" s="776"/>
      <c r="JH94" s="777"/>
      <c r="JI94" s="777"/>
      <c r="JJ94" s="777"/>
      <c r="JK94" s="777"/>
      <c r="JL94" s="777"/>
      <c r="JM94" s="777"/>
      <c r="JN94" s="777"/>
      <c r="JO94" s="777"/>
      <c r="JP94" s="777"/>
      <c r="JQ94" s="777"/>
      <c r="JR94" s="777"/>
      <c r="JS94" s="777"/>
      <c r="JT94" s="777"/>
      <c r="JU94" s="777"/>
      <c r="JV94" s="777"/>
      <c r="JW94" s="777"/>
      <c r="JX94" s="777"/>
      <c r="JY94" s="777"/>
      <c r="JZ94" s="777"/>
      <c r="KA94" s="777"/>
      <c r="KB94" s="777"/>
      <c r="KC94" s="777"/>
      <c r="KD94" s="777"/>
      <c r="KE94" s="777"/>
      <c r="KF94" s="777"/>
      <c r="KG94" s="777"/>
      <c r="KH94" s="777"/>
      <c r="KI94" s="777"/>
      <c r="KJ94" s="777"/>
      <c r="KK94" s="777"/>
      <c r="KL94" s="777"/>
      <c r="KM94" s="777"/>
      <c r="KN94" s="777"/>
      <c r="KO94" s="777"/>
      <c r="KP94" s="777"/>
      <c r="KQ94" s="777"/>
      <c r="KR94" s="777"/>
      <c r="KS94" s="777"/>
      <c r="KT94" s="777"/>
      <c r="KU94" s="777"/>
      <c r="KV94" s="777"/>
      <c r="KW94" s="777"/>
      <c r="KX94" s="777"/>
      <c r="KY94" s="777"/>
      <c r="KZ94" s="777"/>
      <c r="LA94" s="777"/>
      <c r="LB94" s="777"/>
      <c r="LC94" s="777"/>
      <c r="LD94" s="777"/>
      <c r="LE94" s="777"/>
      <c r="LF94" s="777"/>
      <c r="LG94" s="777"/>
      <c r="LH94" s="777"/>
      <c r="LI94" s="777"/>
      <c r="LJ94" s="777"/>
      <c r="LK94" s="777"/>
      <c r="LL94" s="777"/>
      <c r="LM94" s="777"/>
      <c r="LN94" s="777"/>
    </row>
    <row r="95" spans="1:326" ht="15" hidden="1" customHeight="1" outlineLevel="1" x14ac:dyDescent="0.3">
      <c r="A95" s="1328">
        <v>40543</v>
      </c>
      <c r="B95" s="1327"/>
      <c r="C95" s="401"/>
      <c r="D95" s="401"/>
      <c r="AR95" s="23"/>
      <c r="AT95" s="23"/>
      <c r="BH95" s="23"/>
      <c r="BU95" s="17"/>
      <c r="BW95" s="17"/>
      <c r="CI95" s="17"/>
      <c r="CK95" s="17"/>
      <c r="CW95" s="17"/>
      <c r="CY95" s="17"/>
      <c r="DK95" s="17"/>
      <c r="DM95" s="17"/>
      <c r="DY95" s="17"/>
      <c r="EA95" s="17"/>
      <c r="EM95" s="17"/>
      <c r="EO95" s="17"/>
      <c r="FA95" s="17"/>
      <c r="FC95" s="17"/>
      <c r="FO95" s="17"/>
      <c r="FQ95" s="17"/>
      <c r="GC95" s="17"/>
      <c r="GE95" s="17"/>
      <c r="HY95" s="32"/>
      <c r="JE95" s="776"/>
      <c r="JF95" s="776"/>
      <c r="JH95" s="777"/>
      <c r="JI95" s="777"/>
      <c r="JJ95" s="777"/>
      <c r="JK95" s="777"/>
      <c r="JL95" s="777"/>
      <c r="JM95" s="777"/>
      <c r="JN95" s="777"/>
      <c r="JO95" s="777"/>
      <c r="JP95" s="777"/>
      <c r="JQ95" s="777"/>
      <c r="JR95" s="777"/>
      <c r="JS95" s="777"/>
      <c r="JT95" s="777"/>
      <c r="JU95" s="777"/>
      <c r="JV95" s="777"/>
      <c r="JW95" s="777"/>
      <c r="JX95" s="777"/>
      <c r="JY95" s="777"/>
      <c r="JZ95" s="777"/>
      <c r="KA95" s="777"/>
      <c r="KB95" s="777"/>
      <c r="KC95" s="777"/>
      <c r="KD95" s="777"/>
      <c r="KE95" s="777"/>
      <c r="KF95" s="777"/>
      <c r="KG95" s="777"/>
      <c r="KH95" s="777"/>
      <c r="KI95" s="777"/>
      <c r="KJ95" s="777"/>
      <c r="KK95" s="777"/>
      <c r="KL95" s="777"/>
      <c r="KM95" s="777"/>
      <c r="KN95" s="777"/>
      <c r="KO95" s="777"/>
      <c r="KP95" s="777"/>
      <c r="KQ95" s="777"/>
      <c r="KR95" s="777"/>
      <c r="KS95" s="777"/>
      <c r="KT95" s="777"/>
      <c r="KU95" s="777"/>
      <c r="KV95" s="777"/>
      <c r="KW95" s="777"/>
      <c r="KX95" s="777"/>
      <c r="KY95" s="777"/>
      <c r="KZ95" s="777"/>
      <c r="LA95" s="777"/>
      <c r="LB95" s="777"/>
      <c r="LC95" s="777"/>
      <c r="LD95" s="777"/>
      <c r="LE95" s="777"/>
      <c r="LF95" s="777"/>
      <c r="LG95" s="777"/>
      <c r="LH95" s="777"/>
      <c r="LI95" s="777"/>
      <c r="LJ95" s="777"/>
      <c r="LK95" s="777"/>
      <c r="LL95" s="777"/>
      <c r="LM95" s="777"/>
      <c r="LN95" s="777"/>
    </row>
    <row r="96" spans="1:326" ht="15" hidden="1" customHeight="1" outlineLevel="1" x14ac:dyDescent="0.3">
      <c r="A96" s="1327">
        <v>40560</v>
      </c>
      <c r="B96" s="1327"/>
      <c r="C96" s="401"/>
      <c r="D96" s="401"/>
      <c r="AR96" s="23"/>
      <c r="AT96" s="23"/>
      <c r="BH96" s="23"/>
      <c r="BU96" s="17"/>
      <c r="BW96" s="17"/>
      <c r="CI96" s="17"/>
      <c r="CK96" s="17"/>
      <c r="CW96" s="17"/>
      <c r="CY96" s="17"/>
      <c r="DK96" s="17"/>
      <c r="DM96" s="17"/>
      <c r="DY96" s="17"/>
      <c r="EA96" s="17"/>
      <c r="EM96" s="17"/>
      <c r="EO96" s="17"/>
      <c r="FA96" s="17"/>
      <c r="FC96" s="17"/>
      <c r="FO96" s="17"/>
      <c r="FQ96" s="17"/>
      <c r="GC96" s="17"/>
      <c r="GE96" s="17"/>
      <c r="HY96" s="32"/>
      <c r="JE96" s="776"/>
      <c r="JF96" s="776"/>
      <c r="JH96" s="777"/>
      <c r="JI96" s="777"/>
      <c r="JJ96" s="777"/>
      <c r="JK96" s="777"/>
      <c r="JL96" s="777"/>
      <c r="JM96" s="777"/>
      <c r="JN96" s="777"/>
      <c r="JO96" s="777"/>
      <c r="JP96" s="777"/>
      <c r="JQ96" s="777"/>
      <c r="JR96" s="777"/>
      <c r="JS96" s="777"/>
      <c r="JT96" s="777"/>
      <c r="JU96" s="777"/>
      <c r="JV96" s="777"/>
      <c r="JW96" s="777"/>
      <c r="JX96" s="777"/>
      <c r="JY96" s="777"/>
      <c r="JZ96" s="777"/>
      <c r="KA96" s="777"/>
      <c r="KB96" s="777"/>
      <c r="KC96" s="777"/>
      <c r="KD96" s="777"/>
      <c r="KE96" s="777"/>
      <c r="KF96" s="777"/>
      <c r="KG96" s="777"/>
      <c r="KH96" s="777"/>
      <c r="KI96" s="777"/>
      <c r="KJ96" s="777"/>
      <c r="KK96" s="777"/>
      <c r="KL96" s="777"/>
      <c r="KM96" s="777"/>
      <c r="KN96" s="777"/>
      <c r="KO96" s="777"/>
      <c r="KP96" s="777"/>
      <c r="KQ96" s="777"/>
      <c r="KR96" s="777"/>
      <c r="KS96" s="777"/>
      <c r="KT96" s="777"/>
      <c r="KU96" s="777"/>
      <c r="KV96" s="777"/>
      <c r="KW96" s="777"/>
      <c r="KX96" s="777"/>
      <c r="KY96" s="777"/>
      <c r="KZ96" s="777"/>
      <c r="LA96" s="777"/>
      <c r="LB96" s="777"/>
      <c r="LC96" s="777"/>
      <c r="LD96" s="777"/>
      <c r="LE96" s="777"/>
      <c r="LF96" s="777"/>
      <c r="LG96" s="777"/>
      <c r="LH96" s="777"/>
      <c r="LI96" s="777"/>
      <c r="LJ96" s="777"/>
      <c r="LK96" s="777"/>
      <c r="LL96" s="777"/>
      <c r="LM96" s="777"/>
      <c r="LN96" s="777"/>
    </row>
    <row r="97" spans="1:326" ht="15" hidden="1" customHeight="1" outlineLevel="1" x14ac:dyDescent="0.3">
      <c r="A97" s="1327">
        <v>40655</v>
      </c>
      <c r="B97" s="1327"/>
      <c r="C97" s="401"/>
      <c r="D97" s="401"/>
      <c r="AR97" s="23"/>
      <c r="AT97" s="23"/>
      <c r="BH97" s="23"/>
      <c r="BU97" s="17"/>
      <c r="BW97" s="17"/>
      <c r="CI97" s="17"/>
      <c r="CK97" s="17"/>
      <c r="CW97" s="17"/>
      <c r="CY97" s="17"/>
      <c r="DK97" s="17"/>
      <c r="DM97" s="17"/>
      <c r="DY97" s="17"/>
      <c r="EA97" s="17"/>
      <c r="EM97" s="17"/>
      <c r="EO97" s="17"/>
      <c r="FA97" s="17"/>
      <c r="FC97" s="17"/>
      <c r="FO97" s="17"/>
      <c r="FQ97" s="17"/>
      <c r="GC97" s="17"/>
      <c r="GE97" s="17"/>
      <c r="HY97" s="32"/>
      <c r="JE97" s="776"/>
      <c r="JF97" s="776"/>
      <c r="JH97" s="777"/>
      <c r="JI97" s="777"/>
      <c r="JJ97" s="777"/>
      <c r="JK97" s="777"/>
      <c r="JL97" s="777"/>
      <c r="JM97" s="777"/>
      <c r="JN97" s="777"/>
      <c r="JO97" s="777"/>
      <c r="JP97" s="777"/>
      <c r="JQ97" s="777"/>
      <c r="JR97" s="777"/>
      <c r="JS97" s="777"/>
      <c r="JT97" s="777"/>
      <c r="JU97" s="777"/>
      <c r="JV97" s="777"/>
      <c r="JW97" s="777"/>
      <c r="JX97" s="777"/>
      <c r="JY97" s="777"/>
      <c r="JZ97" s="777"/>
      <c r="KA97" s="777"/>
      <c r="KB97" s="777"/>
      <c r="KC97" s="777"/>
      <c r="KD97" s="777"/>
      <c r="KE97" s="777"/>
      <c r="KF97" s="777"/>
      <c r="KG97" s="777"/>
      <c r="KH97" s="777"/>
      <c r="KI97" s="777"/>
      <c r="KJ97" s="777"/>
      <c r="KK97" s="777"/>
      <c r="KL97" s="777"/>
      <c r="KM97" s="777"/>
      <c r="KN97" s="777"/>
      <c r="KO97" s="777"/>
      <c r="KP97" s="777"/>
      <c r="KQ97" s="777"/>
      <c r="KR97" s="777"/>
      <c r="KS97" s="777"/>
      <c r="KT97" s="777"/>
      <c r="KU97" s="777"/>
      <c r="KV97" s="777"/>
      <c r="KW97" s="777"/>
      <c r="KX97" s="777"/>
      <c r="KY97" s="777"/>
      <c r="KZ97" s="777"/>
      <c r="LA97" s="777"/>
      <c r="LB97" s="777"/>
      <c r="LC97" s="777"/>
      <c r="LD97" s="777"/>
      <c r="LE97" s="777"/>
      <c r="LF97" s="777"/>
      <c r="LG97" s="777"/>
      <c r="LH97" s="777"/>
      <c r="LI97" s="777"/>
      <c r="LJ97" s="777"/>
      <c r="LK97" s="777"/>
      <c r="LL97" s="777"/>
      <c r="LM97" s="777"/>
      <c r="LN97" s="777"/>
    </row>
    <row r="98" spans="1:326" ht="15" hidden="1" customHeight="1" outlineLevel="1" x14ac:dyDescent="0.3">
      <c r="A98" s="1327">
        <v>40693</v>
      </c>
      <c r="B98" s="1327"/>
      <c r="C98" s="401"/>
      <c r="D98" s="401"/>
      <c r="AR98" s="23"/>
      <c r="AT98" s="23"/>
      <c r="BH98" s="23"/>
      <c r="BU98" s="17"/>
      <c r="BW98" s="17"/>
      <c r="CI98" s="17"/>
      <c r="CK98" s="17"/>
      <c r="CW98" s="17"/>
      <c r="CY98" s="17"/>
      <c r="DK98" s="17"/>
      <c r="DM98" s="17"/>
      <c r="DY98" s="17"/>
      <c r="EA98" s="17"/>
      <c r="EM98" s="17"/>
      <c r="EO98" s="17"/>
      <c r="FA98" s="17"/>
      <c r="FC98" s="17"/>
      <c r="FO98" s="17"/>
      <c r="FQ98" s="17"/>
      <c r="GC98" s="17"/>
      <c r="GE98" s="17"/>
      <c r="HY98" s="32"/>
      <c r="JE98" s="776"/>
      <c r="JF98" s="776"/>
      <c r="JH98" s="777"/>
      <c r="JI98" s="777"/>
      <c r="JJ98" s="777"/>
      <c r="JK98" s="777"/>
      <c r="JL98" s="777"/>
      <c r="JM98" s="777"/>
      <c r="JN98" s="777"/>
      <c r="JO98" s="777"/>
      <c r="JP98" s="777"/>
      <c r="JQ98" s="777"/>
      <c r="JR98" s="777"/>
      <c r="JS98" s="777"/>
      <c r="JT98" s="777"/>
      <c r="JU98" s="777"/>
      <c r="JV98" s="777"/>
      <c r="JW98" s="777"/>
      <c r="JX98" s="777"/>
      <c r="JY98" s="777"/>
      <c r="JZ98" s="777"/>
      <c r="KA98" s="777"/>
      <c r="KB98" s="777"/>
      <c r="KC98" s="777"/>
      <c r="KD98" s="777"/>
      <c r="KE98" s="777"/>
      <c r="KF98" s="777"/>
      <c r="KG98" s="777"/>
      <c r="KH98" s="777"/>
      <c r="KI98" s="777"/>
      <c r="KJ98" s="777"/>
      <c r="KK98" s="777"/>
      <c r="KL98" s="777"/>
      <c r="KM98" s="777"/>
      <c r="KN98" s="777"/>
      <c r="KO98" s="777"/>
      <c r="KP98" s="777"/>
      <c r="KQ98" s="777"/>
      <c r="KR98" s="777"/>
      <c r="KS98" s="777"/>
      <c r="KT98" s="777"/>
      <c r="KU98" s="777"/>
      <c r="KV98" s="777"/>
      <c r="KW98" s="777"/>
      <c r="KX98" s="777"/>
      <c r="KY98" s="777"/>
      <c r="KZ98" s="777"/>
      <c r="LA98" s="777"/>
      <c r="LB98" s="777"/>
      <c r="LC98" s="777"/>
      <c r="LD98" s="777"/>
      <c r="LE98" s="777"/>
      <c r="LF98" s="777"/>
      <c r="LG98" s="777"/>
      <c r="LH98" s="777"/>
      <c r="LI98" s="777"/>
      <c r="LJ98" s="777"/>
      <c r="LK98" s="777"/>
      <c r="LL98" s="777"/>
      <c r="LM98" s="777"/>
      <c r="LN98" s="777"/>
    </row>
    <row r="99" spans="1:326" ht="15" hidden="1" customHeight="1" outlineLevel="1" x14ac:dyDescent="0.3">
      <c r="A99" s="1327">
        <v>40728</v>
      </c>
      <c r="B99" s="1327"/>
      <c r="C99" s="401"/>
      <c r="D99" s="401"/>
      <c r="AR99" s="23"/>
      <c r="AT99" s="23"/>
      <c r="BH99" s="23"/>
      <c r="BU99" s="17"/>
      <c r="BW99" s="17"/>
      <c r="CI99" s="17"/>
      <c r="CK99" s="17"/>
      <c r="CW99" s="17"/>
      <c r="CY99" s="17"/>
      <c r="DK99" s="17"/>
      <c r="DM99" s="17"/>
      <c r="DY99" s="17"/>
      <c r="EA99" s="17"/>
      <c r="EM99" s="17"/>
      <c r="EO99" s="17"/>
      <c r="FA99" s="17"/>
      <c r="FC99" s="17"/>
      <c r="FO99" s="17"/>
      <c r="FQ99" s="17"/>
      <c r="GC99" s="17"/>
      <c r="GE99" s="17"/>
      <c r="HY99" s="32"/>
      <c r="JE99" s="776"/>
      <c r="JF99" s="776"/>
      <c r="JH99" s="777"/>
      <c r="JI99" s="777"/>
      <c r="JJ99" s="777"/>
      <c r="JK99" s="777"/>
      <c r="JL99" s="777"/>
      <c r="JM99" s="777"/>
      <c r="JN99" s="777"/>
      <c r="JO99" s="777"/>
      <c r="JP99" s="777"/>
      <c r="JQ99" s="777"/>
      <c r="JR99" s="777"/>
      <c r="JS99" s="777"/>
      <c r="JT99" s="777"/>
      <c r="JU99" s="777"/>
      <c r="JV99" s="777"/>
      <c r="JW99" s="777"/>
      <c r="JX99" s="777"/>
      <c r="JY99" s="777"/>
      <c r="JZ99" s="777"/>
      <c r="KA99" s="777"/>
      <c r="KB99" s="777"/>
      <c r="KC99" s="777"/>
      <c r="KD99" s="777"/>
      <c r="KE99" s="777"/>
      <c r="KF99" s="777"/>
      <c r="KG99" s="777"/>
      <c r="KH99" s="777"/>
      <c r="KI99" s="777"/>
      <c r="KJ99" s="777"/>
      <c r="KK99" s="777"/>
      <c r="KL99" s="777"/>
      <c r="KM99" s="777"/>
      <c r="KN99" s="777"/>
      <c r="KO99" s="777"/>
      <c r="KP99" s="777"/>
      <c r="KQ99" s="777"/>
      <c r="KR99" s="777"/>
      <c r="KS99" s="777"/>
      <c r="KT99" s="777"/>
      <c r="KU99" s="777"/>
      <c r="KV99" s="777"/>
      <c r="KW99" s="777"/>
      <c r="KX99" s="777"/>
      <c r="KY99" s="777"/>
      <c r="KZ99" s="777"/>
      <c r="LA99" s="777"/>
      <c r="LB99" s="777"/>
      <c r="LC99" s="777"/>
      <c r="LD99" s="777"/>
      <c r="LE99" s="777"/>
      <c r="LF99" s="777"/>
      <c r="LG99" s="777"/>
      <c r="LH99" s="777"/>
      <c r="LI99" s="777"/>
      <c r="LJ99" s="777"/>
      <c r="LK99" s="777"/>
      <c r="LL99" s="777"/>
      <c r="LM99" s="777"/>
      <c r="LN99" s="777"/>
    </row>
    <row r="100" spans="1:326" ht="15" hidden="1" customHeight="1" outlineLevel="1" x14ac:dyDescent="0.3">
      <c r="A100" s="1327">
        <v>40791</v>
      </c>
      <c r="B100" s="1327"/>
      <c r="C100" s="401"/>
      <c r="D100" s="401"/>
      <c r="AR100" s="23"/>
      <c r="AT100" s="23"/>
      <c r="BH100" s="23"/>
      <c r="BU100" s="17"/>
      <c r="BW100" s="17"/>
      <c r="CI100" s="17"/>
      <c r="CK100" s="17"/>
      <c r="CW100" s="17"/>
      <c r="CY100" s="17"/>
      <c r="DK100" s="17"/>
      <c r="DM100" s="17"/>
      <c r="DY100" s="17"/>
      <c r="EA100" s="17"/>
      <c r="EM100" s="17"/>
      <c r="EO100" s="17"/>
      <c r="FA100" s="17"/>
      <c r="FC100" s="17"/>
      <c r="FO100" s="17"/>
      <c r="FQ100" s="17"/>
      <c r="GC100" s="17"/>
      <c r="GE100" s="17"/>
      <c r="HY100" s="32"/>
      <c r="JE100" s="776"/>
      <c r="JF100" s="776"/>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c r="KC100" s="777"/>
      <c r="KD100" s="777"/>
      <c r="KE100" s="777"/>
      <c r="KF100" s="777"/>
      <c r="KG100" s="777"/>
      <c r="KH100" s="777"/>
      <c r="KI100" s="777"/>
      <c r="KJ100" s="777"/>
      <c r="KK100" s="777"/>
      <c r="KL100" s="777"/>
      <c r="KM100" s="777"/>
      <c r="KN100" s="777"/>
      <c r="KO100" s="777"/>
      <c r="KP100" s="777"/>
      <c r="KQ100" s="777"/>
      <c r="KR100" s="777"/>
      <c r="KS100" s="777"/>
      <c r="KT100" s="777"/>
      <c r="KU100" s="777"/>
      <c r="KV100" s="777"/>
      <c r="KW100" s="777"/>
      <c r="KX100" s="777"/>
      <c r="KY100" s="777"/>
      <c r="KZ100" s="777"/>
      <c r="LA100" s="777"/>
      <c r="LB100" s="777"/>
      <c r="LC100" s="777"/>
      <c r="LD100" s="777"/>
      <c r="LE100" s="777"/>
      <c r="LF100" s="777"/>
      <c r="LG100" s="777"/>
      <c r="LH100" s="777"/>
      <c r="LI100" s="777"/>
      <c r="LJ100" s="777"/>
      <c r="LK100" s="777"/>
      <c r="LL100" s="777"/>
      <c r="LM100" s="777"/>
      <c r="LN100" s="777"/>
    </row>
    <row r="101" spans="1:326" ht="15" hidden="1" customHeight="1" outlineLevel="1" x14ac:dyDescent="0.3">
      <c r="A101" s="1327">
        <v>40858</v>
      </c>
      <c r="B101" s="1327"/>
      <c r="C101" s="401"/>
      <c r="D101" s="401"/>
      <c r="AR101" s="23"/>
      <c r="AT101" s="23"/>
      <c r="BH101" s="23"/>
      <c r="BU101" s="17"/>
      <c r="BW101" s="17"/>
      <c r="CI101" s="17"/>
      <c r="CK101" s="17"/>
      <c r="CW101" s="17"/>
      <c r="CY101" s="17"/>
      <c r="DK101" s="17"/>
      <c r="DM101" s="17"/>
      <c r="DY101" s="17"/>
      <c r="EA101" s="17"/>
      <c r="EM101" s="17"/>
      <c r="EO101" s="17"/>
      <c r="FA101" s="17"/>
      <c r="FC101" s="17"/>
      <c r="FO101" s="17"/>
      <c r="FQ101" s="17"/>
      <c r="GC101" s="17"/>
      <c r="GE101" s="17"/>
      <c r="HY101" s="32"/>
      <c r="JE101" s="776"/>
      <c r="JF101" s="776"/>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c r="KC101" s="777"/>
      <c r="KD101" s="777"/>
      <c r="KE101" s="777"/>
      <c r="KF101" s="777"/>
      <c r="KG101" s="777"/>
      <c r="KH101" s="777"/>
      <c r="KI101" s="777"/>
      <c r="KJ101" s="777"/>
      <c r="KK101" s="777"/>
      <c r="KL101" s="777"/>
      <c r="KM101" s="777"/>
      <c r="KN101" s="777"/>
      <c r="KO101" s="777"/>
      <c r="KP101" s="777"/>
      <c r="KQ101" s="777"/>
      <c r="KR101" s="777"/>
      <c r="KS101" s="777"/>
      <c r="KT101" s="777"/>
      <c r="KU101" s="777"/>
      <c r="KV101" s="777"/>
      <c r="KW101" s="777"/>
      <c r="KX101" s="777"/>
      <c r="KY101" s="777"/>
      <c r="KZ101" s="777"/>
      <c r="LA101" s="777"/>
      <c r="LB101" s="777"/>
      <c r="LC101" s="777"/>
      <c r="LD101" s="777"/>
      <c r="LE101" s="777"/>
      <c r="LF101" s="777"/>
      <c r="LG101" s="777"/>
      <c r="LH101" s="777"/>
      <c r="LI101" s="777"/>
      <c r="LJ101" s="777"/>
      <c r="LK101" s="777"/>
      <c r="LL101" s="777"/>
      <c r="LM101" s="777"/>
      <c r="LN101" s="777"/>
    </row>
    <row r="102" spans="1:326" ht="15" hidden="1" customHeight="1" outlineLevel="1" x14ac:dyDescent="0.3">
      <c r="A102" s="1327">
        <v>40871</v>
      </c>
      <c r="B102" s="1327"/>
      <c r="C102" s="401"/>
      <c r="D102" s="401"/>
      <c r="AR102" s="23"/>
      <c r="AT102" s="23"/>
      <c r="BH102" s="23"/>
      <c r="BU102" s="17"/>
      <c r="BW102" s="17"/>
      <c r="CI102" s="17"/>
      <c r="CK102" s="17"/>
      <c r="CW102" s="17"/>
      <c r="CY102" s="17"/>
      <c r="DK102" s="17"/>
      <c r="DM102" s="17"/>
      <c r="DY102" s="17"/>
      <c r="EA102" s="17"/>
      <c r="EM102" s="17"/>
      <c r="EO102" s="17"/>
      <c r="FA102" s="17"/>
      <c r="FC102" s="17"/>
      <c r="FO102" s="17"/>
      <c r="FQ102" s="17"/>
      <c r="GC102" s="17"/>
      <c r="GE102" s="17"/>
      <c r="HY102" s="32"/>
      <c r="JE102" s="776"/>
      <c r="JF102" s="776"/>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c r="KC102" s="777"/>
      <c r="KD102" s="777"/>
      <c r="KE102" s="777"/>
      <c r="KF102" s="777"/>
      <c r="KG102" s="777"/>
      <c r="KH102" s="777"/>
      <c r="KI102" s="777"/>
      <c r="KJ102" s="777"/>
      <c r="KK102" s="777"/>
      <c r="KL102" s="777"/>
      <c r="KM102" s="777"/>
      <c r="KN102" s="777"/>
      <c r="KO102" s="777"/>
      <c r="KP102" s="777"/>
      <c r="KQ102" s="777"/>
      <c r="KR102" s="777"/>
      <c r="KS102" s="777"/>
      <c r="KT102" s="777"/>
      <c r="KU102" s="777"/>
      <c r="KV102" s="777"/>
      <c r="KW102" s="777"/>
      <c r="KX102" s="777"/>
      <c r="KY102" s="777"/>
      <c r="KZ102" s="777"/>
      <c r="LA102" s="777"/>
      <c r="LB102" s="777"/>
      <c r="LC102" s="777"/>
      <c r="LD102" s="777"/>
      <c r="LE102" s="777"/>
      <c r="LF102" s="777"/>
      <c r="LG102" s="777"/>
      <c r="LH102" s="777"/>
      <c r="LI102" s="777"/>
      <c r="LJ102" s="777"/>
      <c r="LK102" s="777"/>
      <c r="LL102" s="777"/>
      <c r="LM102" s="777"/>
      <c r="LN102" s="777"/>
    </row>
    <row r="103" spans="1:326" ht="15" hidden="1" customHeight="1" outlineLevel="1" x14ac:dyDescent="0.3">
      <c r="A103" s="1327">
        <v>40872</v>
      </c>
      <c r="B103" s="1327"/>
      <c r="C103" s="401"/>
      <c r="D103" s="401"/>
      <c r="AR103" s="23"/>
      <c r="AT103" s="23"/>
      <c r="BH103" s="23"/>
      <c r="BU103" s="17"/>
      <c r="BW103" s="17"/>
      <c r="CI103" s="17"/>
      <c r="CK103" s="17"/>
      <c r="CW103" s="17"/>
      <c r="CY103" s="17"/>
      <c r="DK103" s="17"/>
      <c r="DM103" s="17"/>
      <c r="DY103" s="17"/>
      <c r="EA103" s="17"/>
      <c r="EM103" s="17"/>
      <c r="EO103" s="17"/>
      <c r="FA103" s="17"/>
      <c r="FC103" s="17"/>
      <c r="FO103" s="17"/>
      <c r="FQ103" s="17"/>
      <c r="GC103" s="17"/>
      <c r="GE103" s="17"/>
      <c r="HY103" s="32"/>
      <c r="JE103" s="776"/>
      <c r="JF103" s="776"/>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c r="KC103" s="777"/>
      <c r="KD103" s="777"/>
      <c r="KE103" s="777"/>
      <c r="KF103" s="777"/>
      <c r="KG103" s="777"/>
      <c r="KH103" s="777"/>
      <c r="KI103" s="777"/>
      <c r="KJ103" s="777"/>
      <c r="KK103" s="777"/>
      <c r="KL103" s="777"/>
      <c r="KM103" s="777"/>
      <c r="KN103" s="777"/>
      <c r="KO103" s="777"/>
      <c r="KP103" s="777"/>
      <c r="KQ103" s="777"/>
      <c r="KR103" s="777"/>
      <c r="KS103" s="777"/>
      <c r="KT103" s="777"/>
      <c r="KU103" s="777"/>
      <c r="KV103" s="777"/>
      <c r="KW103" s="777"/>
      <c r="KX103" s="777"/>
      <c r="KY103" s="777"/>
      <c r="KZ103" s="777"/>
      <c r="LA103" s="777"/>
      <c r="LB103" s="777"/>
      <c r="LC103" s="777"/>
      <c r="LD103" s="777"/>
      <c r="LE103" s="777"/>
      <c r="LF103" s="777"/>
      <c r="LG103" s="777"/>
      <c r="LH103" s="777"/>
      <c r="LI103" s="777"/>
      <c r="LJ103" s="777"/>
      <c r="LK103" s="777"/>
      <c r="LL103" s="777"/>
      <c r="LM103" s="777"/>
      <c r="LN103" s="777"/>
    </row>
    <row r="104" spans="1:326" ht="15" hidden="1" customHeight="1" outlineLevel="1" x14ac:dyDescent="0.3">
      <c r="A104" s="1328">
        <v>40903</v>
      </c>
      <c r="B104" s="1327"/>
      <c r="C104" s="401"/>
      <c r="D104" s="401"/>
      <c r="AR104" s="23"/>
      <c r="AT104" s="23"/>
      <c r="BH104" s="23"/>
      <c r="BU104" s="17"/>
      <c r="BW104" s="17"/>
      <c r="CI104" s="17"/>
      <c r="CK104" s="17"/>
      <c r="CW104" s="17"/>
      <c r="CY104" s="17"/>
      <c r="DK104" s="17"/>
      <c r="DM104" s="17"/>
      <c r="DY104" s="17"/>
      <c r="EA104" s="17"/>
      <c r="EM104" s="17"/>
      <c r="EO104" s="17"/>
      <c r="FA104" s="17"/>
      <c r="FC104" s="17"/>
      <c r="FO104" s="17"/>
      <c r="FQ104" s="17"/>
      <c r="GC104" s="17"/>
      <c r="GE104" s="17"/>
      <c r="HY104" s="32"/>
      <c r="JE104" s="776"/>
      <c r="JF104" s="776"/>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c r="KC104" s="777"/>
      <c r="KD104" s="777"/>
      <c r="KE104" s="777"/>
      <c r="KF104" s="777"/>
      <c r="KG104" s="777"/>
      <c r="KH104" s="777"/>
      <c r="KI104" s="777"/>
      <c r="KJ104" s="777"/>
      <c r="KK104" s="777"/>
      <c r="KL104" s="777"/>
      <c r="KM104" s="777"/>
      <c r="KN104" s="777"/>
      <c r="KO104" s="777"/>
      <c r="KP104" s="777"/>
      <c r="KQ104" s="777"/>
      <c r="KR104" s="777"/>
      <c r="KS104" s="777"/>
      <c r="KT104" s="777"/>
      <c r="KU104" s="777"/>
      <c r="KV104" s="777"/>
      <c r="KW104" s="777"/>
      <c r="KX104" s="777"/>
      <c r="KY104" s="777"/>
      <c r="KZ104" s="777"/>
      <c r="LA104" s="777"/>
      <c r="LB104" s="777"/>
      <c r="LC104" s="777"/>
      <c r="LD104" s="777"/>
      <c r="LE104" s="777"/>
      <c r="LF104" s="777"/>
      <c r="LG104" s="777"/>
      <c r="LH104" s="777"/>
      <c r="LI104" s="777"/>
      <c r="LJ104" s="777"/>
      <c r="LK104" s="777"/>
      <c r="LL104" s="777"/>
      <c r="LM104" s="777"/>
      <c r="LN104" s="777"/>
    </row>
    <row r="105" spans="1:326" ht="15" hidden="1" customHeight="1" outlineLevel="1" x14ac:dyDescent="0.3">
      <c r="A105" s="1327">
        <v>40904</v>
      </c>
      <c r="B105" s="1327"/>
      <c r="C105" s="401"/>
      <c r="D105" s="401"/>
      <c r="AR105" s="23"/>
      <c r="AT105" s="23"/>
      <c r="BH105" s="23"/>
      <c r="BU105" s="17"/>
      <c r="BW105" s="17"/>
      <c r="CI105" s="17"/>
      <c r="CK105" s="17"/>
      <c r="CW105" s="17"/>
      <c r="CY105" s="17"/>
      <c r="DK105" s="17"/>
      <c r="DM105" s="17"/>
      <c r="DY105" s="17"/>
      <c r="EA105" s="17"/>
      <c r="EM105" s="17"/>
      <c r="EO105" s="17"/>
      <c r="FA105" s="17"/>
      <c r="FC105" s="17"/>
      <c r="FO105" s="17"/>
      <c r="FQ105" s="17"/>
      <c r="GC105" s="17"/>
      <c r="GE105" s="17"/>
      <c r="HY105" s="32"/>
      <c r="JE105" s="776"/>
      <c r="JF105" s="776"/>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c r="KC105" s="777"/>
      <c r="KD105" s="777"/>
      <c r="KE105" s="777"/>
      <c r="KF105" s="777"/>
      <c r="KG105" s="777"/>
      <c r="KH105" s="777"/>
      <c r="KI105" s="777"/>
      <c r="KJ105" s="777"/>
      <c r="KK105" s="777"/>
      <c r="KL105" s="777"/>
      <c r="KM105" s="777"/>
      <c r="KN105" s="777"/>
      <c r="KO105" s="777"/>
      <c r="KP105" s="777"/>
      <c r="KQ105" s="777"/>
      <c r="KR105" s="777"/>
      <c r="KS105" s="777"/>
      <c r="KT105" s="777"/>
      <c r="KU105" s="777"/>
      <c r="KV105" s="777"/>
      <c r="KW105" s="777"/>
      <c r="KX105" s="777"/>
      <c r="KY105" s="777"/>
      <c r="KZ105" s="777"/>
      <c r="LA105" s="777"/>
      <c r="LB105" s="777"/>
      <c r="LC105" s="777"/>
      <c r="LD105" s="777"/>
      <c r="LE105" s="777"/>
      <c r="LF105" s="777"/>
      <c r="LG105" s="777"/>
      <c r="LH105" s="777"/>
      <c r="LI105" s="777"/>
      <c r="LJ105" s="777"/>
      <c r="LK105" s="777"/>
      <c r="LL105" s="777"/>
      <c r="LM105" s="777"/>
      <c r="LN105" s="777"/>
    </row>
    <row r="106" spans="1:326" ht="15" hidden="1" customHeight="1" outlineLevel="1" x14ac:dyDescent="0.3">
      <c r="A106" s="1327">
        <v>40910</v>
      </c>
      <c r="B106" s="1327"/>
      <c r="C106" s="401"/>
      <c r="D106" s="401"/>
      <c r="AR106" s="23"/>
      <c r="AT106" s="23"/>
      <c r="BH106" s="23"/>
      <c r="BU106" s="17"/>
      <c r="BW106" s="17"/>
      <c r="CI106" s="17"/>
      <c r="CK106" s="17"/>
      <c r="CW106" s="17"/>
      <c r="CY106" s="17"/>
      <c r="DK106" s="17"/>
      <c r="DM106" s="17"/>
      <c r="DY106" s="17"/>
      <c r="EA106" s="17"/>
      <c r="EM106" s="17"/>
      <c r="EO106" s="17"/>
      <c r="FA106" s="17"/>
      <c r="FC106" s="17"/>
      <c r="FO106" s="17"/>
      <c r="FQ106" s="17"/>
      <c r="GC106" s="17"/>
      <c r="GE106" s="17"/>
      <c r="HY106" s="32"/>
      <c r="JE106" s="776"/>
      <c r="JF106" s="776"/>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c r="KC106" s="777"/>
      <c r="KD106" s="777"/>
      <c r="KE106" s="777"/>
      <c r="KF106" s="777"/>
      <c r="KG106" s="777"/>
      <c r="KH106" s="777"/>
      <c r="KI106" s="777"/>
      <c r="KJ106" s="777"/>
      <c r="KK106" s="777"/>
      <c r="KL106" s="777"/>
      <c r="KM106" s="777"/>
      <c r="KN106" s="777"/>
      <c r="KO106" s="777"/>
      <c r="KP106" s="777"/>
      <c r="KQ106" s="777"/>
      <c r="KR106" s="777"/>
      <c r="KS106" s="777"/>
      <c r="KT106" s="777"/>
      <c r="KU106" s="777"/>
      <c r="KV106" s="777"/>
      <c r="KW106" s="777"/>
      <c r="KX106" s="777"/>
      <c r="KY106" s="777"/>
      <c r="KZ106" s="777"/>
      <c r="LA106" s="777"/>
      <c r="LB106" s="777"/>
      <c r="LC106" s="777"/>
      <c r="LD106" s="777"/>
      <c r="LE106" s="777"/>
      <c r="LF106" s="777"/>
      <c r="LG106" s="777"/>
      <c r="LH106" s="777"/>
      <c r="LI106" s="777"/>
      <c r="LJ106" s="777"/>
      <c r="LK106" s="777"/>
      <c r="LL106" s="777"/>
      <c r="LM106" s="777"/>
      <c r="LN106" s="777"/>
    </row>
    <row r="107" spans="1:326" ht="15" hidden="1" customHeight="1" outlineLevel="1" x14ac:dyDescent="0.3">
      <c r="A107" s="1327">
        <v>40924</v>
      </c>
      <c r="B107" s="1327"/>
      <c r="C107" s="401"/>
      <c r="D107" s="401"/>
      <c r="AR107" s="23"/>
      <c r="AT107" s="23"/>
      <c r="BH107" s="23"/>
      <c r="BU107" s="17"/>
      <c r="BW107" s="17"/>
      <c r="CI107" s="17"/>
      <c r="CK107" s="17"/>
      <c r="CW107" s="17"/>
      <c r="CY107" s="17"/>
      <c r="DK107" s="17"/>
      <c r="DM107" s="17"/>
      <c r="DY107" s="17"/>
      <c r="EA107" s="17"/>
      <c r="EM107" s="17"/>
      <c r="EO107" s="17"/>
      <c r="FA107" s="17"/>
      <c r="FC107" s="17"/>
      <c r="FO107" s="17"/>
      <c r="FQ107" s="17"/>
      <c r="GC107" s="17"/>
      <c r="GE107" s="17"/>
      <c r="HY107" s="32"/>
      <c r="JE107" s="776"/>
      <c r="JF107" s="776"/>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c r="KC107" s="777"/>
      <c r="KD107" s="777"/>
      <c r="KE107" s="777"/>
      <c r="KF107" s="777"/>
      <c r="KG107" s="777"/>
      <c r="KH107" s="777"/>
      <c r="KI107" s="777"/>
      <c r="KJ107" s="777"/>
      <c r="KK107" s="777"/>
      <c r="KL107" s="777"/>
      <c r="KM107" s="777"/>
      <c r="KN107" s="777"/>
      <c r="KO107" s="777"/>
      <c r="KP107" s="777"/>
      <c r="KQ107" s="777"/>
      <c r="KR107" s="777"/>
      <c r="KS107" s="777"/>
      <c r="KT107" s="777"/>
      <c r="KU107" s="777"/>
      <c r="KV107" s="777"/>
      <c r="KW107" s="777"/>
      <c r="KX107" s="777"/>
      <c r="KY107" s="777"/>
      <c r="KZ107" s="777"/>
      <c r="LA107" s="777"/>
      <c r="LB107" s="777"/>
      <c r="LC107" s="777"/>
      <c r="LD107" s="777"/>
      <c r="LE107" s="777"/>
      <c r="LF107" s="777"/>
      <c r="LG107" s="777"/>
      <c r="LH107" s="777"/>
      <c r="LI107" s="777"/>
      <c r="LJ107" s="777"/>
      <c r="LK107" s="777"/>
      <c r="LL107" s="777"/>
      <c r="LM107" s="777"/>
      <c r="LN107" s="777"/>
    </row>
    <row r="108" spans="1:326" ht="15" hidden="1" customHeight="1" outlineLevel="1" x14ac:dyDescent="0.3">
      <c r="A108" s="1327">
        <v>41005</v>
      </c>
      <c r="B108" s="1327"/>
      <c r="C108" s="401"/>
      <c r="D108" s="401"/>
      <c r="AR108" s="23"/>
      <c r="AT108" s="23"/>
      <c r="BH108" s="23"/>
      <c r="BU108" s="17"/>
      <c r="BW108" s="17"/>
      <c r="CI108" s="17"/>
      <c r="CK108" s="17"/>
      <c r="CW108" s="17"/>
      <c r="CY108" s="17"/>
      <c r="DK108" s="17"/>
      <c r="DM108" s="17"/>
      <c r="DY108" s="17"/>
      <c r="EA108" s="17"/>
      <c r="EM108" s="17"/>
      <c r="EO108" s="17"/>
      <c r="FA108" s="17"/>
      <c r="FC108" s="17"/>
      <c r="FO108" s="17"/>
      <c r="FQ108" s="17"/>
      <c r="GC108" s="17"/>
      <c r="GE108" s="17"/>
      <c r="HY108" s="32"/>
      <c r="JE108" s="776"/>
      <c r="JF108" s="776"/>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c r="KC108" s="777"/>
      <c r="KD108" s="777"/>
      <c r="KE108" s="777"/>
      <c r="KF108" s="777"/>
      <c r="KG108" s="777"/>
      <c r="KH108" s="777"/>
      <c r="KI108" s="777"/>
      <c r="KJ108" s="777"/>
      <c r="KK108" s="777"/>
      <c r="KL108" s="777"/>
      <c r="KM108" s="777"/>
      <c r="KN108" s="777"/>
      <c r="KO108" s="777"/>
      <c r="KP108" s="777"/>
      <c r="KQ108" s="777"/>
      <c r="KR108" s="777"/>
      <c r="KS108" s="777"/>
      <c r="KT108" s="777"/>
      <c r="KU108" s="777"/>
      <c r="KV108" s="777"/>
      <c r="KW108" s="777"/>
      <c r="KX108" s="777"/>
      <c r="KY108" s="777"/>
      <c r="KZ108" s="777"/>
      <c r="LA108" s="777"/>
      <c r="LB108" s="777"/>
      <c r="LC108" s="777"/>
      <c r="LD108" s="777"/>
      <c r="LE108" s="777"/>
      <c r="LF108" s="777"/>
      <c r="LG108" s="777"/>
      <c r="LH108" s="777"/>
      <c r="LI108" s="777"/>
      <c r="LJ108" s="777"/>
      <c r="LK108" s="777"/>
      <c r="LL108" s="777"/>
      <c r="LM108" s="777"/>
      <c r="LN108" s="777"/>
    </row>
    <row r="109" spans="1:326" ht="15" hidden="1" customHeight="1" outlineLevel="1" x14ac:dyDescent="0.3">
      <c r="A109" s="1327">
        <v>41057</v>
      </c>
      <c r="B109" s="1327"/>
      <c r="C109" s="401"/>
      <c r="D109" s="401"/>
      <c r="AR109" s="23"/>
      <c r="AT109" s="23"/>
      <c r="BH109" s="23"/>
      <c r="BU109" s="17"/>
      <c r="BW109" s="17"/>
      <c r="CI109" s="17"/>
      <c r="CK109" s="17"/>
      <c r="CW109" s="17"/>
      <c r="CY109" s="17"/>
      <c r="DK109" s="17"/>
      <c r="DM109" s="17"/>
      <c r="DY109" s="17"/>
      <c r="EA109" s="17"/>
      <c r="EM109" s="17"/>
      <c r="EO109" s="17"/>
      <c r="FA109" s="17"/>
      <c r="FC109" s="17"/>
      <c r="FO109" s="17"/>
      <c r="FQ109" s="17"/>
      <c r="GC109" s="17"/>
      <c r="GE109" s="17"/>
      <c r="HY109" s="32"/>
      <c r="JE109" s="776"/>
      <c r="JF109" s="776"/>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c r="KC109" s="777"/>
      <c r="KD109" s="777"/>
      <c r="KE109" s="777"/>
      <c r="KF109" s="777"/>
      <c r="KG109" s="777"/>
      <c r="KH109" s="777"/>
      <c r="KI109" s="777"/>
      <c r="KJ109" s="777"/>
      <c r="KK109" s="777"/>
      <c r="KL109" s="777"/>
      <c r="KM109" s="777"/>
      <c r="KN109" s="777"/>
      <c r="KO109" s="777"/>
      <c r="KP109" s="777"/>
      <c r="KQ109" s="777"/>
      <c r="KR109" s="777"/>
      <c r="KS109" s="777"/>
      <c r="KT109" s="777"/>
      <c r="KU109" s="777"/>
      <c r="KV109" s="777"/>
      <c r="KW109" s="777"/>
      <c r="KX109" s="777"/>
      <c r="KY109" s="777"/>
      <c r="KZ109" s="777"/>
      <c r="LA109" s="777"/>
      <c r="LB109" s="777"/>
      <c r="LC109" s="777"/>
      <c r="LD109" s="777"/>
      <c r="LE109" s="777"/>
      <c r="LF109" s="777"/>
      <c r="LG109" s="777"/>
      <c r="LH109" s="777"/>
      <c r="LI109" s="777"/>
      <c r="LJ109" s="777"/>
      <c r="LK109" s="777"/>
      <c r="LL109" s="777"/>
      <c r="LM109" s="777"/>
      <c r="LN109" s="777"/>
    </row>
    <row r="110" spans="1:326" ht="15" hidden="1" customHeight="1" outlineLevel="1" x14ac:dyDescent="0.3">
      <c r="A110" s="1327">
        <v>41094</v>
      </c>
      <c r="B110" s="1327"/>
      <c r="C110" s="401"/>
      <c r="D110" s="401"/>
      <c r="AR110" s="23"/>
      <c r="AT110" s="23"/>
      <c r="BH110" s="23"/>
      <c r="BU110" s="17"/>
      <c r="BW110" s="17"/>
      <c r="CI110" s="17"/>
      <c r="CK110" s="17"/>
      <c r="CW110" s="17"/>
      <c r="CY110" s="17"/>
      <c r="DK110" s="17"/>
      <c r="DM110" s="17"/>
      <c r="DY110" s="17"/>
      <c r="EA110" s="17"/>
      <c r="EM110" s="17"/>
      <c r="EO110" s="17"/>
      <c r="FA110" s="17"/>
      <c r="FC110" s="17"/>
      <c r="FO110" s="17"/>
      <c r="FQ110" s="17"/>
      <c r="GC110" s="17"/>
      <c r="GE110" s="17"/>
      <c r="HY110" s="32"/>
      <c r="JE110" s="776"/>
      <c r="JF110" s="776"/>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c r="KC110" s="777"/>
      <c r="KD110" s="777"/>
      <c r="KE110" s="777"/>
      <c r="KF110" s="777"/>
      <c r="KG110" s="777"/>
      <c r="KH110" s="777"/>
      <c r="KI110" s="777"/>
      <c r="KJ110" s="777"/>
      <c r="KK110" s="777"/>
      <c r="KL110" s="777"/>
      <c r="KM110" s="777"/>
      <c r="KN110" s="777"/>
      <c r="KO110" s="777"/>
      <c r="KP110" s="777"/>
      <c r="KQ110" s="777"/>
      <c r="KR110" s="777"/>
      <c r="KS110" s="777"/>
      <c r="KT110" s="777"/>
      <c r="KU110" s="777"/>
      <c r="KV110" s="777"/>
      <c r="KW110" s="777"/>
      <c r="KX110" s="777"/>
      <c r="KY110" s="777"/>
      <c r="KZ110" s="777"/>
      <c r="LA110" s="777"/>
      <c r="LB110" s="777"/>
      <c r="LC110" s="777"/>
      <c r="LD110" s="777"/>
      <c r="LE110" s="777"/>
      <c r="LF110" s="777"/>
      <c r="LG110" s="777"/>
      <c r="LH110" s="777"/>
      <c r="LI110" s="777"/>
      <c r="LJ110" s="777"/>
      <c r="LK110" s="777"/>
      <c r="LL110" s="777"/>
      <c r="LM110" s="777"/>
      <c r="LN110" s="777"/>
    </row>
    <row r="111" spans="1:326" ht="15" hidden="1" customHeight="1" outlineLevel="1" x14ac:dyDescent="0.3">
      <c r="A111" s="1327">
        <v>41155</v>
      </c>
      <c r="B111" s="1327"/>
      <c r="C111" s="401"/>
      <c r="D111" s="401"/>
      <c r="AR111" s="23"/>
      <c r="AT111" s="23"/>
      <c r="BH111" s="23"/>
      <c r="BU111" s="17"/>
      <c r="BW111" s="17"/>
      <c r="CI111" s="17"/>
      <c r="CK111" s="17"/>
      <c r="CW111" s="17"/>
      <c r="CY111" s="17"/>
      <c r="DK111" s="17"/>
      <c r="DM111" s="17"/>
      <c r="DY111" s="17"/>
      <c r="EA111" s="17"/>
      <c r="EM111" s="17"/>
      <c r="EO111" s="17"/>
      <c r="FA111" s="17"/>
      <c r="FC111" s="17"/>
      <c r="FO111" s="17"/>
      <c r="FQ111" s="17"/>
      <c r="GC111" s="17"/>
      <c r="GE111" s="17"/>
      <c r="HY111" s="32"/>
      <c r="JE111" s="776"/>
      <c r="JF111" s="776"/>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c r="KC111" s="777"/>
      <c r="KD111" s="777"/>
      <c r="KE111" s="777"/>
      <c r="KF111" s="777"/>
      <c r="KG111" s="777"/>
      <c r="KH111" s="777"/>
      <c r="KI111" s="777"/>
      <c r="KJ111" s="777"/>
      <c r="KK111" s="777"/>
      <c r="KL111" s="777"/>
      <c r="KM111" s="777"/>
      <c r="KN111" s="777"/>
      <c r="KO111" s="777"/>
      <c r="KP111" s="777"/>
      <c r="KQ111" s="777"/>
      <c r="KR111" s="777"/>
      <c r="KS111" s="777"/>
      <c r="KT111" s="777"/>
      <c r="KU111" s="777"/>
      <c r="KV111" s="777"/>
      <c r="KW111" s="777"/>
      <c r="KX111" s="777"/>
      <c r="KY111" s="777"/>
      <c r="KZ111" s="777"/>
      <c r="LA111" s="777"/>
      <c r="LB111" s="777"/>
      <c r="LC111" s="777"/>
      <c r="LD111" s="777"/>
      <c r="LE111" s="777"/>
      <c r="LF111" s="777"/>
      <c r="LG111" s="777"/>
      <c r="LH111" s="777"/>
      <c r="LI111" s="777"/>
      <c r="LJ111" s="777"/>
      <c r="LK111" s="777"/>
      <c r="LL111" s="777"/>
      <c r="LM111" s="777"/>
      <c r="LN111" s="777"/>
    </row>
    <row r="112" spans="1:326" ht="15" hidden="1" customHeight="1" outlineLevel="1" x14ac:dyDescent="0.3">
      <c r="A112" s="1327">
        <v>41225</v>
      </c>
      <c r="B112" s="1327"/>
      <c r="C112" s="401"/>
      <c r="D112" s="401"/>
      <c r="AR112" s="23"/>
      <c r="AT112" s="23"/>
      <c r="BH112" s="23"/>
      <c r="BU112" s="17"/>
      <c r="BW112" s="17"/>
      <c r="CI112" s="17"/>
      <c r="CK112" s="17"/>
      <c r="CW112" s="17"/>
      <c r="CY112" s="17"/>
      <c r="DK112" s="17"/>
      <c r="DM112" s="17"/>
      <c r="DY112" s="17"/>
      <c r="EA112" s="17"/>
      <c r="EM112" s="17"/>
      <c r="EO112" s="17"/>
      <c r="FA112" s="17"/>
      <c r="FC112" s="17"/>
      <c r="FO112" s="17"/>
      <c r="FQ112" s="17"/>
      <c r="GC112" s="17"/>
      <c r="GE112" s="17"/>
      <c r="HY112" s="32"/>
      <c r="JE112" s="776"/>
      <c r="JF112" s="776"/>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c r="KC112" s="777"/>
      <c r="KD112" s="777"/>
      <c r="KE112" s="777"/>
      <c r="KF112" s="777"/>
      <c r="KG112" s="777"/>
      <c r="KH112" s="777"/>
      <c r="KI112" s="777"/>
      <c r="KJ112" s="777"/>
      <c r="KK112" s="777"/>
      <c r="KL112" s="777"/>
      <c r="KM112" s="777"/>
      <c r="KN112" s="777"/>
      <c r="KO112" s="777"/>
      <c r="KP112" s="777"/>
      <c r="KQ112" s="777"/>
      <c r="KR112" s="777"/>
      <c r="KS112" s="777"/>
      <c r="KT112" s="777"/>
      <c r="KU112" s="777"/>
      <c r="KV112" s="777"/>
      <c r="KW112" s="777"/>
      <c r="KX112" s="777"/>
      <c r="KY112" s="777"/>
      <c r="KZ112" s="777"/>
      <c r="LA112" s="777"/>
      <c r="LB112" s="777"/>
      <c r="LC112" s="777"/>
      <c r="LD112" s="777"/>
      <c r="LE112" s="777"/>
      <c r="LF112" s="777"/>
      <c r="LG112" s="777"/>
      <c r="LH112" s="777"/>
      <c r="LI112" s="777"/>
      <c r="LJ112" s="777"/>
      <c r="LK112" s="777"/>
      <c r="LL112" s="777"/>
      <c r="LM112" s="777"/>
      <c r="LN112" s="777"/>
    </row>
    <row r="113" spans="1:326" ht="15" hidden="1" customHeight="1" outlineLevel="1" x14ac:dyDescent="0.3">
      <c r="A113" s="1327">
        <v>41235</v>
      </c>
      <c r="B113" s="1327"/>
      <c r="C113" s="401"/>
      <c r="D113" s="401"/>
      <c r="AR113" s="23"/>
      <c r="AT113" s="23"/>
      <c r="BH113" s="23"/>
      <c r="BU113" s="17"/>
      <c r="BW113" s="17"/>
      <c r="CI113" s="17"/>
      <c r="CK113" s="17"/>
      <c r="CW113" s="17"/>
      <c r="CY113" s="17"/>
      <c r="DK113" s="17"/>
      <c r="DM113" s="17"/>
      <c r="DY113" s="17"/>
      <c r="EA113" s="17"/>
      <c r="EM113" s="17"/>
      <c r="EO113" s="17"/>
      <c r="FA113" s="17"/>
      <c r="FC113" s="17"/>
      <c r="FO113" s="17"/>
      <c r="FQ113" s="17"/>
      <c r="GC113" s="17"/>
      <c r="GE113" s="17"/>
      <c r="HY113" s="32"/>
      <c r="JE113" s="776"/>
      <c r="JF113" s="776"/>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c r="KC113" s="777"/>
      <c r="KD113" s="777"/>
      <c r="KE113" s="777"/>
      <c r="KF113" s="777"/>
      <c r="KG113" s="777"/>
      <c r="KH113" s="777"/>
      <c r="KI113" s="777"/>
      <c r="KJ113" s="777"/>
      <c r="KK113" s="777"/>
      <c r="KL113" s="777"/>
      <c r="KM113" s="777"/>
      <c r="KN113" s="777"/>
      <c r="KO113" s="777"/>
      <c r="KP113" s="777"/>
      <c r="KQ113" s="777"/>
      <c r="KR113" s="777"/>
      <c r="KS113" s="777"/>
      <c r="KT113" s="777"/>
      <c r="KU113" s="777"/>
      <c r="KV113" s="777"/>
      <c r="KW113" s="777"/>
      <c r="KX113" s="777"/>
      <c r="KY113" s="777"/>
      <c r="KZ113" s="777"/>
      <c r="LA113" s="777"/>
      <c r="LB113" s="777"/>
      <c r="LC113" s="777"/>
      <c r="LD113" s="777"/>
      <c r="LE113" s="777"/>
      <c r="LF113" s="777"/>
      <c r="LG113" s="777"/>
      <c r="LH113" s="777"/>
      <c r="LI113" s="777"/>
      <c r="LJ113" s="777"/>
      <c r="LK113" s="777"/>
      <c r="LL113" s="777"/>
      <c r="LM113" s="777"/>
      <c r="LN113" s="777"/>
    </row>
    <row r="114" spans="1:326" ht="15" hidden="1" customHeight="1" outlineLevel="1" x14ac:dyDescent="0.3">
      <c r="A114" s="1327">
        <v>41236</v>
      </c>
      <c r="B114" s="1327"/>
      <c r="C114" s="401"/>
      <c r="D114" s="401"/>
      <c r="AR114" s="23"/>
      <c r="AT114" s="23"/>
      <c r="BH114" s="23"/>
      <c r="BU114" s="17"/>
      <c r="BW114" s="17"/>
      <c r="CI114" s="17"/>
      <c r="CK114" s="17"/>
      <c r="CW114" s="17"/>
      <c r="CY114" s="17"/>
      <c r="DK114" s="17"/>
      <c r="DM114" s="17"/>
      <c r="DY114" s="17"/>
      <c r="EA114" s="17"/>
      <c r="EM114" s="17"/>
      <c r="EO114" s="17"/>
      <c r="FA114" s="17"/>
      <c r="FC114" s="17"/>
      <c r="FO114" s="17"/>
      <c r="FQ114" s="17"/>
      <c r="GC114" s="17"/>
      <c r="GE114" s="17"/>
      <c r="HY114" s="32"/>
      <c r="JE114" s="776"/>
      <c r="JF114" s="776"/>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c r="KC114" s="777"/>
      <c r="KD114" s="777"/>
      <c r="KE114" s="777"/>
      <c r="KF114" s="777"/>
      <c r="KG114" s="777"/>
      <c r="KH114" s="777"/>
      <c r="KI114" s="777"/>
      <c r="KJ114" s="777"/>
      <c r="KK114" s="777"/>
      <c r="KL114" s="777"/>
      <c r="KM114" s="777"/>
      <c r="KN114" s="777"/>
      <c r="KO114" s="777"/>
      <c r="KP114" s="777"/>
      <c r="KQ114" s="777"/>
      <c r="KR114" s="777"/>
      <c r="KS114" s="777"/>
      <c r="KT114" s="777"/>
      <c r="KU114" s="777"/>
      <c r="KV114" s="777"/>
      <c r="KW114" s="777"/>
      <c r="KX114" s="777"/>
      <c r="KY114" s="777"/>
      <c r="KZ114" s="777"/>
      <c r="LA114" s="777"/>
      <c r="LB114" s="777"/>
      <c r="LC114" s="777"/>
      <c r="LD114" s="777"/>
      <c r="LE114" s="777"/>
      <c r="LF114" s="777"/>
      <c r="LG114" s="777"/>
      <c r="LH114" s="777"/>
      <c r="LI114" s="777"/>
      <c r="LJ114" s="777"/>
      <c r="LK114" s="777"/>
      <c r="LL114" s="777"/>
      <c r="LM114" s="777"/>
      <c r="LN114" s="777"/>
    </row>
    <row r="115" spans="1:326" ht="15" hidden="1" customHeight="1" outlineLevel="1" x14ac:dyDescent="0.3">
      <c r="A115" s="1327">
        <v>41267</v>
      </c>
      <c r="B115" s="1327"/>
      <c r="C115" s="401"/>
      <c r="D115" s="401"/>
      <c r="AR115" s="23"/>
      <c r="AT115" s="23"/>
      <c r="BH115" s="23"/>
      <c r="BU115" s="17"/>
      <c r="BW115" s="17"/>
      <c r="CI115" s="17"/>
      <c r="CK115" s="17"/>
      <c r="CW115" s="17"/>
      <c r="CY115" s="17"/>
      <c r="DK115" s="17"/>
      <c r="DM115" s="17"/>
      <c r="DY115" s="17"/>
      <c r="EA115" s="17"/>
      <c r="EM115" s="17"/>
      <c r="EO115" s="17"/>
      <c r="FA115" s="17"/>
      <c r="FC115" s="17"/>
      <c r="FO115" s="17"/>
      <c r="FQ115" s="17"/>
      <c r="GC115" s="17"/>
      <c r="GE115" s="17"/>
      <c r="HY115" s="32"/>
      <c r="JE115" s="776"/>
      <c r="JF115" s="776"/>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c r="KC115" s="777"/>
      <c r="KD115" s="777"/>
      <c r="KE115" s="777"/>
      <c r="KF115" s="777"/>
      <c r="KG115" s="777"/>
      <c r="KH115" s="777"/>
      <c r="KI115" s="777"/>
      <c r="KJ115" s="777"/>
      <c r="KK115" s="777"/>
      <c r="KL115" s="777"/>
      <c r="KM115" s="777"/>
      <c r="KN115" s="777"/>
      <c r="KO115" s="777"/>
      <c r="KP115" s="777"/>
      <c r="KQ115" s="777"/>
      <c r="KR115" s="777"/>
      <c r="KS115" s="777"/>
      <c r="KT115" s="777"/>
      <c r="KU115" s="777"/>
      <c r="KV115" s="777"/>
      <c r="KW115" s="777"/>
      <c r="KX115" s="777"/>
      <c r="KY115" s="777"/>
      <c r="KZ115" s="777"/>
      <c r="LA115" s="777"/>
      <c r="LB115" s="777"/>
      <c r="LC115" s="777"/>
      <c r="LD115" s="777"/>
      <c r="LE115" s="777"/>
      <c r="LF115" s="777"/>
      <c r="LG115" s="777"/>
      <c r="LH115" s="777"/>
      <c r="LI115" s="777"/>
      <c r="LJ115" s="777"/>
      <c r="LK115" s="777"/>
      <c r="LL115" s="777"/>
      <c r="LM115" s="777"/>
      <c r="LN115" s="777"/>
    </row>
    <row r="116" spans="1:326" ht="15" hidden="1" customHeight="1" outlineLevel="1" x14ac:dyDescent="0.3">
      <c r="A116" s="1327">
        <v>41268</v>
      </c>
      <c r="B116" s="1327"/>
      <c r="C116" s="401"/>
      <c r="D116" s="401"/>
      <c r="AR116" s="23"/>
      <c r="AT116" s="23"/>
      <c r="BH116" s="23"/>
      <c r="BU116" s="17"/>
      <c r="BW116" s="17"/>
      <c r="CI116" s="17"/>
      <c r="CK116" s="17"/>
      <c r="CW116" s="17"/>
      <c r="CY116" s="17"/>
      <c r="DK116" s="17"/>
      <c r="DM116" s="17"/>
      <c r="DY116" s="17"/>
      <c r="EA116" s="17"/>
      <c r="EM116" s="17"/>
      <c r="EO116" s="17"/>
      <c r="FA116" s="17"/>
      <c r="FC116" s="17"/>
      <c r="FO116" s="17"/>
      <c r="FQ116" s="17"/>
      <c r="GC116" s="17"/>
      <c r="GE116" s="17"/>
      <c r="HY116" s="32"/>
      <c r="JE116" s="776"/>
      <c r="JF116" s="776"/>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c r="KC116" s="777"/>
      <c r="KD116" s="777"/>
      <c r="KE116" s="777"/>
      <c r="KF116" s="777"/>
      <c r="KG116" s="777"/>
      <c r="KH116" s="777"/>
      <c r="KI116" s="777"/>
      <c r="KJ116" s="777"/>
      <c r="KK116" s="777"/>
      <c r="KL116" s="777"/>
      <c r="KM116" s="777"/>
      <c r="KN116" s="777"/>
      <c r="KO116" s="777"/>
      <c r="KP116" s="777"/>
      <c r="KQ116" s="777"/>
      <c r="KR116" s="777"/>
      <c r="KS116" s="777"/>
      <c r="KT116" s="777"/>
      <c r="KU116" s="777"/>
      <c r="KV116" s="777"/>
      <c r="KW116" s="777"/>
      <c r="KX116" s="777"/>
      <c r="KY116" s="777"/>
      <c r="KZ116" s="777"/>
      <c r="LA116" s="777"/>
      <c r="LB116" s="777"/>
      <c r="LC116" s="777"/>
      <c r="LD116" s="777"/>
      <c r="LE116" s="777"/>
      <c r="LF116" s="777"/>
      <c r="LG116" s="777"/>
      <c r="LH116" s="777"/>
      <c r="LI116" s="777"/>
      <c r="LJ116" s="777"/>
      <c r="LK116" s="777"/>
      <c r="LL116" s="777"/>
      <c r="LM116" s="777"/>
      <c r="LN116" s="777"/>
    </row>
    <row r="117" spans="1:326" ht="15" hidden="1" customHeight="1" outlineLevel="1" x14ac:dyDescent="0.3">
      <c r="A117" s="1327">
        <v>41269</v>
      </c>
      <c r="B117" s="1327"/>
      <c r="C117" s="401"/>
      <c r="D117" s="401"/>
      <c r="AR117" s="23"/>
      <c r="AT117" s="23"/>
      <c r="BH117" s="23"/>
      <c r="BU117" s="17"/>
      <c r="BW117" s="17"/>
      <c r="CI117" s="17"/>
      <c r="CK117" s="17"/>
      <c r="CW117" s="17"/>
      <c r="CY117" s="17"/>
      <c r="DK117" s="17"/>
      <c r="DM117" s="17"/>
      <c r="DY117" s="17"/>
      <c r="EA117" s="17"/>
      <c r="EM117" s="17"/>
      <c r="EO117" s="17"/>
      <c r="FA117" s="17"/>
      <c r="FC117" s="17"/>
      <c r="FO117" s="17"/>
      <c r="FQ117" s="17"/>
      <c r="GC117" s="17"/>
      <c r="GE117" s="17"/>
      <c r="HY117" s="32"/>
      <c r="JE117" s="776"/>
      <c r="JF117" s="776"/>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c r="KC117" s="777"/>
      <c r="KD117" s="777"/>
      <c r="KE117" s="777"/>
      <c r="KF117" s="777"/>
      <c r="KG117" s="777"/>
      <c r="KH117" s="777"/>
      <c r="KI117" s="777"/>
      <c r="KJ117" s="777"/>
      <c r="KK117" s="777"/>
      <c r="KL117" s="777"/>
      <c r="KM117" s="777"/>
      <c r="KN117" s="777"/>
      <c r="KO117" s="777"/>
      <c r="KP117" s="777"/>
      <c r="KQ117" s="777"/>
      <c r="KR117" s="777"/>
      <c r="KS117" s="777"/>
      <c r="KT117" s="777"/>
      <c r="KU117" s="777"/>
      <c r="KV117" s="777"/>
      <c r="KW117" s="777"/>
      <c r="KX117" s="777"/>
      <c r="KY117" s="777"/>
      <c r="KZ117" s="777"/>
      <c r="LA117" s="777"/>
      <c r="LB117" s="777"/>
      <c r="LC117" s="777"/>
      <c r="LD117" s="777"/>
      <c r="LE117" s="777"/>
      <c r="LF117" s="777"/>
      <c r="LG117" s="777"/>
      <c r="LH117" s="777"/>
      <c r="LI117" s="777"/>
      <c r="LJ117" s="777"/>
      <c r="LK117" s="777"/>
      <c r="LL117" s="777"/>
      <c r="LM117" s="777"/>
      <c r="LN117" s="777"/>
    </row>
    <row r="118" spans="1:326" ht="15" hidden="1" customHeight="1" outlineLevel="1" x14ac:dyDescent="0.3">
      <c r="A118" s="1327">
        <v>41275</v>
      </c>
      <c r="B118" s="1327"/>
      <c r="C118" s="401"/>
      <c r="D118" s="401"/>
      <c r="AR118" s="23"/>
      <c r="AT118" s="23"/>
      <c r="BH118" s="23"/>
      <c r="BU118" s="17"/>
      <c r="BW118" s="17"/>
      <c r="CI118" s="17"/>
      <c r="CK118" s="17"/>
      <c r="CW118" s="17"/>
      <c r="CY118" s="17"/>
      <c r="DK118" s="17"/>
      <c r="DM118" s="17"/>
      <c r="DY118" s="17"/>
      <c r="EA118" s="17"/>
      <c r="EM118" s="17"/>
      <c r="EO118" s="17"/>
      <c r="FA118" s="17"/>
      <c r="FC118" s="17"/>
      <c r="FO118" s="17"/>
      <c r="FQ118" s="17"/>
      <c r="GC118" s="17"/>
      <c r="GE118" s="17"/>
      <c r="HY118" s="32"/>
      <c r="JE118" s="776"/>
      <c r="JF118" s="776"/>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c r="KC118" s="777"/>
      <c r="KD118" s="777"/>
      <c r="KE118" s="777"/>
      <c r="KF118" s="777"/>
      <c r="KG118" s="777"/>
      <c r="KH118" s="777"/>
      <c r="KI118" s="777"/>
      <c r="KJ118" s="777"/>
      <c r="KK118" s="777"/>
      <c r="KL118" s="777"/>
      <c r="KM118" s="777"/>
      <c r="KN118" s="777"/>
      <c r="KO118" s="777"/>
      <c r="KP118" s="777"/>
      <c r="KQ118" s="777"/>
      <c r="KR118" s="777"/>
      <c r="KS118" s="777"/>
      <c r="KT118" s="777"/>
      <c r="KU118" s="777"/>
      <c r="KV118" s="777"/>
      <c r="KW118" s="777"/>
      <c r="KX118" s="777"/>
      <c r="KY118" s="777"/>
      <c r="KZ118" s="777"/>
      <c r="LA118" s="777"/>
      <c r="LB118" s="777"/>
      <c r="LC118" s="777"/>
      <c r="LD118" s="777"/>
      <c r="LE118" s="777"/>
      <c r="LF118" s="777"/>
      <c r="LG118" s="777"/>
      <c r="LH118" s="777"/>
      <c r="LI118" s="777"/>
      <c r="LJ118" s="777"/>
      <c r="LK118" s="777"/>
      <c r="LL118" s="777"/>
      <c r="LM118" s="777"/>
      <c r="LN118" s="777"/>
    </row>
    <row r="119" spans="1:326" ht="15" hidden="1" customHeight="1" outlineLevel="1" x14ac:dyDescent="0.3">
      <c r="A119" s="1327">
        <v>41295</v>
      </c>
      <c r="B119" s="1327"/>
      <c r="C119" s="401"/>
      <c r="D119" s="401"/>
      <c r="AR119" s="23"/>
      <c r="AT119" s="23"/>
      <c r="BH119" s="23"/>
      <c r="BU119" s="17"/>
      <c r="BW119" s="17"/>
      <c r="CI119" s="17"/>
      <c r="CK119" s="17"/>
      <c r="CW119" s="17"/>
      <c r="CY119" s="17"/>
      <c r="DK119" s="17"/>
      <c r="DM119" s="17"/>
      <c r="DY119" s="17"/>
      <c r="EA119" s="17"/>
      <c r="EM119" s="17"/>
      <c r="EO119" s="17"/>
      <c r="FA119" s="17"/>
      <c r="FC119" s="17"/>
      <c r="FO119" s="17"/>
      <c r="FQ119" s="17"/>
      <c r="GC119" s="17"/>
      <c r="GE119" s="17"/>
      <c r="HY119" s="32"/>
      <c r="JE119" s="776"/>
      <c r="JF119" s="776"/>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c r="KC119" s="777"/>
      <c r="KD119" s="777"/>
      <c r="KE119" s="777"/>
      <c r="KF119" s="777"/>
      <c r="KG119" s="777"/>
      <c r="KH119" s="777"/>
      <c r="KI119" s="777"/>
      <c r="KJ119" s="777"/>
      <c r="KK119" s="777"/>
      <c r="KL119" s="777"/>
      <c r="KM119" s="777"/>
      <c r="KN119" s="777"/>
      <c r="KO119" s="777"/>
      <c r="KP119" s="777"/>
      <c r="KQ119" s="777"/>
      <c r="KR119" s="777"/>
      <c r="KS119" s="777"/>
      <c r="KT119" s="777"/>
      <c r="KU119" s="777"/>
      <c r="KV119" s="777"/>
      <c r="KW119" s="777"/>
      <c r="KX119" s="777"/>
      <c r="KY119" s="777"/>
      <c r="KZ119" s="777"/>
      <c r="LA119" s="777"/>
      <c r="LB119" s="777"/>
      <c r="LC119" s="777"/>
      <c r="LD119" s="777"/>
      <c r="LE119" s="777"/>
      <c r="LF119" s="777"/>
      <c r="LG119" s="777"/>
      <c r="LH119" s="777"/>
      <c r="LI119" s="777"/>
      <c r="LJ119" s="777"/>
      <c r="LK119" s="777"/>
      <c r="LL119" s="777"/>
      <c r="LM119" s="777"/>
      <c r="LN119" s="777"/>
    </row>
    <row r="120" spans="1:326" ht="15" hidden="1" customHeight="1" outlineLevel="1" x14ac:dyDescent="0.3">
      <c r="A120" s="1327">
        <v>41362</v>
      </c>
      <c r="B120" s="1327"/>
      <c r="C120" s="401"/>
      <c r="D120" s="401"/>
      <c r="AR120" s="23"/>
      <c r="AT120" s="23"/>
      <c r="BH120" s="23"/>
      <c r="BU120" s="17"/>
      <c r="BW120" s="17"/>
      <c r="CI120" s="17"/>
      <c r="CK120" s="17"/>
      <c r="CW120" s="17"/>
      <c r="CY120" s="17"/>
      <c r="DK120" s="17"/>
      <c r="DM120" s="17"/>
      <c r="DY120" s="17"/>
      <c r="EA120" s="17"/>
      <c r="EM120" s="17"/>
      <c r="EO120" s="17"/>
      <c r="FA120" s="17"/>
      <c r="FC120" s="17"/>
      <c r="FO120" s="17"/>
      <c r="FQ120" s="17"/>
      <c r="GC120" s="17"/>
      <c r="GE120" s="17"/>
      <c r="HY120" s="32"/>
      <c r="JE120" s="776"/>
      <c r="JF120" s="776"/>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c r="KC120" s="777"/>
      <c r="KD120" s="777"/>
      <c r="KE120" s="777"/>
      <c r="KF120" s="777"/>
      <c r="KG120" s="777"/>
      <c r="KH120" s="777"/>
      <c r="KI120" s="777"/>
      <c r="KJ120" s="777"/>
      <c r="KK120" s="777"/>
      <c r="KL120" s="777"/>
      <c r="KM120" s="777"/>
      <c r="KN120" s="777"/>
      <c r="KO120" s="777"/>
      <c r="KP120" s="777"/>
      <c r="KQ120" s="777"/>
      <c r="KR120" s="777"/>
      <c r="KS120" s="777"/>
      <c r="KT120" s="777"/>
      <c r="KU120" s="777"/>
      <c r="KV120" s="777"/>
      <c r="KW120" s="777"/>
      <c r="KX120" s="777"/>
      <c r="KY120" s="777"/>
      <c r="KZ120" s="777"/>
      <c r="LA120" s="777"/>
      <c r="LB120" s="777"/>
      <c r="LC120" s="777"/>
      <c r="LD120" s="777"/>
      <c r="LE120" s="777"/>
      <c r="LF120" s="777"/>
      <c r="LG120" s="777"/>
      <c r="LH120" s="777"/>
      <c r="LI120" s="777"/>
      <c r="LJ120" s="777"/>
      <c r="LK120" s="777"/>
      <c r="LL120" s="777"/>
      <c r="LM120" s="777"/>
      <c r="LN120" s="777"/>
    </row>
    <row r="121" spans="1:326" ht="15" hidden="1" customHeight="1" outlineLevel="1" x14ac:dyDescent="0.3">
      <c r="A121" s="1328">
        <v>41421</v>
      </c>
      <c r="B121" s="1327"/>
      <c r="C121" s="401"/>
      <c r="D121" s="401"/>
      <c r="AR121" s="23"/>
      <c r="AT121" s="23"/>
      <c r="BH121" s="23"/>
      <c r="BU121" s="17"/>
      <c r="BW121" s="17"/>
      <c r="CI121" s="17"/>
      <c r="CK121" s="17"/>
      <c r="CW121" s="17"/>
      <c r="CY121" s="17"/>
      <c r="DK121" s="17"/>
      <c r="DM121" s="17"/>
      <c r="DY121" s="17"/>
      <c r="EA121" s="17"/>
      <c r="EM121" s="17"/>
      <c r="EO121" s="17"/>
      <c r="FA121" s="17"/>
      <c r="FC121" s="17"/>
      <c r="FO121" s="17"/>
      <c r="FQ121" s="17"/>
      <c r="GC121" s="17"/>
      <c r="GE121" s="17"/>
      <c r="HY121" s="32"/>
      <c r="JE121" s="776"/>
      <c r="JF121" s="776"/>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c r="KC121" s="777"/>
      <c r="KD121" s="777"/>
      <c r="KE121" s="777"/>
      <c r="KF121" s="777"/>
      <c r="KG121" s="777"/>
      <c r="KH121" s="777"/>
      <c r="KI121" s="777"/>
      <c r="KJ121" s="777"/>
      <c r="KK121" s="777"/>
      <c r="KL121" s="777"/>
      <c r="KM121" s="777"/>
      <c r="KN121" s="777"/>
      <c r="KO121" s="777"/>
      <c r="KP121" s="777"/>
      <c r="KQ121" s="777"/>
      <c r="KR121" s="777"/>
      <c r="KS121" s="777"/>
      <c r="KT121" s="777"/>
      <c r="KU121" s="777"/>
      <c r="KV121" s="777"/>
      <c r="KW121" s="777"/>
      <c r="KX121" s="777"/>
      <c r="KY121" s="777"/>
      <c r="KZ121" s="777"/>
      <c r="LA121" s="777"/>
      <c r="LB121" s="777"/>
      <c r="LC121" s="777"/>
      <c r="LD121" s="777"/>
      <c r="LE121" s="777"/>
      <c r="LF121" s="777"/>
      <c r="LG121" s="777"/>
      <c r="LH121" s="777"/>
      <c r="LI121" s="777"/>
      <c r="LJ121" s="777"/>
      <c r="LK121" s="777"/>
      <c r="LL121" s="777"/>
      <c r="LM121" s="777"/>
      <c r="LN121" s="777"/>
    </row>
    <row r="122" spans="1:326" ht="15" hidden="1" customHeight="1" outlineLevel="1" x14ac:dyDescent="0.3">
      <c r="A122" s="1327">
        <v>41459</v>
      </c>
      <c r="B122" s="1327"/>
      <c r="C122" s="401"/>
      <c r="D122" s="401"/>
      <c r="AR122" s="23"/>
      <c r="AT122" s="23"/>
      <c r="BH122" s="23"/>
      <c r="BU122" s="17"/>
      <c r="BW122" s="17"/>
      <c r="CI122" s="17"/>
      <c r="CK122" s="17"/>
      <c r="CW122" s="17"/>
      <c r="CY122" s="17"/>
      <c r="DK122" s="17"/>
      <c r="DM122" s="17"/>
      <c r="DY122" s="17"/>
      <c r="EA122" s="17"/>
      <c r="EM122" s="17"/>
      <c r="EO122" s="17"/>
      <c r="FA122" s="17"/>
      <c r="FC122" s="17"/>
      <c r="FO122" s="17"/>
      <c r="FQ122" s="17"/>
      <c r="GC122" s="17"/>
      <c r="GE122" s="17"/>
      <c r="HY122" s="32"/>
      <c r="JE122" s="776"/>
      <c r="JF122" s="776"/>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c r="KC122" s="777"/>
      <c r="KD122" s="777"/>
      <c r="KE122" s="777"/>
      <c r="KF122" s="777"/>
      <c r="KG122" s="777"/>
      <c r="KH122" s="777"/>
      <c r="KI122" s="777"/>
      <c r="KJ122" s="777"/>
      <c r="KK122" s="777"/>
      <c r="KL122" s="777"/>
      <c r="KM122" s="777"/>
      <c r="KN122" s="777"/>
      <c r="KO122" s="777"/>
      <c r="KP122" s="777"/>
      <c r="KQ122" s="777"/>
      <c r="KR122" s="777"/>
      <c r="KS122" s="777"/>
      <c r="KT122" s="777"/>
      <c r="KU122" s="777"/>
      <c r="KV122" s="777"/>
      <c r="KW122" s="777"/>
      <c r="KX122" s="777"/>
      <c r="KY122" s="777"/>
      <c r="KZ122" s="777"/>
      <c r="LA122" s="777"/>
      <c r="LB122" s="777"/>
      <c r="LC122" s="777"/>
      <c r="LD122" s="777"/>
      <c r="LE122" s="777"/>
      <c r="LF122" s="777"/>
      <c r="LG122" s="777"/>
      <c r="LH122" s="777"/>
      <c r="LI122" s="777"/>
      <c r="LJ122" s="777"/>
      <c r="LK122" s="777"/>
      <c r="LL122" s="777"/>
      <c r="LM122" s="777"/>
      <c r="LN122" s="777"/>
    </row>
    <row r="123" spans="1:326" ht="15" hidden="1" customHeight="1" outlineLevel="1" x14ac:dyDescent="0.3">
      <c r="A123" s="1327">
        <v>41519</v>
      </c>
      <c r="B123" s="1327"/>
      <c r="C123" s="401"/>
      <c r="D123" s="401"/>
      <c r="AR123" s="23"/>
      <c r="AT123" s="23"/>
      <c r="BH123" s="23"/>
      <c r="BU123" s="17"/>
      <c r="BW123" s="17"/>
      <c r="CI123" s="17"/>
      <c r="CK123" s="17"/>
      <c r="CW123" s="17"/>
      <c r="CY123" s="17"/>
      <c r="DK123" s="17"/>
      <c r="DM123" s="17"/>
      <c r="DY123" s="17"/>
      <c r="EA123" s="17"/>
      <c r="EM123" s="17"/>
      <c r="EO123" s="17"/>
      <c r="FA123" s="17"/>
      <c r="FC123" s="17"/>
      <c r="FO123" s="17"/>
      <c r="FQ123" s="17"/>
      <c r="GC123" s="17"/>
      <c r="GE123" s="17"/>
      <c r="HY123" s="32"/>
      <c r="JE123" s="776"/>
      <c r="JF123" s="776"/>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c r="KC123" s="777"/>
      <c r="KD123" s="777"/>
      <c r="KE123" s="777"/>
      <c r="KF123" s="777"/>
      <c r="KG123" s="777"/>
      <c r="KH123" s="777"/>
      <c r="KI123" s="777"/>
      <c r="KJ123" s="777"/>
      <c r="KK123" s="777"/>
      <c r="KL123" s="777"/>
      <c r="KM123" s="777"/>
      <c r="KN123" s="777"/>
      <c r="KO123" s="777"/>
      <c r="KP123" s="777"/>
      <c r="KQ123" s="777"/>
      <c r="KR123" s="777"/>
      <c r="KS123" s="777"/>
      <c r="KT123" s="777"/>
      <c r="KU123" s="777"/>
      <c r="KV123" s="777"/>
      <c r="KW123" s="777"/>
      <c r="KX123" s="777"/>
      <c r="KY123" s="777"/>
      <c r="KZ123" s="777"/>
      <c r="LA123" s="777"/>
      <c r="LB123" s="777"/>
      <c r="LC123" s="777"/>
      <c r="LD123" s="777"/>
      <c r="LE123" s="777"/>
      <c r="LF123" s="777"/>
      <c r="LG123" s="777"/>
      <c r="LH123" s="777"/>
      <c r="LI123" s="777"/>
      <c r="LJ123" s="777"/>
      <c r="LK123" s="777"/>
      <c r="LL123" s="777"/>
      <c r="LM123" s="777"/>
      <c r="LN123" s="777"/>
    </row>
    <row r="124" spans="1:326" ht="15" hidden="1" customHeight="1" outlineLevel="1" x14ac:dyDescent="0.3">
      <c r="A124" s="1328">
        <v>41589</v>
      </c>
      <c r="B124" s="1327"/>
      <c r="C124" s="401"/>
      <c r="D124" s="401"/>
      <c r="AR124" s="23"/>
      <c r="AT124" s="23"/>
      <c r="BH124" s="23"/>
      <c r="BU124" s="17"/>
      <c r="BW124" s="17"/>
      <c r="CI124" s="17"/>
      <c r="CK124" s="17"/>
      <c r="CW124" s="17"/>
      <c r="CY124" s="17"/>
      <c r="DK124" s="17"/>
      <c r="DM124" s="17"/>
      <c r="DY124" s="17"/>
      <c r="EA124" s="17"/>
      <c r="EM124" s="17"/>
      <c r="EO124" s="17"/>
      <c r="FA124" s="17"/>
      <c r="FC124" s="17"/>
      <c r="FO124" s="17"/>
      <c r="FQ124" s="17"/>
      <c r="GC124" s="17"/>
      <c r="GE124" s="17"/>
      <c r="HY124" s="32"/>
      <c r="JE124" s="776"/>
      <c r="JF124" s="776"/>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c r="KC124" s="777"/>
      <c r="KD124" s="777"/>
      <c r="KE124" s="777"/>
      <c r="KF124" s="777"/>
      <c r="KG124" s="777"/>
      <c r="KH124" s="777"/>
      <c r="KI124" s="777"/>
      <c r="KJ124" s="777"/>
      <c r="KK124" s="777"/>
      <c r="KL124" s="777"/>
      <c r="KM124" s="777"/>
      <c r="KN124" s="777"/>
      <c r="KO124" s="777"/>
      <c r="KP124" s="777"/>
      <c r="KQ124" s="777"/>
      <c r="KR124" s="777"/>
      <c r="KS124" s="777"/>
      <c r="KT124" s="777"/>
      <c r="KU124" s="777"/>
      <c r="KV124" s="777"/>
      <c r="KW124" s="777"/>
      <c r="KX124" s="777"/>
      <c r="KY124" s="777"/>
      <c r="KZ124" s="777"/>
      <c r="LA124" s="777"/>
      <c r="LB124" s="777"/>
      <c r="LC124" s="777"/>
      <c r="LD124" s="777"/>
      <c r="LE124" s="777"/>
      <c r="LF124" s="777"/>
      <c r="LG124" s="777"/>
      <c r="LH124" s="777"/>
      <c r="LI124" s="777"/>
      <c r="LJ124" s="777"/>
      <c r="LK124" s="777"/>
      <c r="LL124" s="777"/>
      <c r="LM124" s="777"/>
      <c r="LN124" s="777"/>
    </row>
    <row r="125" spans="1:326" ht="15" hidden="1" customHeight="1" outlineLevel="1" x14ac:dyDescent="0.3">
      <c r="A125" s="1327">
        <v>41606</v>
      </c>
      <c r="B125" s="1327"/>
      <c r="C125" s="401"/>
      <c r="D125" s="401"/>
      <c r="AR125" s="23"/>
      <c r="AT125" s="23"/>
      <c r="BH125" s="23"/>
      <c r="BU125" s="17"/>
      <c r="BW125" s="17"/>
      <c r="CI125" s="17"/>
      <c r="CK125" s="17"/>
      <c r="CW125" s="17"/>
      <c r="CY125" s="17"/>
      <c r="DK125" s="17"/>
      <c r="DM125" s="17"/>
      <c r="DY125" s="17"/>
      <c r="EA125" s="17"/>
      <c r="EM125" s="17"/>
      <c r="EO125" s="17"/>
      <c r="FA125" s="17"/>
      <c r="FC125" s="17"/>
      <c r="FO125" s="17"/>
      <c r="FQ125" s="17"/>
      <c r="GC125" s="17"/>
      <c r="GE125" s="17"/>
      <c r="HY125" s="32"/>
      <c r="JE125" s="776"/>
      <c r="JF125" s="776"/>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c r="KC125" s="777"/>
      <c r="KD125" s="777"/>
      <c r="KE125" s="777"/>
      <c r="KF125" s="777"/>
      <c r="KG125" s="777"/>
      <c r="KH125" s="777"/>
      <c r="KI125" s="777"/>
      <c r="KJ125" s="777"/>
      <c r="KK125" s="777"/>
      <c r="KL125" s="777"/>
      <c r="KM125" s="777"/>
      <c r="KN125" s="777"/>
      <c r="KO125" s="777"/>
      <c r="KP125" s="777"/>
      <c r="KQ125" s="777"/>
      <c r="KR125" s="777"/>
      <c r="KS125" s="777"/>
      <c r="KT125" s="777"/>
      <c r="KU125" s="777"/>
      <c r="KV125" s="777"/>
      <c r="KW125" s="777"/>
      <c r="KX125" s="777"/>
      <c r="KY125" s="777"/>
      <c r="KZ125" s="777"/>
      <c r="LA125" s="777"/>
      <c r="LB125" s="777"/>
      <c r="LC125" s="777"/>
      <c r="LD125" s="777"/>
      <c r="LE125" s="777"/>
      <c r="LF125" s="777"/>
      <c r="LG125" s="777"/>
      <c r="LH125" s="777"/>
      <c r="LI125" s="777"/>
      <c r="LJ125" s="777"/>
      <c r="LK125" s="777"/>
      <c r="LL125" s="777"/>
      <c r="LM125" s="777"/>
      <c r="LN125" s="777"/>
    </row>
    <row r="126" spans="1:326" ht="15" hidden="1" customHeight="1" outlineLevel="1" x14ac:dyDescent="0.3">
      <c r="A126" s="1327">
        <v>41607</v>
      </c>
      <c r="B126" s="1327"/>
      <c r="C126" s="401"/>
      <c r="D126" s="401"/>
      <c r="AR126" s="23"/>
      <c r="AT126" s="23"/>
      <c r="BH126" s="23"/>
      <c r="BU126" s="17"/>
      <c r="BW126" s="17"/>
      <c r="CI126" s="17"/>
      <c r="CK126" s="17"/>
      <c r="CW126" s="17"/>
      <c r="CY126" s="17"/>
      <c r="DK126" s="17"/>
      <c r="DM126" s="17"/>
      <c r="DY126" s="17"/>
      <c r="EA126" s="17"/>
      <c r="EM126" s="17"/>
      <c r="EO126" s="17"/>
      <c r="FA126" s="17"/>
      <c r="FC126" s="17"/>
      <c r="FO126" s="17"/>
      <c r="FQ126" s="17"/>
      <c r="GC126" s="17"/>
      <c r="GE126" s="17"/>
      <c r="HY126" s="32"/>
      <c r="JE126" s="776"/>
      <c r="JF126" s="776"/>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c r="KC126" s="777"/>
      <c r="KD126" s="777"/>
      <c r="KE126" s="777"/>
      <c r="KF126" s="777"/>
      <c r="KG126" s="777"/>
      <c r="KH126" s="777"/>
      <c r="KI126" s="777"/>
      <c r="KJ126" s="777"/>
      <c r="KK126" s="777"/>
      <c r="KL126" s="777"/>
      <c r="KM126" s="777"/>
      <c r="KN126" s="777"/>
      <c r="KO126" s="777"/>
      <c r="KP126" s="777"/>
      <c r="KQ126" s="777"/>
      <c r="KR126" s="777"/>
      <c r="KS126" s="777"/>
      <c r="KT126" s="777"/>
      <c r="KU126" s="777"/>
      <c r="KV126" s="777"/>
      <c r="KW126" s="777"/>
      <c r="KX126" s="777"/>
      <c r="KY126" s="777"/>
      <c r="KZ126" s="777"/>
      <c r="LA126" s="777"/>
      <c r="LB126" s="777"/>
      <c r="LC126" s="777"/>
      <c r="LD126" s="777"/>
      <c r="LE126" s="777"/>
      <c r="LF126" s="777"/>
      <c r="LG126" s="777"/>
      <c r="LH126" s="777"/>
      <c r="LI126" s="777"/>
      <c r="LJ126" s="777"/>
      <c r="LK126" s="777"/>
      <c r="LL126" s="777"/>
      <c r="LM126" s="777"/>
      <c r="LN126" s="777"/>
    </row>
    <row r="127" spans="1:326" ht="15" hidden="1" customHeight="1" outlineLevel="1" x14ac:dyDescent="0.3">
      <c r="A127" s="1327">
        <v>41632</v>
      </c>
      <c r="B127" s="1327"/>
      <c r="C127" s="401"/>
      <c r="D127" s="401"/>
      <c r="AR127" s="23"/>
      <c r="AT127" s="23"/>
      <c r="BH127" s="23"/>
      <c r="BU127" s="17"/>
      <c r="BW127" s="17"/>
      <c r="CI127" s="17"/>
      <c r="CK127" s="17"/>
      <c r="CW127" s="17"/>
      <c r="CY127" s="17"/>
      <c r="DK127" s="17"/>
      <c r="DM127" s="17"/>
      <c r="DY127" s="17"/>
      <c r="EA127" s="17"/>
      <c r="EM127" s="17"/>
      <c r="EO127" s="17"/>
      <c r="FA127" s="17"/>
      <c r="FC127" s="17"/>
      <c r="FO127" s="17"/>
      <c r="FQ127" s="17"/>
      <c r="GC127" s="17"/>
      <c r="GE127" s="17"/>
      <c r="HY127" s="32"/>
      <c r="JE127" s="776"/>
      <c r="JF127" s="776"/>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c r="KC127" s="777"/>
      <c r="KD127" s="777"/>
      <c r="KE127" s="777"/>
      <c r="KF127" s="777"/>
      <c r="KG127" s="777"/>
      <c r="KH127" s="777"/>
      <c r="KI127" s="777"/>
      <c r="KJ127" s="777"/>
      <c r="KK127" s="777"/>
      <c r="KL127" s="777"/>
      <c r="KM127" s="777"/>
      <c r="KN127" s="777"/>
      <c r="KO127" s="777"/>
      <c r="KP127" s="777"/>
      <c r="KQ127" s="777"/>
      <c r="KR127" s="777"/>
      <c r="KS127" s="777"/>
      <c r="KT127" s="777"/>
      <c r="KU127" s="777"/>
      <c r="KV127" s="777"/>
      <c r="KW127" s="777"/>
      <c r="KX127" s="777"/>
      <c r="KY127" s="777"/>
      <c r="KZ127" s="777"/>
      <c r="LA127" s="777"/>
      <c r="LB127" s="777"/>
      <c r="LC127" s="777"/>
      <c r="LD127" s="777"/>
      <c r="LE127" s="777"/>
      <c r="LF127" s="777"/>
      <c r="LG127" s="777"/>
      <c r="LH127" s="777"/>
      <c r="LI127" s="777"/>
      <c r="LJ127" s="777"/>
      <c r="LK127" s="777"/>
      <c r="LL127" s="777"/>
      <c r="LM127" s="777"/>
      <c r="LN127" s="777"/>
    </row>
    <row r="128" spans="1:326" ht="15" hidden="1" customHeight="1" outlineLevel="1" x14ac:dyDescent="0.3">
      <c r="A128" s="1327">
        <v>41633</v>
      </c>
      <c r="B128" s="1327"/>
      <c r="C128" s="401"/>
      <c r="D128" s="401"/>
      <c r="AR128" s="23"/>
      <c r="AT128" s="23"/>
      <c r="BH128" s="23"/>
      <c r="BU128" s="17"/>
      <c r="BW128" s="17"/>
      <c r="CI128" s="17"/>
      <c r="CK128" s="17"/>
      <c r="CW128" s="17"/>
      <c r="CY128" s="17"/>
      <c r="DK128" s="17"/>
      <c r="DM128" s="17"/>
      <c r="DY128" s="17"/>
      <c r="EA128" s="17"/>
      <c r="EM128" s="17"/>
      <c r="EO128" s="17"/>
      <c r="FA128" s="17"/>
      <c r="FC128" s="17"/>
      <c r="FO128" s="17"/>
      <c r="FQ128" s="17"/>
      <c r="GC128" s="17"/>
      <c r="GE128" s="17"/>
      <c r="HY128" s="32"/>
      <c r="JE128" s="776"/>
      <c r="JF128" s="776"/>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c r="KC128" s="777"/>
      <c r="KD128" s="777"/>
      <c r="KE128" s="777"/>
      <c r="KF128" s="777"/>
      <c r="KG128" s="777"/>
      <c r="KH128" s="777"/>
      <c r="KI128" s="777"/>
      <c r="KJ128" s="777"/>
      <c r="KK128" s="777"/>
      <c r="KL128" s="777"/>
      <c r="KM128" s="777"/>
      <c r="KN128" s="777"/>
      <c r="KO128" s="777"/>
      <c r="KP128" s="777"/>
      <c r="KQ128" s="777"/>
      <c r="KR128" s="777"/>
      <c r="KS128" s="777"/>
      <c r="KT128" s="777"/>
      <c r="KU128" s="777"/>
      <c r="KV128" s="777"/>
      <c r="KW128" s="777"/>
      <c r="KX128" s="777"/>
      <c r="KY128" s="777"/>
      <c r="KZ128" s="777"/>
      <c r="LA128" s="777"/>
      <c r="LB128" s="777"/>
      <c r="LC128" s="777"/>
      <c r="LD128" s="777"/>
      <c r="LE128" s="777"/>
      <c r="LF128" s="777"/>
      <c r="LG128" s="777"/>
      <c r="LH128" s="777"/>
      <c r="LI128" s="777"/>
      <c r="LJ128" s="777"/>
      <c r="LK128" s="777"/>
      <c r="LL128" s="777"/>
      <c r="LM128" s="777"/>
      <c r="LN128" s="777"/>
    </row>
    <row r="129" spans="1:326" ht="15" hidden="1" customHeight="1" outlineLevel="1" x14ac:dyDescent="0.3">
      <c r="A129" s="1327">
        <v>41634</v>
      </c>
      <c r="B129" s="1327"/>
      <c r="C129" s="401"/>
      <c r="D129" s="401"/>
      <c r="AR129" s="23"/>
      <c r="AT129" s="23"/>
      <c r="BH129" s="23"/>
      <c r="BU129" s="17"/>
      <c r="BW129" s="17"/>
      <c r="CI129" s="17"/>
      <c r="CK129" s="17"/>
      <c r="CW129" s="17"/>
      <c r="CY129" s="17"/>
      <c r="DK129" s="17"/>
      <c r="DM129" s="17"/>
      <c r="DY129" s="17"/>
      <c r="EA129" s="17"/>
      <c r="EM129" s="17"/>
      <c r="EO129" s="17"/>
      <c r="FA129" s="17"/>
      <c r="FC129" s="17"/>
      <c r="FO129" s="17"/>
      <c r="FQ129" s="17"/>
      <c r="GC129" s="17"/>
      <c r="GE129" s="17"/>
      <c r="HY129" s="32"/>
      <c r="JE129" s="776"/>
      <c r="JF129" s="776"/>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c r="KC129" s="777"/>
      <c r="KD129" s="777"/>
      <c r="KE129" s="777"/>
      <c r="KF129" s="777"/>
      <c r="KG129" s="777"/>
      <c r="KH129" s="777"/>
      <c r="KI129" s="777"/>
      <c r="KJ129" s="777"/>
      <c r="KK129" s="777"/>
      <c r="KL129" s="777"/>
      <c r="KM129" s="777"/>
      <c r="KN129" s="777"/>
      <c r="KO129" s="777"/>
      <c r="KP129" s="777"/>
      <c r="KQ129" s="777"/>
      <c r="KR129" s="777"/>
      <c r="KS129" s="777"/>
      <c r="KT129" s="777"/>
      <c r="KU129" s="777"/>
      <c r="KV129" s="777"/>
      <c r="KW129" s="777"/>
      <c r="KX129" s="777"/>
      <c r="KY129" s="777"/>
      <c r="KZ129" s="777"/>
      <c r="LA129" s="777"/>
      <c r="LB129" s="777"/>
      <c r="LC129" s="777"/>
      <c r="LD129" s="777"/>
      <c r="LE129" s="777"/>
      <c r="LF129" s="777"/>
      <c r="LG129" s="777"/>
      <c r="LH129" s="777"/>
      <c r="LI129" s="777"/>
      <c r="LJ129" s="777"/>
      <c r="LK129" s="777"/>
      <c r="LL129" s="777"/>
      <c r="LM129" s="777"/>
      <c r="LN129" s="777"/>
    </row>
    <row r="130" spans="1:326" ht="15" hidden="1" customHeight="1" outlineLevel="1" x14ac:dyDescent="0.3">
      <c r="A130" s="1327">
        <v>41635</v>
      </c>
      <c r="B130" s="1327"/>
      <c r="C130" s="401"/>
      <c r="AR130" s="23"/>
      <c r="AT130" s="23"/>
      <c r="BH130" s="23"/>
      <c r="BU130" s="17"/>
      <c r="BW130" s="17"/>
      <c r="CI130" s="17"/>
      <c r="CK130" s="17"/>
      <c r="CW130" s="17"/>
      <c r="CY130" s="17"/>
      <c r="DK130" s="17"/>
      <c r="DM130" s="17"/>
      <c r="DY130" s="17"/>
      <c r="EA130" s="17"/>
      <c r="EM130" s="17"/>
      <c r="EO130" s="17"/>
      <c r="FA130" s="17"/>
      <c r="FC130" s="17"/>
      <c r="FO130" s="17"/>
      <c r="FQ130" s="17"/>
      <c r="GC130" s="17"/>
      <c r="GE130" s="17"/>
      <c r="HY130" s="32"/>
      <c r="JE130" s="776"/>
      <c r="JF130" s="776"/>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c r="KC130" s="777"/>
      <c r="KD130" s="777"/>
      <c r="KE130" s="777"/>
      <c r="KF130" s="777"/>
      <c r="KG130" s="777"/>
      <c r="KH130" s="777"/>
      <c r="KI130" s="777"/>
      <c r="KJ130" s="777"/>
      <c r="KK130" s="777"/>
      <c r="KL130" s="777"/>
      <c r="KM130" s="777"/>
      <c r="KN130" s="777"/>
      <c r="KO130" s="777"/>
      <c r="KP130" s="777"/>
      <c r="KQ130" s="777"/>
      <c r="KR130" s="777"/>
      <c r="KS130" s="777"/>
      <c r="KT130" s="777"/>
      <c r="KU130" s="777"/>
      <c r="KV130" s="777"/>
      <c r="KW130" s="777"/>
      <c r="KX130" s="777"/>
      <c r="KY130" s="777"/>
      <c r="KZ130" s="777"/>
      <c r="LA130" s="777"/>
      <c r="LB130" s="777"/>
      <c r="LC130" s="777"/>
      <c r="LD130" s="777"/>
      <c r="LE130" s="777"/>
      <c r="LF130" s="777"/>
      <c r="LG130" s="777"/>
      <c r="LH130" s="777"/>
      <c r="LI130" s="777"/>
      <c r="LJ130" s="777"/>
      <c r="LK130" s="777"/>
      <c r="LL130" s="777"/>
      <c r="LM130" s="777"/>
      <c r="LN130" s="777"/>
    </row>
    <row r="131" spans="1:326" ht="15" hidden="1" customHeight="1" outlineLevel="1" x14ac:dyDescent="0.3">
      <c r="A131" s="1327">
        <v>41640</v>
      </c>
      <c r="B131" s="1327"/>
      <c r="C131" s="401"/>
      <c r="AR131" s="23"/>
      <c r="AT131" s="23"/>
      <c r="BH131" s="23"/>
      <c r="BU131" s="17"/>
      <c r="BW131" s="17"/>
      <c r="CI131" s="17"/>
      <c r="CK131" s="17"/>
      <c r="CW131" s="17"/>
      <c r="CY131" s="17"/>
      <c r="DK131" s="17"/>
      <c r="DM131" s="17"/>
      <c r="DY131" s="17"/>
      <c r="EA131" s="17"/>
      <c r="EM131" s="17"/>
      <c r="EO131" s="17"/>
      <c r="FA131" s="17"/>
      <c r="FC131" s="17"/>
      <c r="FO131" s="17"/>
      <c r="FQ131" s="17"/>
      <c r="GC131" s="17"/>
      <c r="GE131" s="17"/>
      <c r="HY131" s="32"/>
      <c r="JE131" s="776"/>
      <c r="JF131" s="776"/>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c r="KC131" s="777"/>
      <c r="KD131" s="777"/>
      <c r="KE131" s="777"/>
      <c r="KF131" s="777"/>
      <c r="KG131" s="777"/>
      <c r="KH131" s="777"/>
      <c r="KI131" s="777"/>
      <c r="KJ131" s="777"/>
      <c r="KK131" s="777"/>
      <c r="KL131" s="777"/>
      <c r="KM131" s="777"/>
      <c r="KN131" s="777"/>
      <c r="KO131" s="777"/>
      <c r="KP131" s="777"/>
      <c r="KQ131" s="777"/>
      <c r="KR131" s="777"/>
      <c r="KS131" s="777"/>
      <c r="KT131" s="777"/>
      <c r="KU131" s="777"/>
      <c r="KV131" s="777"/>
      <c r="KW131" s="777"/>
      <c r="KX131" s="777"/>
      <c r="KY131" s="777"/>
      <c r="KZ131" s="777"/>
      <c r="LA131" s="777"/>
      <c r="LB131" s="777"/>
      <c r="LC131" s="777"/>
      <c r="LD131" s="777"/>
      <c r="LE131" s="777"/>
      <c r="LF131" s="777"/>
      <c r="LG131" s="777"/>
      <c r="LH131" s="777"/>
      <c r="LI131" s="777"/>
      <c r="LJ131" s="777"/>
      <c r="LK131" s="777"/>
      <c r="LL131" s="777"/>
      <c r="LM131" s="777"/>
      <c r="LN131" s="777"/>
    </row>
    <row r="132" spans="1:326" ht="15" hidden="1" customHeight="1" outlineLevel="1" x14ac:dyDescent="0.3">
      <c r="A132" s="1327">
        <v>41659</v>
      </c>
      <c r="B132" s="1327"/>
      <c r="C132" s="401"/>
      <c r="AR132" s="23"/>
      <c r="AT132" s="23"/>
      <c r="BH132" s="23"/>
      <c r="BU132" s="17"/>
      <c r="BW132" s="17"/>
      <c r="CI132" s="17"/>
      <c r="CK132" s="17"/>
      <c r="CW132" s="17"/>
      <c r="CY132" s="17"/>
      <c r="DK132" s="17"/>
      <c r="DM132" s="17"/>
      <c r="DY132" s="17"/>
      <c r="EA132" s="17"/>
      <c r="EM132" s="17"/>
      <c r="EO132" s="17"/>
      <c r="FA132" s="17"/>
      <c r="FC132" s="17"/>
      <c r="FO132" s="17"/>
      <c r="FQ132" s="17"/>
      <c r="GC132" s="17"/>
      <c r="GE132" s="17"/>
      <c r="HY132" s="32"/>
      <c r="JE132" s="776"/>
      <c r="JF132" s="776"/>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c r="KC132" s="777"/>
      <c r="KD132" s="777"/>
      <c r="KE132" s="777"/>
      <c r="KF132" s="777"/>
      <c r="KG132" s="777"/>
      <c r="KH132" s="777"/>
      <c r="KI132" s="777"/>
      <c r="KJ132" s="777"/>
      <c r="KK132" s="777"/>
      <c r="KL132" s="777"/>
      <c r="KM132" s="777"/>
      <c r="KN132" s="777"/>
      <c r="KO132" s="777"/>
      <c r="KP132" s="777"/>
      <c r="KQ132" s="777"/>
      <c r="KR132" s="777"/>
      <c r="KS132" s="777"/>
      <c r="KT132" s="777"/>
      <c r="KU132" s="777"/>
      <c r="KV132" s="777"/>
      <c r="KW132" s="777"/>
      <c r="KX132" s="777"/>
      <c r="KY132" s="777"/>
      <c r="KZ132" s="777"/>
      <c r="LA132" s="777"/>
      <c r="LB132" s="777"/>
      <c r="LC132" s="777"/>
      <c r="LD132" s="777"/>
      <c r="LE132" s="777"/>
      <c r="LF132" s="777"/>
      <c r="LG132" s="777"/>
      <c r="LH132" s="777"/>
      <c r="LI132" s="777"/>
      <c r="LJ132" s="777"/>
      <c r="LK132" s="777"/>
      <c r="LL132" s="777"/>
      <c r="LM132" s="777"/>
      <c r="LN132" s="777"/>
    </row>
    <row r="133" spans="1:326" ht="15" hidden="1" customHeight="1" outlineLevel="1" x14ac:dyDescent="0.3">
      <c r="A133" s="1327">
        <v>41747</v>
      </c>
      <c r="B133" s="1327"/>
      <c r="C133" s="401"/>
      <c r="AR133" s="23"/>
      <c r="AT133" s="23"/>
      <c r="BH133" s="23"/>
      <c r="BU133" s="17"/>
      <c r="BW133" s="17"/>
      <c r="CI133" s="17"/>
      <c r="CK133" s="17"/>
      <c r="CW133" s="17"/>
      <c r="CY133" s="17"/>
      <c r="DK133" s="17"/>
      <c r="DM133" s="17"/>
      <c r="DY133" s="17"/>
      <c r="EA133" s="17"/>
      <c r="EM133" s="17"/>
      <c r="EO133" s="17"/>
      <c r="FA133" s="17"/>
      <c r="FC133" s="17"/>
      <c r="FO133" s="17"/>
      <c r="FQ133" s="17"/>
      <c r="GC133" s="17"/>
      <c r="GE133" s="17"/>
      <c r="HY133" s="32"/>
      <c r="JE133" s="776"/>
      <c r="JF133" s="776"/>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c r="KC133" s="777"/>
      <c r="KD133" s="777"/>
      <c r="KE133" s="777"/>
      <c r="KF133" s="777"/>
      <c r="KG133" s="777"/>
      <c r="KH133" s="777"/>
      <c r="KI133" s="777"/>
      <c r="KJ133" s="777"/>
      <c r="KK133" s="777"/>
      <c r="KL133" s="777"/>
      <c r="KM133" s="777"/>
      <c r="KN133" s="777"/>
      <c r="KO133" s="777"/>
      <c r="KP133" s="777"/>
      <c r="KQ133" s="777"/>
      <c r="KR133" s="777"/>
      <c r="KS133" s="777"/>
      <c r="KT133" s="777"/>
      <c r="KU133" s="777"/>
      <c r="KV133" s="777"/>
      <c r="KW133" s="777"/>
      <c r="KX133" s="777"/>
      <c r="KY133" s="777"/>
      <c r="KZ133" s="777"/>
      <c r="LA133" s="777"/>
      <c r="LB133" s="777"/>
      <c r="LC133" s="777"/>
      <c r="LD133" s="777"/>
      <c r="LE133" s="777"/>
      <c r="LF133" s="777"/>
      <c r="LG133" s="777"/>
      <c r="LH133" s="777"/>
      <c r="LI133" s="777"/>
      <c r="LJ133" s="777"/>
      <c r="LK133" s="777"/>
      <c r="LL133" s="777"/>
      <c r="LM133" s="777"/>
      <c r="LN133" s="777"/>
    </row>
    <row r="134" spans="1:326" ht="15" hidden="1" customHeight="1" outlineLevel="1" x14ac:dyDescent="0.3">
      <c r="A134" s="1327">
        <v>41785</v>
      </c>
      <c r="B134" s="1327"/>
      <c r="C134" s="401"/>
      <c r="AR134" s="23"/>
      <c r="AT134" s="23"/>
      <c r="BH134" s="23"/>
      <c r="BU134" s="17"/>
      <c r="BW134" s="17"/>
      <c r="CI134" s="17"/>
      <c r="CK134" s="17"/>
      <c r="CW134" s="17"/>
      <c r="CY134" s="17"/>
      <c r="DK134" s="17"/>
      <c r="DM134" s="17"/>
      <c r="DY134" s="17"/>
      <c r="EA134" s="17"/>
      <c r="EM134" s="17"/>
      <c r="EO134" s="17"/>
      <c r="FA134" s="17"/>
      <c r="FC134" s="17"/>
      <c r="FO134" s="17"/>
      <c r="FQ134" s="17"/>
      <c r="GC134" s="17"/>
      <c r="GE134" s="17"/>
      <c r="HY134" s="32"/>
      <c r="JE134" s="776"/>
      <c r="JF134" s="776"/>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c r="KC134" s="777"/>
      <c r="KD134" s="777"/>
      <c r="KE134" s="777"/>
      <c r="KF134" s="777"/>
      <c r="KG134" s="777"/>
      <c r="KH134" s="777"/>
      <c r="KI134" s="777"/>
      <c r="KJ134" s="777"/>
      <c r="KK134" s="777"/>
      <c r="KL134" s="777"/>
      <c r="KM134" s="777"/>
      <c r="KN134" s="777"/>
      <c r="KO134" s="777"/>
      <c r="KP134" s="777"/>
      <c r="KQ134" s="777"/>
      <c r="KR134" s="777"/>
      <c r="KS134" s="777"/>
      <c r="KT134" s="777"/>
      <c r="KU134" s="777"/>
      <c r="KV134" s="777"/>
      <c r="KW134" s="777"/>
      <c r="KX134" s="777"/>
      <c r="KY134" s="777"/>
      <c r="KZ134" s="777"/>
      <c r="LA134" s="777"/>
      <c r="LB134" s="777"/>
      <c r="LC134" s="777"/>
      <c r="LD134" s="777"/>
      <c r="LE134" s="777"/>
      <c r="LF134" s="777"/>
      <c r="LG134" s="777"/>
      <c r="LH134" s="777"/>
      <c r="LI134" s="777"/>
      <c r="LJ134" s="777"/>
      <c r="LK134" s="777"/>
      <c r="LL134" s="777"/>
      <c r="LM134" s="777"/>
      <c r="LN134" s="777"/>
    </row>
    <row r="135" spans="1:326" ht="15" hidden="1" customHeight="1" outlineLevel="1" x14ac:dyDescent="0.3">
      <c r="A135" s="1327">
        <v>41824</v>
      </c>
      <c r="B135" s="1327"/>
      <c r="C135" s="401"/>
      <c r="AR135" s="23"/>
      <c r="AT135" s="23"/>
      <c r="BH135" s="23"/>
      <c r="BU135" s="17"/>
      <c r="BW135" s="17"/>
      <c r="CI135" s="17"/>
      <c r="CK135" s="17"/>
      <c r="CW135" s="17"/>
      <c r="CY135" s="17"/>
      <c r="DK135" s="17"/>
      <c r="DM135" s="17"/>
      <c r="DY135" s="17"/>
      <c r="EA135" s="17"/>
      <c r="EM135" s="17"/>
      <c r="EO135" s="17"/>
      <c r="FA135" s="17"/>
      <c r="FC135" s="17"/>
      <c r="FO135" s="17"/>
      <c r="FQ135" s="17"/>
      <c r="GC135" s="17"/>
      <c r="GE135" s="17"/>
      <c r="HY135" s="32"/>
      <c r="JE135" s="776"/>
      <c r="JF135" s="776"/>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c r="KC135" s="777"/>
      <c r="KD135" s="777"/>
      <c r="KE135" s="777"/>
      <c r="KF135" s="777"/>
      <c r="KG135" s="777"/>
      <c r="KH135" s="777"/>
      <c r="KI135" s="777"/>
      <c r="KJ135" s="777"/>
      <c r="KK135" s="777"/>
      <c r="KL135" s="777"/>
      <c r="KM135" s="777"/>
      <c r="KN135" s="777"/>
      <c r="KO135" s="777"/>
      <c r="KP135" s="777"/>
      <c r="KQ135" s="777"/>
      <c r="KR135" s="777"/>
      <c r="KS135" s="777"/>
      <c r="KT135" s="777"/>
      <c r="KU135" s="777"/>
      <c r="KV135" s="777"/>
      <c r="KW135" s="777"/>
      <c r="KX135" s="777"/>
      <c r="KY135" s="777"/>
      <c r="KZ135" s="777"/>
      <c r="LA135" s="777"/>
      <c r="LB135" s="777"/>
      <c r="LC135" s="777"/>
      <c r="LD135" s="777"/>
      <c r="LE135" s="777"/>
      <c r="LF135" s="777"/>
      <c r="LG135" s="777"/>
      <c r="LH135" s="777"/>
      <c r="LI135" s="777"/>
      <c r="LJ135" s="777"/>
      <c r="LK135" s="777"/>
      <c r="LL135" s="777"/>
      <c r="LM135" s="777"/>
      <c r="LN135" s="777"/>
    </row>
    <row r="136" spans="1:326" ht="15" hidden="1" customHeight="1" outlineLevel="1" x14ac:dyDescent="0.3">
      <c r="A136" s="1327">
        <v>41883</v>
      </c>
      <c r="B136" s="1327"/>
      <c r="C136" s="401"/>
      <c r="AR136" s="23"/>
      <c r="AT136" s="23"/>
      <c r="BH136" s="23"/>
      <c r="BU136" s="17"/>
      <c r="BW136" s="17"/>
      <c r="CI136" s="17"/>
      <c r="CK136" s="17"/>
      <c r="CW136" s="17"/>
      <c r="CY136" s="17"/>
      <c r="DK136" s="17"/>
      <c r="DM136" s="17"/>
      <c r="DY136" s="17"/>
      <c r="EA136" s="17"/>
      <c r="EM136" s="17"/>
      <c r="EO136" s="17"/>
      <c r="FA136" s="17"/>
      <c r="FC136" s="17"/>
      <c r="FO136" s="17"/>
      <c r="FQ136" s="17"/>
      <c r="GC136" s="17"/>
      <c r="GE136" s="17"/>
      <c r="HY136" s="32"/>
      <c r="JE136" s="776"/>
      <c r="JF136" s="776"/>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c r="KC136" s="777"/>
      <c r="KD136" s="777"/>
      <c r="KE136" s="777"/>
      <c r="KF136" s="777"/>
      <c r="KG136" s="777"/>
      <c r="KH136" s="777"/>
      <c r="KI136" s="777"/>
      <c r="KJ136" s="777"/>
      <c r="KK136" s="777"/>
      <c r="KL136" s="777"/>
      <c r="KM136" s="777"/>
      <c r="KN136" s="777"/>
      <c r="KO136" s="777"/>
      <c r="KP136" s="777"/>
      <c r="KQ136" s="777"/>
      <c r="KR136" s="777"/>
      <c r="KS136" s="777"/>
      <c r="KT136" s="777"/>
      <c r="KU136" s="777"/>
      <c r="KV136" s="777"/>
      <c r="KW136" s="777"/>
      <c r="KX136" s="777"/>
      <c r="KY136" s="777"/>
      <c r="KZ136" s="777"/>
      <c r="LA136" s="777"/>
      <c r="LB136" s="777"/>
      <c r="LC136" s="777"/>
      <c r="LD136" s="777"/>
      <c r="LE136" s="777"/>
      <c r="LF136" s="777"/>
      <c r="LG136" s="777"/>
      <c r="LH136" s="777"/>
      <c r="LI136" s="777"/>
      <c r="LJ136" s="777"/>
      <c r="LK136" s="777"/>
      <c r="LL136" s="777"/>
      <c r="LM136" s="777"/>
      <c r="LN136" s="777"/>
    </row>
    <row r="137" spans="1:326" ht="15" hidden="1" customHeight="1" outlineLevel="1" x14ac:dyDescent="0.3">
      <c r="A137" s="1327">
        <v>41954</v>
      </c>
      <c r="B137" s="1327"/>
      <c r="C137" s="401"/>
      <c r="AR137" s="23"/>
      <c r="AT137" s="23"/>
      <c r="BH137" s="23"/>
      <c r="BU137" s="17"/>
      <c r="BW137" s="17"/>
      <c r="CI137" s="17"/>
      <c r="CK137" s="17"/>
      <c r="CW137" s="17"/>
      <c r="CY137" s="17"/>
      <c r="DK137" s="17"/>
      <c r="DM137" s="17"/>
      <c r="DY137" s="17"/>
      <c r="EA137" s="17"/>
      <c r="EM137" s="17"/>
      <c r="EO137" s="17"/>
      <c r="FA137" s="17"/>
      <c r="FC137" s="17"/>
      <c r="FO137" s="17"/>
      <c r="FQ137" s="17"/>
      <c r="GC137" s="17"/>
      <c r="GE137" s="17"/>
      <c r="HY137" s="32"/>
      <c r="JE137" s="776"/>
      <c r="JF137" s="776"/>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c r="KC137" s="777"/>
      <c r="KD137" s="777"/>
      <c r="KE137" s="777"/>
      <c r="KF137" s="777"/>
      <c r="KG137" s="777"/>
      <c r="KH137" s="777"/>
      <c r="KI137" s="777"/>
      <c r="KJ137" s="777"/>
      <c r="KK137" s="777"/>
      <c r="KL137" s="777"/>
      <c r="KM137" s="777"/>
      <c r="KN137" s="777"/>
      <c r="KO137" s="777"/>
      <c r="KP137" s="777"/>
      <c r="KQ137" s="777"/>
      <c r="KR137" s="777"/>
      <c r="KS137" s="777"/>
      <c r="KT137" s="777"/>
      <c r="KU137" s="777"/>
      <c r="KV137" s="777"/>
      <c r="KW137" s="777"/>
      <c r="KX137" s="777"/>
      <c r="KY137" s="777"/>
      <c r="KZ137" s="777"/>
      <c r="LA137" s="777"/>
      <c r="LB137" s="777"/>
      <c r="LC137" s="777"/>
      <c r="LD137" s="777"/>
      <c r="LE137" s="777"/>
      <c r="LF137" s="777"/>
      <c r="LG137" s="777"/>
      <c r="LH137" s="777"/>
      <c r="LI137" s="777"/>
      <c r="LJ137" s="777"/>
      <c r="LK137" s="777"/>
      <c r="LL137" s="777"/>
      <c r="LM137" s="777"/>
      <c r="LN137" s="777"/>
    </row>
    <row r="138" spans="1:326" ht="15" hidden="1" customHeight="1" outlineLevel="1" x14ac:dyDescent="0.3">
      <c r="A138" s="1327">
        <v>41970</v>
      </c>
      <c r="B138" s="1327"/>
      <c r="C138" s="401"/>
      <c r="AR138" s="23"/>
      <c r="AT138" s="23"/>
      <c r="BH138" s="23"/>
      <c r="BU138" s="17"/>
      <c r="BW138" s="17"/>
      <c r="CI138" s="17"/>
      <c r="CK138" s="17"/>
      <c r="CW138" s="17"/>
      <c r="CY138" s="17"/>
      <c r="DK138" s="17"/>
      <c r="DM138" s="17"/>
      <c r="DY138" s="17"/>
      <c r="EA138" s="17"/>
      <c r="EM138" s="17"/>
      <c r="EO138" s="17"/>
      <c r="FA138" s="17"/>
      <c r="FC138" s="17"/>
      <c r="FO138" s="17"/>
      <c r="FQ138" s="17"/>
      <c r="GC138" s="17"/>
      <c r="GE138" s="17"/>
      <c r="HY138" s="32"/>
      <c r="JE138" s="776"/>
      <c r="JF138" s="776"/>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c r="KC138" s="777"/>
      <c r="KD138" s="777"/>
      <c r="KE138" s="777"/>
      <c r="KF138" s="777"/>
      <c r="KG138" s="777"/>
      <c r="KH138" s="777"/>
      <c r="KI138" s="777"/>
      <c r="KJ138" s="777"/>
      <c r="KK138" s="777"/>
      <c r="KL138" s="777"/>
      <c r="KM138" s="777"/>
      <c r="KN138" s="777"/>
      <c r="KO138" s="777"/>
      <c r="KP138" s="777"/>
      <c r="KQ138" s="777"/>
      <c r="KR138" s="777"/>
      <c r="KS138" s="777"/>
      <c r="KT138" s="777"/>
      <c r="KU138" s="777"/>
      <c r="KV138" s="777"/>
      <c r="KW138" s="777"/>
      <c r="KX138" s="777"/>
      <c r="KY138" s="777"/>
      <c r="KZ138" s="777"/>
      <c r="LA138" s="777"/>
      <c r="LB138" s="777"/>
      <c r="LC138" s="777"/>
      <c r="LD138" s="777"/>
      <c r="LE138" s="777"/>
      <c r="LF138" s="777"/>
      <c r="LG138" s="777"/>
      <c r="LH138" s="777"/>
      <c r="LI138" s="777"/>
      <c r="LJ138" s="777"/>
      <c r="LK138" s="777"/>
      <c r="LL138" s="777"/>
      <c r="LM138" s="777"/>
      <c r="LN138" s="777"/>
    </row>
    <row r="139" spans="1:326" ht="15" hidden="1" customHeight="1" outlineLevel="1" x14ac:dyDescent="0.3">
      <c r="A139" s="1327">
        <v>41971</v>
      </c>
      <c r="B139" s="1327"/>
      <c r="C139" s="401"/>
      <c r="AR139" s="23"/>
      <c r="AT139" s="23"/>
      <c r="BH139" s="23"/>
      <c r="BU139" s="17"/>
      <c r="BW139" s="17"/>
      <c r="CI139" s="17"/>
      <c r="CK139" s="17"/>
      <c r="CW139" s="17"/>
      <c r="CY139" s="17"/>
      <c r="DK139" s="17"/>
      <c r="DM139" s="17"/>
      <c r="DY139" s="17"/>
      <c r="EA139" s="17"/>
      <c r="EM139" s="17"/>
      <c r="EO139" s="17"/>
      <c r="FA139" s="17"/>
      <c r="FC139" s="17"/>
      <c r="FO139" s="17"/>
      <c r="FQ139" s="17"/>
      <c r="GC139" s="17"/>
      <c r="GE139" s="17"/>
      <c r="HY139" s="32"/>
      <c r="JE139" s="776"/>
      <c r="JF139" s="776"/>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c r="KC139" s="777"/>
      <c r="KD139" s="777"/>
      <c r="KE139" s="777"/>
      <c r="KF139" s="777"/>
      <c r="KG139" s="777"/>
      <c r="KH139" s="777"/>
      <c r="KI139" s="777"/>
      <c r="KJ139" s="777"/>
      <c r="KK139" s="777"/>
      <c r="KL139" s="777"/>
      <c r="KM139" s="777"/>
      <c r="KN139" s="777"/>
      <c r="KO139" s="777"/>
      <c r="KP139" s="777"/>
      <c r="KQ139" s="777"/>
      <c r="KR139" s="777"/>
      <c r="KS139" s="777"/>
      <c r="KT139" s="777"/>
      <c r="KU139" s="777"/>
      <c r="KV139" s="777"/>
      <c r="KW139" s="777"/>
      <c r="KX139" s="777"/>
      <c r="KY139" s="777"/>
      <c r="KZ139" s="777"/>
      <c r="LA139" s="777"/>
      <c r="LB139" s="777"/>
      <c r="LC139" s="777"/>
      <c r="LD139" s="777"/>
      <c r="LE139" s="777"/>
      <c r="LF139" s="777"/>
      <c r="LG139" s="777"/>
      <c r="LH139" s="777"/>
      <c r="LI139" s="777"/>
      <c r="LJ139" s="777"/>
      <c r="LK139" s="777"/>
      <c r="LL139" s="777"/>
      <c r="LM139" s="777"/>
      <c r="LN139" s="777"/>
    </row>
    <row r="140" spans="1:326" ht="15" hidden="1" customHeight="1" outlineLevel="1" x14ac:dyDescent="0.3">
      <c r="A140" s="1327">
        <v>41997</v>
      </c>
      <c r="B140" s="1327"/>
      <c r="C140" s="401"/>
      <c r="AR140" s="23"/>
      <c r="AT140" s="23"/>
      <c r="BH140" s="23"/>
      <c r="BU140" s="17"/>
      <c r="BW140" s="17"/>
      <c r="CI140" s="17"/>
      <c r="CK140" s="17"/>
      <c r="CW140" s="17"/>
      <c r="CY140" s="17"/>
      <c r="DK140" s="17"/>
      <c r="DM140" s="17"/>
      <c r="DY140" s="17"/>
      <c r="EA140" s="17"/>
      <c r="EM140" s="17"/>
      <c r="EO140" s="17"/>
      <c r="FA140" s="17"/>
      <c r="FC140" s="17"/>
      <c r="FO140" s="17"/>
      <c r="FQ140" s="17"/>
      <c r="GC140" s="17"/>
      <c r="GE140" s="17"/>
      <c r="HY140" s="32"/>
      <c r="JE140" s="776"/>
      <c r="JF140" s="776"/>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c r="KC140" s="777"/>
      <c r="KD140" s="777"/>
      <c r="KE140" s="777"/>
      <c r="KF140" s="777"/>
      <c r="KG140" s="777"/>
      <c r="KH140" s="777"/>
      <c r="KI140" s="777"/>
      <c r="KJ140" s="777"/>
      <c r="KK140" s="777"/>
      <c r="KL140" s="777"/>
      <c r="KM140" s="777"/>
      <c r="KN140" s="777"/>
      <c r="KO140" s="777"/>
      <c r="KP140" s="777"/>
      <c r="KQ140" s="777"/>
      <c r="KR140" s="777"/>
      <c r="KS140" s="777"/>
      <c r="KT140" s="777"/>
      <c r="KU140" s="777"/>
      <c r="KV140" s="777"/>
      <c r="KW140" s="777"/>
      <c r="KX140" s="777"/>
      <c r="KY140" s="777"/>
      <c r="KZ140" s="777"/>
      <c r="LA140" s="777"/>
      <c r="LB140" s="777"/>
      <c r="LC140" s="777"/>
      <c r="LD140" s="777"/>
      <c r="LE140" s="777"/>
      <c r="LF140" s="777"/>
      <c r="LG140" s="777"/>
      <c r="LH140" s="777"/>
      <c r="LI140" s="777"/>
      <c r="LJ140" s="777"/>
      <c r="LK140" s="777"/>
      <c r="LL140" s="777"/>
      <c r="LM140" s="777"/>
      <c r="LN140" s="777"/>
    </row>
    <row r="141" spans="1:326" ht="15" hidden="1" customHeight="1" outlineLevel="1" x14ac:dyDescent="0.3">
      <c r="A141" s="1327">
        <v>41998</v>
      </c>
      <c r="B141" s="1327"/>
      <c r="C141" s="401"/>
      <c r="AR141" s="23"/>
      <c r="AT141" s="23"/>
      <c r="BH141" s="23"/>
      <c r="BU141" s="17"/>
      <c r="BW141" s="17"/>
      <c r="CI141" s="17"/>
      <c r="CK141" s="17"/>
      <c r="CW141" s="17"/>
      <c r="CY141" s="17"/>
      <c r="DK141" s="17"/>
      <c r="DM141" s="17"/>
      <c r="DY141" s="17"/>
      <c r="EA141" s="17"/>
      <c r="EM141" s="17"/>
      <c r="EO141" s="17"/>
      <c r="FA141" s="17"/>
      <c r="FC141" s="17"/>
      <c r="FO141" s="17"/>
      <c r="FQ141" s="17"/>
      <c r="GC141" s="17"/>
      <c r="GE141" s="17"/>
      <c r="HY141" s="32"/>
      <c r="JE141" s="776"/>
      <c r="JF141" s="776"/>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c r="KC141" s="777"/>
      <c r="KD141" s="777"/>
      <c r="KE141" s="777"/>
      <c r="KF141" s="777"/>
      <c r="KG141" s="777"/>
      <c r="KH141" s="777"/>
      <c r="KI141" s="777"/>
      <c r="KJ141" s="777"/>
      <c r="KK141" s="777"/>
      <c r="KL141" s="777"/>
      <c r="KM141" s="777"/>
      <c r="KN141" s="777"/>
      <c r="KO141" s="777"/>
      <c r="KP141" s="777"/>
      <c r="KQ141" s="777"/>
      <c r="KR141" s="777"/>
      <c r="KS141" s="777"/>
      <c r="KT141" s="777"/>
      <c r="KU141" s="777"/>
      <c r="KV141" s="777"/>
      <c r="KW141" s="777"/>
      <c r="KX141" s="777"/>
      <c r="KY141" s="777"/>
      <c r="KZ141" s="777"/>
      <c r="LA141" s="777"/>
      <c r="LB141" s="777"/>
      <c r="LC141" s="777"/>
      <c r="LD141" s="777"/>
      <c r="LE141" s="777"/>
      <c r="LF141" s="777"/>
      <c r="LG141" s="777"/>
      <c r="LH141" s="777"/>
      <c r="LI141" s="777"/>
      <c r="LJ141" s="777"/>
      <c r="LK141" s="777"/>
      <c r="LL141" s="777"/>
      <c r="LM141" s="777"/>
      <c r="LN141" s="777"/>
    </row>
    <row r="142" spans="1:326" ht="15" hidden="1" customHeight="1" outlineLevel="1" x14ac:dyDescent="0.3">
      <c r="A142" s="1327">
        <v>41999</v>
      </c>
      <c r="B142" s="1327"/>
      <c r="C142" s="401"/>
      <c r="AR142" s="23"/>
      <c r="AT142" s="23"/>
      <c r="BH142" s="23"/>
      <c r="BU142" s="17"/>
      <c r="BW142" s="17"/>
      <c r="CI142" s="17"/>
      <c r="CK142" s="17"/>
      <c r="CW142" s="17"/>
      <c r="CY142" s="17"/>
      <c r="DK142" s="17"/>
      <c r="DM142" s="17"/>
      <c r="DY142" s="17"/>
      <c r="EA142" s="17"/>
      <c r="EM142" s="17"/>
      <c r="EO142" s="17"/>
      <c r="FA142" s="17"/>
      <c r="FC142" s="17"/>
      <c r="FO142" s="17"/>
      <c r="FQ142" s="17"/>
      <c r="GC142" s="17"/>
      <c r="GE142" s="17"/>
      <c r="HY142" s="32"/>
      <c r="JE142" s="776"/>
      <c r="JF142" s="776"/>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c r="KC142" s="777"/>
      <c r="KD142" s="777"/>
      <c r="KE142" s="777"/>
      <c r="KF142" s="777"/>
      <c r="KG142" s="777"/>
      <c r="KH142" s="777"/>
      <c r="KI142" s="777"/>
      <c r="KJ142" s="777"/>
      <c r="KK142" s="777"/>
      <c r="KL142" s="777"/>
      <c r="KM142" s="777"/>
      <c r="KN142" s="777"/>
      <c r="KO142" s="777"/>
      <c r="KP142" s="777"/>
      <c r="KQ142" s="777"/>
      <c r="KR142" s="777"/>
      <c r="KS142" s="777"/>
      <c r="KT142" s="777"/>
      <c r="KU142" s="777"/>
      <c r="KV142" s="777"/>
      <c r="KW142" s="777"/>
      <c r="KX142" s="777"/>
      <c r="KY142" s="777"/>
      <c r="KZ142" s="777"/>
      <c r="LA142" s="777"/>
      <c r="LB142" s="777"/>
      <c r="LC142" s="777"/>
      <c r="LD142" s="777"/>
      <c r="LE142" s="777"/>
      <c r="LF142" s="777"/>
      <c r="LG142" s="777"/>
      <c r="LH142" s="777"/>
      <c r="LI142" s="777"/>
      <c r="LJ142" s="777"/>
      <c r="LK142" s="777"/>
      <c r="LL142" s="777"/>
      <c r="LM142" s="777"/>
      <c r="LN142" s="777"/>
    </row>
    <row r="143" spans="1:326" ht="15" hidden="1" customHeight="1" outlineLevel="1" x14ac:dyDescent="0.3">
      <c r="A143" s="1327">
        <v>42005</v>
      </c>
      <c r="B143" s="1327"/>
      <c r="C143" s="401"/>
      <c r="AR143" s="23"/>
      <c r="AT143" s="23"/>
      <c r="BH143" s="23"/>
      <c r="BU143" s="17"/>
      <c r="BW143" s="17"/>
      <c r="CI143" s="17"/>
      <c r="CK143" s="17"/>
      <c r="CW143" s="17"/>
      <c r="CY143" s="17"/>
      <c r="DK143" s="17"/>
      <c r="DM143" s="17"/>
      <c r="DY143" s="17"/>
      <c r="EA143" s="17"/>
      <c r="EM143" s="17"/>
      <c r="EO143" s="17"/>
      <c r="FA143" s="17"/>
      <c r="FC143" s="17"/>
      <c r="FO143" s="17"/>
      <c r="FQ143" s="17"/>
      <c r="GC143" s="17"/>
      <c r="GE143" s="17"/>
      <c r="HY143" s="32"/>
      <c r="JE143" s="776"/>
      <c r="JF143" s="776"/>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c r="KC143" s="777"/>
      <c r="KD143" s="777"/>
      <c r="KE143" s="777"/>
      <c r="KF143" s="777"/>
      <c r="KG143" s="777"/>
      <c r="KH143" s="777"/>
      <c r="KI143" s="777"/>
      <c r="KJ143" s="777"/>
      <c r="KK143" s="777"/>
      <c r="KL143" s="777"/>
      <c r="KM143" s="777"/>
      <c r="KN143" s="777"/>
      <c r="KO143" s="777"/>
      <c r="KP143" s="777"/>
      <c r="KQ143" s="777"/>
      <c r="KR143" s="777"/>
      <c r="KS143" s="777"/>
      <c r="KT143" s="777"/>
      <c r="KU143" s="777"/>
      <c r="KV143" s="777"/>
      <c r="KW143" s="777"/>
      <c r="KX143" s="777"/>
      <c r="KY143" s="777"/>
      <c r="KZ143" s="777"/>
      <c r="LA143" s="777"/>
      <c r="LB143" s="777"/>
      <c r="LC143" s="777"/>
      <c r="LD143" s="777"/>
      <c r="LE143" s="777"/>
      <c r="LF143" s="777"/>
      <c r="LG143" s="777"/>
      <c r="LH143" s="777"/>
      <c r="LI143" s="777"/>
      <c r="LJ143" s="777"/>
      <c r="LK143" s="777"/>
      <c r="LL143" s="777"/>
      <c r="LM143" s="777"/>
      <c r="LN143" s="777"/>
    </row>
    <row r="144" spans="1:326" ht="15" hidden="1" customHeight="1" outlineLevel="1" x14ac:dyDescent="0.3">
      <c r="A144" s="1327">
        <v>42023</v>
      </c>
      <c r="B144" s="1327"/>
      <c r="C144" s="401"/>
      <c r="AR144" s="23"/>
      <c r="AT144" s="23"/>
      <c r="BH144" s="23"/>
      <c r="BU144" s="17"/>
      <c r="BW144" s="17"/>
      <c r="CI144" s="17"/>
      <c r="CK144" s="17"/>
      <c r="CW144" s="17"/>
      <c r="CY144" s="17"/>
      <c r="DK144" s="17"/>
      <c r="DM144" s="17"/>
      <c r="DY144" s="17"/>
      <c r="EA144" s="17"/>
      <c r="EM144" s="17"/>
      <c r="EO144" s="17"/>
      <c r="FA144" s="17"/>
      <c r="FC144" s="17"/>
      <c r="FO144" s="17"/>
      <c r="FQ144" s="17"/>
      <c r="GC144" s="17"/>
      <c r="GE144" s="17"/>
      <c r="HY144" s="32"/>
      <c r="JE144" s="776"/>
      <c r="JF144" s="776"/>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c r="KC144" s="777"/>
      <c r="KD144" s="777"/>
      <c r="KE144" s="777"/>
      <c r="KF144" s="777"/>
      <c r="KG144" s="777"/>
      <c r="KH144" s="777"/>
      <c r="KI144" s="777"/>
      <c r="KJ144" s="777"/>
      <c r="KK144" s="777"/>
      <c r="KL144" s="777"/>
      <c r="KM144" s="777"/>
      <c r="KN144" s="777"/>
      <c r="KO144" s="777"/>
      <c r="KP144" s="777"/>
      <c r="KQ144" s="777"/>
      <c r="KR144" s="777"/>
      <c r="KS144" s="777"/>
      <c r="KT144" s="777"/>
      <c r="KU144" s="777"/>
      <c r="KV144" s="777"/>
      <c r="KW144" s="777"/>
      <c r="KX144" s="777"/>
      <c r="KY144" s="777"/>
      <c r="KZ144" s="777"/>
      <c r="LA144" s="777"/>
      <c r="LB144" s="777"/>
      <c r="LC144" s="777"/>
      <c r="LD144" s="777"/>
      <c r="LE144" s="777"/>
      <c r="LF144" s="777"/>
      <c r="LG144" s="777"/>
      <c r="LH144" s="777"/>
      <c r="LI144" s="777"/>
      <c r="LJ144" s="777"/>
      <c r="LK144" s="777"/>
      <c r="LL144" s="777"/>
      <c r="LM144" s="777"/>
      <c r="LN144" s="777"/>
    </row>
    <row r="145" spans="1:326" ht="15" hidden="1" customHeight="1" outlineLevel="1" x14ac:dyDescent="0.3">
      <c r="A145" s="1327">
        <v>42097</v>
      </c>
      <c r="B145" s="1327"/>
      <c r="C145" s="401"/>
      <c r="AR145" s="23"/>
      <c r="AT145" s="23"/>
      <c r="BH145" s="23"/>
      <c r="BU145" s="17"/>
      <c r="BW145" s="17"/>
      <c r="CI145" s="17"/>
      <c r="CK145" s="17"/>
      <c r="CW145" s="17"/>
      <c r="CY145" s="17"/>
      <c r="DK145" s="17"/>
      <c r="DM145" s="17"/>
      <c r="DY145" s="17"/>
      <c r="EA145" s="17"/>
      <c r="EM145" s="17"/>
      <c r="EO145" s="17"/>
      <c r="FA145" s="17"/>
      <c r="FC145" s="17"/>
      <c r="FO145" s="17"/>
      <c r="FQ145" s="17"/>
      <c r="GC145" s="17"/>
      <c r="GE145" s="17"/>
      <c r="HY145" s="32"/>
      <c r="JE145" s="776"/>
      <c r="JF145" s="776"/>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c r="KC145" s="777"/>
      <c r="KD145" s="777"/>
      <c r="KE145" s="777"/>
      <c r="KF145" s="777"/>
      <c r="KG145" s="777"/>
      <c r="KH145" s="777"/>
      <c r="KI145" s="777"/>
      <c r="KJ145" s="777"/>
      <c r="KK145" s="777"/>
      <c r="KL145" s="777"/>
      <c r="KM145" s="777"/>
      <c r="KN145" s="777"/>
      <c r="KO145" s="777"/>
      <c r="KP145" s="777"/>
      <c r="KQ145" s="777"/>
      <c r="KR145" s="777"/>
      <c r="KS145" s="777"/>
      <c r="KT145" s="777"/>
      <c r="KU145" s="777"/>
      <c r="KV145" s="777"/>
      <c r="KW145" s="777"/>
      <c r="KX145" s="777"/>
      <c r="KY145" s="777"/>
      <c r="KZ145" s="777"/>
      <c r="LA145" s="777"/>
      <c r="LB145" s="777"/>
      <c r="LC145" s="777"/>
      <c r="LD145" s="777"/>
      <c r="LE145" s="777"/>
      <c r="LF145" s="777"/>
      <c r="LG145" s="777"/>
      <c r="LH145" s="777"/>
      <c r="LI145" s="777"/>
      <c r="LJ145" s="777"/>
      <c r="LK145" s="777"/>
      <c r="LL145" s="777"/>
      <c r="LM145" s="777"/>
      <c r="LN145" s="777"/>
    </row>
    <row r="146" spans="1:326" ht="15" hidden="1" customHeight="1" outlineLevel="1" x14ac:dyDescent="0.3">
      <c r="A146" s="1327">
        <v>42149</v>
      </c>
      <c r="B146" s="1327"/>
      <c r="C146" s="401"/>
      <c r="AR146" s="23"/>
      <c r="AT146" s="23"/>
      <c r="BH146" s="23"/>
      <c r="BU146" s="17"/>
      <c r="BW146" s="17"/>
      <c r="CI146" s="17"/>
      <c r="CK146" s="17"/>
      <c r="CW146" s="17"/>
      <c r="CY146" s="17"/>
      <c r="DK146" s="17"/>
      <c r="DM146" s="17"/>
      <c r="DY146" s="17"/>
      <c r="EA146" s="17"/>
      <c r="EM146" s="17"/>
      <c r="EO146" s="17"/>
      <c r="FA146" s="17"/>
      <c r="FC146" s="17"/>
      <c r="FO146" s="17"/>
      <c r="FQ146" s="17"/>
      <c r="GC146" s="17"/>
      <c r="GE146" s="17"/>
      <c r="HY146" s="32"/>
      <c r="JE146" s="776"/>
      <c r="JF146" s="776"/>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c r="KC146" s="777"/>
      <c r="KD146" s="777"/>
      <c r="KE146" s="777"/>
      <c r="KF146" s="777"/>
      <c r="KG146" s="777"/>
      <c r="KH146" s="777"/>
      <c r="KI146" s="777"/>
      <c r="KJ146" s="777"/>
      <c r="KK146" s="777"/>
      <c r="KL146" s="777"/>
      <c r="KM146" s="777"/>
      <c r="KN146" s="777"/>
      <c r="KO146" s="777"/>
      <c r="KP146" s="777"/>
      <c r="KQ146" s="777"/>
      <c r="KR146" s="777"/>
      <c r="KS146" s="777"/>
      <c r="KT146" s="777"/>
      <c r="KU146" s="777"/>
      <c r="KV146" s="777"/>
      <c r="KW146" s="777"/>
      <c r="KX146" s="777"/>
      <c r="KY146" s="777"/>
      <c r="KZ146" s="777"/>
      <c r="LA146" s="777"/>
      <c r="LB146" s="777"/>
      <c r="LC146" s="777"/>
      <c r="LD146" s="777"/>
      <c r="LE146" s="777"/>
      <c r="LF146" s="777"/>
      <c r="LG146" s="777"/>
      <c r="LH146" s="777"/>
      <c r="LI146" s="777"/>
      <c r="LJ146" s="777"/>
      <c r="LK146" s="777"/>
      <c r="LL146" s="777"/>
      <c r="LM146" s="777"/>
      <c r="LN146" s="777"/>
    </row>
    <row r="147" spans="1:326" ht="15" hidden="1" customHeight="1" outlineLevel="1" x14ac:dyDescent="0.3">
      <c r="A147" s="1327">
        <v>42188</v>
      </c>
      <c r="B147" s="1327"/>
      <c r="C147" s="401"/>
      <c r="AR147" s="23"/>
      <c r="AT147" s="23"/>
      <c r="BH147" s="23"/>
      <c r="BU147" s="17"/>
      <c r="BW147" s="17"/>
      <c r="CI147" s="17"/>
      <c r="CK147" s="17"/>
      <c r="CW147" s="17"/>
      <c r="CY147" s="17"/>
      <c r="DK147" s="17"/>
      <c r="DM147" s="17"/>
      <c r="DY147" s="17"/>
      <c r="EA147" s="17"/>
      <c r="EM147" s="17"/>
      <c r="EO147" s="17"/>
      <c r="FA147" s="17"/>
      <c r="FC147" s="17"/>
      <c r="FO147" s="17"/>
      <c r="FQ147" s="17"/>
      <c r="GC147" s="17"/>
      <c r="GE147" s="17"/>
      <c r="HY147" s="32"/>
      <c r="JE147" s="776"/>
      <c r="JF147" s="776"/>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c r="KC147" s="777"/>
      <c r="KD147" s="777"/>
      <c r="KE147" s="777"/>
      <c r="KF147" s="777"/>
      <c r="KG147" s="777"/>
      <c r="KH147" s="777"/>
      <c r="KI147" s="777"/>
      <c r="KJ147" s="777"/>
      <c r="KK147" s="777"/>
      <c r="KL147" s="777"/>
      <c r="KM147" s="777"/>
      <c r="KN147" s="777"/>
      <c r="KO147" s="777"/>
      <c r="KP147" s="777"/>
      <c r="KQ147" s="777"/>
      <c r="KR147" s="777"/>
      <c r="KS147" s="777"/>
      <c r="KT147" s="777"/>
      <c r="KU147" s="777"/>
      <c r="KV147" s="777"/>
      <c r="KW147" s="777"/>
      <c r="KX147" s="777"/>
      <c r="KY147" s="777"/>
      <c r="KZ147" s="777"/>
      <c r="LA147" s="777"/>
      <c r="LB147" s="777"/>
      <c r="LC147" s="777"/>
      <c r="LD147" s="777"/>
      <c r="LE147" s="777"/>
      <c r="LF147" s="777"/>
      <c r="LG147" s="777"/>
      <c r="LH147" s="777"/>
      <c r="LI147" s="777"/>
      <c r="LJ147" s="777"/>
      <c r="LK147" s="777"/>
      <c r="LL147" s="777"/>
      <c r="LM147" s="777"/>
      <c r="LN147" s="777"/>
    </row>
    <row r="148" spans="1:326" ht="15" hidden="1" customHeight="1" outlineLevel="1" x14ac:dyDescent="0.3">
      <c r="A148" s="1327">
        <v>42254</v>
      </c>
      <c r="B148" s="1327"/>
      <c r="C148" s="401"/>
      <c r="AR148" s="23"/>
      <c r="AT148" s="23"/>
      <c r="BH148" s="23"/>
      <c r="BU148" s="17"/>
      <c r="BW148" s="17"/>
      <c r="CI148" s="17"/>
      <c r="CK148" s="17"/>
      <c r="CW148" s="17"/>
      <c r="CY148" s="17"/>
      <c r="DK148" s="17"/>
      <c r="DM148" s="17"/>
      <c r="DY148" s="17"/>
      <c r="EA148" s="17"/>
      <c r="EM148" s="17"/>
      <c r="EO148" s="17"/>
      <c r="FA148" s="17"/>
      <c r="FC148" s="17"/>
      <c r="FO148" s="17"/>
      <c r="FQ148" s="17"/>
      <c r="GC148" s="17"/>
      <c r="GE148" s="17"/>
      <c r="HY148" s="32"/>
      <c r="JE148" s="776"/>
      <c r="JF148" s="776"/>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c r="KC148" s="777"/>
      <c r="KD148" s="777"/>
      <c r="KE148" s="777"/>
      <c r="KF148" s="777"/>
      <c r="KG148" s="777"/>
      <c r="KH148" s="777"/>
      <c r="KI148" s="777"/>
      <c r="KJ148" s="777"/>
      <c r="KK148" s="777"/>
      <c r="KL148" s="777"/>
      <c r="KM148" s="777"/>
      <c r="KN148" s="777"/>
      <c r="KO148" s="777"/>
      <c r="KP148" s="777"/>
      <c r="KQ148" s="777"/>
      <c r="KR148" s="777"/>
      <c r="KS148" s="777"/>
      <c r="KT148" s="777"/>
      <c r="KU148" s="777"/>
      <c r="KV148" s="777"/>
      <c r="KW148" s="777"/>
      <c r="KX148" s="777"/>
      <c r="KY148" s="777"/>
      <c r="KZ148" s="777"/>
      <c r="LA148" s="777"/>
      <c r="LB148" s="777"/>
      <c r="LC148" s="777"/>
      <c r="LD148" s="777"/>
      <c r="LE148" s="777"/>
      <c r="LF148" s="777"/>
      <c r="LG148" s="777"/>
      <c r="LH148" s="777"/>
      <c r="LI148" s="777"/>
      <c r="LJ148" s="777"/>
      <c r="LK148" s="777"/>
      <c r="LL148" s="777"/>
      <c r="LM148" s="777"/>
      <c r="LN148" s="777"/>
    </row>
    <row r="149" spans="1:326" ht="15" hidden="1" customHeight="1" outlineLevel="1" x14ac:dyDescent="0.3">
      <c r="A149" s="1327">
        <v>42319</v>
      </c>
      <c r="B149" s="1327"/>
      <c r="C149" s="401"/>
      <c r="AR149" s="23"/>
      <c r="AT149" s="23"/>
      <c r="BH149" s="23"/>
      <c r="BU149" s="17"/>
      <c r="BW149" s="17"/>
      <c r="CI149" s="17"/>
      <c r="CK149" s="17"/>
      <c r="CW149" s="17"/>
      <c r="CY149" s="17"/>
      <c r="DK149" s="17"/>
      <c r="DM149" s="17"/>
      <c r="DY149" s="17"/>
      <c r="EA149" s="17"/>
      <c r="EM149" s="17"/>
      <c r="EO149" s="17"/>
      <c r="FA149" s="17"/>
      <c r="FC149" s="17"/>
      <c r="FO149" s="17"/>
      <c r="FQ149" s="17"/>
      <c r="GC149" s="17"/>
      <c r="GE149" s="17"/>
      <c r="HY149" s="32"/>
      <c r="JE149" s="776"/>
      <c r="JF149" s="776"/>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c r="KC149" s="777"/>
      <c r="KD149" s="777"/>
      <c r="KE149" s="777"/>
      <c r="KF149" s="777"/>
      <c r="KG149" s="777"/>
      <c r="KH149" s="777"/>
      <c r="KI149" s="777"/>
      <c r="KJ149" s="777"/>
      <c r="KK149" s="777"/>
      <c r="KL149" s="777"/>
      <c r="KM149" s="777"/>
      <c r="KN149" s="777"/>
      <c r="KO149" s="777"/>
      <c r="KP149" s="777"/>
      <c r="KQ149" s="777"/>
      <c r="KR149" s="777"/>
      <c r="KS149" s="777"/>
      <c r="KT149" s="777"/>
      <c r="KU149" s="777"/>
      <c r="KV149" s="777"/>
      <c r="KW149" s="777"/>
      <c r="KX149" s="777"/>
      <c r="KY149" s="777"/>
      <c r="KZ149" s="777"/>
      <c r="LA149" s="777"/>
      <c r="LB149" s="777"/>
      <c r="LC149" s="777"/>
      <c r="LD149" s="777"/>
      <c r="LE149" s="777"/>
      <c r="LF149" s="777"/>
      <c r="LG149" s="777"/>
      <c r="LH149" s="777"/>
      <c r="LI149" s="777"/>
      <c r="LJ149" s="777"/>
      <c r="LK149" s="777"/>
      <c r="LL149" s="777"/>
      <c r="LM149" s="777"/>
      <c r="LN149" s="777"/>
    </row>
    <row r="150" spans="1:326" ht="15" hidden="1" customHeight="1" outlineLevel="1" x14ac:dyDescent="0.3">
      <c r="A150" s="1327">
        <v>42334</v>
      </c>
      <c r="B150" s="1327"/>
      <c r="C150" s="401"/>
      <c r="AR150" s="23"/>
      <c r="AT150" s="23"/>
      <c r="BH150" s="23"/>
      <c r="BU150" s="17"/>
      <c r="BW150" s="17"/>
      <c r="CI150" s="17"/>
      <c r="CK150" s="17"/>
      <c r="CW150" s="17"/>
      <c r="CY150" s="17"/>
      <c r="DK150" s="17"/>
      <c r="DM150" s="17"/>
      <c r="DY150" s="17"/>
      <c r="EA150" s="17"/>
      <c r="EM150" s="17"/>
      <c r="EO150" s="17"/>
      <c r="FA150" s="17"/>
      <c r="FC150" s="17"/>
      <c r="FO150" s="17"/>
      <c r="FQ150" s="17"/>
      <c r="GC150" s="17"/>
      <c r="GE150" s="17"/>
      <c r="HY150" s="32"/>
      <c r="JE150" s="776"/>
      <c r="JF150" s="776"/>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c r="KC150" s="777"/>
      <c r="KD150" s="777"/>
      <c r="KE150" s="777"/>
      <c r="KF150" s="777"/>
      <c r="KG150" s="777"/>
      <c r="KH150" s="777"/>
      <c r="KI150" s="777"/>
      <c r="KJ150" s="777"/>
      <c r="KK150" s="777"/>
      <c r="KL150" s="777"/>
      <c r="KM150" s="777"/>
      <c r="KN150" s="777"/>
      <c r="KO150" s="777"/>
      <c r="KP150" s="777"/>
      <c r="KQ150" s="777"/>
      <c r="KR150" s="777"/>
      <c r="KS150" s="777"/>
      <c r="KT150" s="777"/>
      <c r="KU150" s="777"/>
      <c r="KV150" s="777"/>
      <c r="KW150" s="777"/>
      <c r="KX150" s="777"/>
      <c r="KY150" s="777"/>
      <c r="KZ150" s="777"/>
      <c r="LA150" s="777"/>
      <c r="LB150" s="777"/>
      <c r="LC150" s="777"/>
      <c r="LD150" s="777"/>
      <c r="LE150" s="777"/>
      <c r="LF150" s="777"/>
      <c r="LG150" s="777"/>
      <c r="LH150" s="777"/>
      <c r="LI150" s="777"/>
      <c r="LJ150" s="777"/>
      <c r="LK150" s="777"/>
      <c r="LL150" s="777"/>
      <c r="LM150" s="777"/>
      <c r="LN150" s="777"/>
    </row>
    <row r="151" spans="1:326" ht="15" hidden="1" customHeight="1" outlineLevel="1" x14ac:dyDescent="0.3">
      <c r="A151" s="1327">
        <v>42335</v>
      </c>
      <c r="B151" s="1327"/>
      <c r="C151" s="401"/>
      <c r="AR151" s="23"/>
      <c r="AT151" s="23"/>
      <c r="BH151" s="23"/>
      <c r="BU151" s="17"/>
      <c r="BW151" s="17"/>
      <c r="CI151" s="17"/>
      <c r="CK151" s="17"/>
      <c r="CW151" s="17"/>
      <c r="CY151" s="17"/>
      <c r="DK151" s="17"/>
      <c r="DM151" s="17"/>
      <c r="DY151" s="17"/>
      <c r="EA151" s="17"/>
      <c r="EM151" s="17"/>
      <c r="EO151" s="17"/>
      <c r="FA151" s="17"/>
      <c r="FC151" s="17"/>
      <c r="FO151" s="17"/>
      <c r="FQ151" s="17"/>
      <c r="GC151" s="17"/>
      <c r="GE151" s="17"/>
      <c r="HY151" s="32"/>
      <c r="JE151" s="776"/>
      <c r="JF151" s="776"/>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c r="KC151" s="777"/>
      <c r="KD151" s="777"/>
      <c r="KE151" s="777"/>
      <c r="KF151" s="777"/>
      <c r="KG151" s="777"/>
      <c r="KH151" s="777"/>
      <c r="KI151" s="777"/>
      <c r="KJ151" s="777"/>
      <c r="KK151" s="777"/>
      <c r="KL151" s="777"/>
      <c r="KM151" s="777"/>
      <c r="KN151" s="777"/>
      <c r="KO151" s="777"/>
      <c r="KP151" s="777"/>
      <c r="KQ151" s="777"/>
      <c r="KR151" s="777"/>
      <c r="KS151" s="777"/>
      <c r="KT151" s="777"/>
      <c r="KU151" s="777"/>
      <c r="KV151" s="777"/>
      <c r="KW151" s="777"/>
      <c r="KX151" s="777"/>
      <c r="KY151" s="777"/>
      <c r="KZ151" s="777"/>
      <c r="LA151" s="777"/>
      <c r="LB151" s="777"/>
      <c r="LC151" s="777"/>
      <c r="LD151" s="777"/>
      <c r="LE151" s="777"/>
      <c r="LF151" s="777"/>
      <c r="LG151" s="777"/>
      <c r="LH151" s="777"/>
      <c r="LI151" s="777"/>
      <c r="LJ151" s="777"/>
      <c r="LK151" s="777"/>
      <c r="LL151" s="777"/>
      <c r="LM151" s="777"/>
      <c r="LN151" s="777"/>
    </row>
    <row r="152" spans="1:326" ht="15" hidden="1" customHeight="1" outlineLevel="1" x14ac:dyDescent="0.3">
      <c r="A152" s="1327">
        <v>42361</v>
      </c>
      <c r="B152" s="1327"/>
      <c r="C152" s="401"/>
      <c r="AR152" s="23"/>
      <c r="AT152" s="23"/>
      <c r="BH152" s="23"/>
      <c r="BU152" s="17"/>
      <c r="BW152" s="17"/>
      <c r="CI152" s="17"/>
      <c r="CK152" s="17"/>
      <c r="CW152" s="17"/>
      <c r="CY152" s="17"/>
      <c r="DK152" s="17"/>
      <c r="DM152" s="17"/>
      <c r="DY152" s="17"/>
      <c r="EA152" s="17"/>
      <c r="EM152" s="17"/>
      <c r="EO152" s="17"/>
      <c r="FA152" s="17"/>
      <c r="FC152" s="17"/>
      <c r="FO152" s="17"/>
      <c r="FQ152" s="17"/>
      <c r="GC152" s="17"/>
      <c r="GE152" s="17"/>
      <c r="HY152" s="32"/>
      <c r="JE152" s="776"/>
      <c r="JF152" s="776"/>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c r="KC152" s="777"/>
      <c r="KD152" s="777"/>
      <c r="KE152" s="777"/>
      <c r="KF152" s="777"/>
      <c r="KG152" s="777"/>
      <c r="KH152" s="777"/>
      <c r="KI152" s="777"/>
      <c r="KJ152" s="777"/>
      <c r="KK152" s="777"/>
      <c r="KL152" s="777"/>
      <c r="KM152" s="777"/>
      <c r="KN152" s="777"/>
      <c r="KO152" s="777"/>
      <c r="KP152" s="777"/>
      <c r="KQ152" s="777"/>
      <c r="KR152" s="777"/>
      <c r="KS152" s="777"/>
      <c r="KT152" s="777"/>
      <c r="KU152" s="777"/>
      <c r="KV152" s="777"/>
      <c r="KW152" s="777"/>
      <c r="KX152" s="777"/>
      <c r="KY152" s="777"/>
      <c r="KZ152" s="777"/>
      <c r="LA152" s="777"/>
      <c r="LB152" s="777"/>
      <c r="LC152" s="777"/>
      <c r="LD152" s="777"/>
      <c r="LE152" s="777"/>
      <c r="LF152" s="777"/>
      <c r="LG152" s="777"/>
      <c r="LH152" s="777"/>
      <c r="LI152" s="777"/>
      <c r="LJ152" s="777"/>
      <c r="LK152" s="777"/>
      <c r="LL152" s="777"/>
      <c r="LM152" s="777"/>
      <c r="LN152" s="777"/>
    </row>
    <row r="153" spans="1:326" ht="15" hidden="1" customHeight="1" outlineLevel="1" x14ac:dyDescent="0.3">
      <c r="A153" s="1327">
        <v>42362</v>
      </c>
      <c r="B153" s="1327"/>
      <c r="C153" s="401"/>
      <c r="AR153" s="23"/>
      <c r="AT153" s="23"/>
      <c r="BH153" s="23"/>
      <c r="BU153" s="17"/>
      <c r="BW153" s="17"/>
      <c r="CI153" s="17"/>
      <c r="CK153" s="17"/>
      <c r="CW153" s="17"/>
      <c r="CY153" s="17"/>
      <c r="DK153" s="17"/>
      <c r="DM153" s="17"/>
      <c r="DY153" s="17"/>
      <c r="EA153" s="17"/>
      <c r="EM153" s="17"/>
      <c r="EO153" s="17"/>
      <c r="FA153" s="17"/>
      <c r="FC153" s="17"/>
      <c r="FO153" s="17"/>
      <c r="FQ153" s="17"/>
      <c r="GC153" s="17"/>
      <c r="GE153" s="17"/>
      <c r="HY153" s="32"/>
      <c r="JE153" s="776"/>
      <c r="JF153" s="776"/>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c r="KC153" s="777"/>
      <c r="KD153" s="777"/>
      <c r="KE153" s="777"/>
      <c r="KF153" s="777"/>
      <c r="KG153" s="777"/>
      <c r="KH153" s="777"/>
      <c r="KI153" s="777"/>
      <c r="KJ153" s="777"/>
      <c r="KK153" s="777"/>
      <c r="KL153" s="777"/>
      <c r="KM153" s="777"/>
      <c r="KN153" s="777"/>
      <c r="KO153" s="777"/>
      <c r="KP153" s="777"/>
      <c r="KQ153" s="777"/>
      <c r="KR153" s="777"/>
      <c r="KS153" s="777"/>
      <c r="KT153" s="777"/>
      <c r="KU153" s="777"/>
      <c r="KV153" s="777"/>
      <c r="KW153" s="777"/>
      <c r="KX153" s="777"/>
      <c r="KY153" s="777"/>
      <c r="KZ153" s="777"/>
      <c r="LA153" s="777"/>
      <c r="LB153" s="777"/>
      <c r="LC153" s="777"/>
      <c r="LD153" s="777"/>
      <c r="LE153" s="777"/>
      <c r="LF153" s="777"/>
      <c r="LG153" s="777"/>
      <c r="LH153" s="777"/>
      <c r="LI153" s="777"/>
      <c r="LJ153" s="777"/>
      <c r="LK153" s="777"/>
      <c r="LL153" s="777"/>
      <c r="LM153" s="777"/>
      <c r="LN153" s="777"/>
    </row>
    <row r="154" spans="1:326" ht="15" hidden="1" customHeight="1" outlineLevel="1" x14ac:dyDescent="0.3">
      <c r="A154" s="1327">
        <v>42363</v>
      </c>
      <c r="B154" s="1327"/>
      <c r="C154" s="401"/>
      <c r="AR154" s="23"/>
      <c r="AT154" s="23"/>
      <c r="BH154" s="23"/>
      <c r="BU154" s="17"/>
      <c r="BW154" s="17"/>
      <c r="CI154" s="17"/>
      <c r="CK154" s="17"/>
      <c r="CW154" s="17"/>
      <c r="CY154" s="17"/>
      <c r="DK154" s="17"/>
      <c r="DM154" s="17"/>
      <c r="DY154" s="17"/>
      <c r="EA154" s="17"/>
      <c r="EM154" s="17"/>
      <c r="EO154" s="17"/>
      <c r="FA154" s="17"/>
      <c r="FC154" s="17"/>
      <c r="FO154" s="17"/>
      <c r="FQ154" s="17"/>
      <c r="GC154" s="17"/>
      <c r="GE154" s="17"/>
      <c r="HY154" s="32"/>
      <c r="JE154" s="776"/>
      <c r="JF154" s="776"/>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c r="KC154" s="777"/>
      <c r="KD154" s="777"/>
      <c r="KE154" s="777"/>
      <c r="KF154" s="777"/>
      <c r="KG154" s="777"/>
      <c r="KH154" s="777"/>
      <c r="KI154" s="777"/>
      <c r="KJ154" s="777"/>
      <c r="KK154" s="777"/>
      <c r="KL154" s="777"/>
      <c r="KM154" s="777"/>
      <c r="KN154" s="777"/>
      <c r="KO154" s="777"/>
      <c r="KP154" s="777"/>
      <c r="KQ154" s="777"/>
      <c r="KR154" s="777"/>
      <c r="KS154" s="777"/>
      <c r="KT154" s="777"/>
      <c r="KU154" s="777"/>
      <c r="KV154" s="777"/>
      <c r="KW154" s="777"/>
      <c r="KX154" s="777"/>
      <c r="KY154" s="777"/>
      <c r="KZ154" s="777"/>
      <c r="LA154" s="777"/>
      <c r="LB154" s="777"/>
      <c r="LC154" s="777"/>
      <c r="LD154" s="777"/>
      <c r="LE154" s="777"/>
      <c r="LF154" s="777"/>
      <c r="LG154" s="777"/>
      <c r="LH154" s="777"/>
      <c r="LI154" s="777"/>
      <c r="LJ154" s="777"/>
      <c r="LK154" s="777"/>
      <c r="LL154" s="777"/>
      <c r="LM154" s="777"/>
      <c r="LN154" s="777"/>
    </row>
    <row r="155" spans="1:326" ht="15" hidden="1" customHeight="1" outlineLevel="1" x14ac:dyDescent="0.3">
      <c r="A155" s="1327">
        <v>42370</v>
      </c>
      <c r="B155" s="1327"/>
      <c r="C155" s="401"/>
      <c r="AR155" s="23"/>
      <c r="AT155" s="23"/>
      <c r="BH155" s="23"/>
      <c r="BU155" s="17"/>
      <c r="BW155" s="17"/>
      <c r="CI155" s="17"/>
      <c r="CK155" s="17"/>
      <c r="CW155" s="17"/>
      <c r="CY155" s="17"/>
      <c r="DK155" s="17"/>
      <c r="DM155" s="17"/>
      <c r="DY155" s="17"/>
      <c r="EA155" s="17"/>
      <c r="EM155" s="17"/>
      <c r="EO155" s="17"/>
      <c r="FA155" s="17"/>
      <c r="FC155" s="17"/>
      <c r="FO155" s="17"/>
      <c r="FQ155" s="17"/>
      <c r="GC155" s="17"/>
      <c r="GE155" s="17"/>
      <c r="HY155" s="32"/>
      <c r="JE155" s="776"/>
      <c r="JF155" s="776"/>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c r="KC155" s="777"/>
      <c r="KD155" s="777"/>
      <c r="KE155" s="777"/>
      <c r="KF155" s="777"/>
      <c r="KG155" s="777"/>
      <c r="KH155" s="777"/>
      <c r="KI155" s="777"/>
      <c r="KJ155" s="777"/>
      <c r="KK155" s="777"/>
      <c r="KL155" s="777"/>
      <c r="KM155" s="777"/>
      <c r="KN155" s="777"/>
      <c r="KO155" s="777"/>
      <c r="KP155" s="777"/>
      <c r="KQ155" s="777"/>
      <c r="KR155" s="777"/>
      <c r="KS155" s="777"/>
      <c r="KT155" s="777"/>
      <c r="KU155" s="777"/>
      <c r="KV155" s="777"/>
      <c r="KW155" s="777"/>
      <c r="KX155" s="777"/>
      <c r="KY155" s="777"/>
      <c r="KZ155" s="777"/>
      <c r="LA155" s="777"/>
      <c r="LB155" s="777"/>
      <c r="LC155" s="777"/>
      <c r="LD155" s="777"/>
      <c r="LE155" s="777"/>
      <c r="LF155" s="777"/>
      <c r="LG155" s="777"/>
      <c r="LH155" s="777"/>
      <c r="LI155" s="777"/>
      <c r="LJ155" s="777"/>
      <c r="LK155" s="777"/>
      <c r="LL155" s="777"/>
      <c r="LM155" s="777"/>
      <c r="LN155" s="777"/>
    </row>
    <row r="156" spans="1:326" ht="15" hidden="1" customHeight="1" outlineLevel="1" x14ac:dyDescent="0.3">
      <c r="A156" s="1327">
        <v>42387</v>
      </c>
      <c r="B156" s="1327"/>
      <c r="C156" s="401"/>
      <c r="AR156" s="23"/>
      <c r="AT156" s="23"/>
      <c r="BH156" s="23"/>
      <c r="BU156" s="17"/>
      <c r="BW156" s="17"/>
      <c r="CI156" s="17"/>
      <c r="CK156" s="17"/>
      <c r="CW156" s="17"/>
      <c r="CY156" s="17"/>
      <c r="DK156" s="17"/>
      <c r="DM156" s="17"/>
      <c r="DY156" s="17"/>
      <c r="EA156" s="17"/>
      <c r="EM156" s="17"/>
      <c r="EO156" s="17"/>
      <c r="FA156" s="17"/>
      <c r="FC156" s="17"/>
      <c r="FO156" s="17"/>
      <c r="FQ156" s="17"/>
      <c r="GC156" s="17"/>
      <c r="GE156" s="17"/>
      <c r="HY156" s="32"/>
      <c r="JE156" s="776"/>
      <c r="JF156" s="776"/>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c r="KC156" s="777"/>
      <c r="KD156" s="777"/>
      <c r="KE156" s="777"/>
      <c r="KF156" s="777"/>
      <c r="KG156" s="777"/>
      <c r="KH156" s="777"/>
      <c r="KI156" s="777"/>
      <c r="KJ156" s="777"/>
      <c r="KK156" s="777"/>
      <c r="KL156" s="777"/>
      <c r="KM156" s="777"/>
      <c r="KN156" s="777"/>
      <c r="KO156" s="777"/>
      <c r="KP156" s="777"/>
      <c r="KQ156" s="777"/>
      <c r="KR156" s="777"/>
      <c r="KS156" s="777"/>
      <c r="KT156" s="777"/>
      <c r="KU156" s="777"/>
      <c r="KV156" s="777"/>
      <c r="KW156" s="777"/>
      <c r="KX156" s="777"/>
      <c r="KY156" s="777"/>
      <c r="KZ156" s="777"/>
      <c r="LA156" s="777"/>
      <c r="LB156" s="777"/>
      <c r="LC156" s="777"/>
      <c r="LD156" s="777"/>
      <c r="LE156" s="777"/>
      <c r="LF156" s="777"/>
      <c r="LG156" s="777"/>
      <c r="LH156" s="777"/>
      <c r="LI156" s="777"/>
      <c r="LJ156" s="777"/>
      <c r="LK156" s="777"/>
      <c r="LL156" s="777"/>
      <c r="LM156" s="777"/>
      <c r="LN156" s="777"/>
    </row>
    <row r="157" spans="1:326" ht="15" hidden="1" customHeight="1" outlineLevel="1" x14ac:dyDescent="0.3">
      <c r="A157" s="1327">
        <v>42454</v>
      </c>
      <c r="B157" s="1327"/>
      <c r="C157" s="401"/>
      <c r="AR157" s="23"/>
      <c r="AT157" s="23"/>
      <c r="BH157" s="23"/>
      <c r="BU157" s="17"/>
      <c r="BW157" s="17"/>
      <c r="CI157" s="17"/>
      <c r="CK157" s="17"/>
      <c r="CW157" s="17"/>
      <c r="CY157" s="17"/>
      <c r="DK157" s="17"/>
      <c r="DM157" s="17"/>
      <c r="DY157" s="17"/>
      <c r="EA157" s="17"/>
      <c r="EM157" s="17"/>
      <c r="EO157" s="17"/>
      <c r="FA157" s="17"/>
      <c r="FC157" s="17"/>
      <c r="FO157" s="17"/>
      <c r="FQ157" s="17"/>
      <c r="GC157" s="17"/>
      <c r="GE157" s="17"/>
      <c r="HY157" s="32"/>
      <c r="JE157" s="776"/>
      <c r="JF157" s="776"/>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c r="KC157" s="777"/>
      <c r="KD157" s="777"/>
      <c r="KE157" s="777"/>
      <c r="KF157" s="777"/>
      <c r="KG157" s="777"/>
      <c r="KH157" s="777"/>
      <c r="KI157" s="777"/>
      <c r="KJ157" s="777"/>
      <c r="KK157" s="777"/>
      <c r="KL157" s="777"/>
      <c r="KM157" s="777"/>
      <c r="KN157" s="777"/>
      <c r="KO157" s="777"/>
      <c r="KP157" s="777"/>
      <c r="KQ157" s="777"/>
      <c r="KR157" s="777"/>
      <c r="KS157" s="777"/>
      <c r="KT157" s="777"/>
      <c r="KU157" s="777"/>
      <c r="KV157" s="777"/>
      <c r="KW157" s="777"/>
      <c r="KX157" s="777"/>
      <c r="KY157" s="777"/>
      <c r="KZ157" s="777"/>
      <c r="LA157" s="777"/>
      <c r="LB157" s="777"/>
      <c r="LC157" s="777"/>
      <c r="LD157" s="777"/>
      <c r="LE157" s="777"/>
      <c r="LF157" s="777"/>
      <c r="LG157" s="777"/>
      <c r="LH157" s="777"/>
      <c r="LI157" s="777"/>
      <c r="LJ157" s="777"/>
      <c r="LK157" s="777"/>
      <c r="LL157" s="777"/>
      <c r="LM157" s="777"/>
      <c r="LN157" s="777"/>
    </row>
    <row r="158" spans="1:326" ht="15" hidden="1" customHeight="1" outlineLevel="1" x14ac:dyDescent="0.3">
      <c r="A158" s="1327">
        <v>42520</v>
      </c>
      <c r="B158" s="1327"/>
      <c r="C158" s="401"/>
      <c r="AR158" s="23"/>
      <c r="AT158" s="23"/>
      <c r="BH158" s="23"/>
      <c r="BU158" s="17"/>
      <c r="BW158" s="17"/>
      <c r="CI158" s="17"/>
      <c r="CK158" s="17"/>
      <c r="CW158" s="17"/>
      <c r="CY158" s="17"/>
      <c r="DK158" s="17"/>
      <c r="DM158" s="17"/>
      <c r="DY158" s="17"/>
      <c r="EA158" s="17"/>
      <c r="EM158" s="17"/>
      <c r="EO158" s="17"/>
      <c r="FA158" s="17"/>
      <c r="FC158" s="17"/>
      <c r="FO158" s="17"/>
      <c r="FQ158" s="17"/>
      <c r="GC158" s="17"/>
      <c r="GE158" s="17"/>
      <c r="HY158" s="32"/>
      <c r="JE158" s="776"/>
      <c r="JF158" s="776"/>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c r="KC158" s="777"/>
      <c r="KD158" s="777"/>
      <c r="KE158" s="777"/>
      <c r="KF158" s="777"/>
      <c r="KG158" s="777"/>
      <c r="KH158" s="777"/>
      <c r="KI158" s="777"/>
      <c r="KJ158" s="777"/>
      <c r="KK158" s="777"/>
      <c r="KL158" s="777"/>
      <c r="KM158" s="777"/>
      <c r="KN158" s="777"/>
      <c r="KO158" s="777"/>
      <c r="KP158" s="777"/>
      <c r="KQ158" s="777"/>
      <c r="KR158" s="777"/>
      <c r="KS158" s="777"/>
      <c r="KT158" s="777"/>
      <c r="KU158" s="777"/>
      <c r="KV158" s="777"/>
      <c r="KW158" s="777"/>
      <c r="KX158" s="777"/>
      <c r="KY158" s="777"/>
      <c r="KZ158" s="777"/>
      <c r="LA158" s="777"/>
      <c r="LB158" s="777"/>
      <c r="LC158" s="777"/>
      <c r="LD158" s="777"/>
      <c r="LE158" s="777"/>
      <c r="LF158" s="777"/>
      <c r="LG158" s="777"/>
      <c r="LH158" s="777"/>
      <c r="LI158" s="777"/>
      <c r="LJ158" s="777"/>
      <c r="LK158" s="777"/>
      <c r="LL158" s="777"/>
      <c r="LM158" s="777"/>
      <c r="LN158" s="777"/>
    </row>
    <row r="159" spans="1:326" ht="15" hidden="1" customHeight="1" outlineLevel="1" x14ac:dyDescent="0.3">
      <c r="A159" s="1327">
        <v>42555</v>
      </c>
      <c r="B159" s="1327"/>
      <c r="C159" s="401"/>
      <c r="AR159" s="23"/>
      <c r="AT159" s="23"/>
      <c r="BH159" s="23"/>
      <c r="BU159" s="17"/>
      <c r="BW159" s="17"/>
      <c r="CI159" s="17"/>
      <c r="CK159" s="17"/>
      <c r="CW159" s="17"/>
      <c r="CY159" s="17"/>
      <c r="DK159" s="17"/>
      <c r="DM159" s="17"/>
      <c r="DY159" s="17"/>
      <c r="EA159" s="17"/>
      <c r="EM159" s="17"/>
      <c r="EO159" s="17"/>
      <c r="FA159" s="17"/>
      <c r="FC159" s="17"/>
      <c r="FO159" s="17"/>
      <c r="FQ159" s="17"/>
      <c r="GC159" s="17"/>
      <c r="GE159" s="17"/>
      <c r="HY159" s="32"/>
      <c r="JE159" s="776"/>
      <c r="JF159" s="776"/>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c r="KC159" s="777"/>
      <c r="KD159" s="777"/>
      <c r="KE159" s="777"/>
      <c r="KF159" s="777"/>
      <c r="KG159" s="777"/>
      <c r="KH159" s="777"/>
      <c r="KI159" s="777"/>
      <c r="KJ159" s="777"/>
      <c r="KK159" s="777"/>
      <c r="KL159" s="777"/>
      <c r="KM159" s="777"/>
      <c r="KN159" s="777"/>
      <c r="KO159" s="777"/>
      <c r="KP159" s="777"/>
      <c r="KQ159" s="777"/>
      <c r="KR159" s="777"/>
      <c r="KS159" s="777"/>
      <c r="KT159" s="777"/>
      <c r="KU159" s="777"/>
      <c r="KV159" s="777"/>
      <c r="KW159" s="777"/>
      <c r="KX159" s="777"/>
      <c r="KY159" s="777"/>
      <c r="KZ159" s="777"/>
      <c r="LA159" s="777"/>
      <c r="LB159" s="777"/>
      <c r="LC159" s="777"/>
      <c r="LD159" s="777"/>
      <c r="LE159" s="777"/>
      <c r="LF159" s="777"/>
      <c r="LG159" s="777"/>
      <c r="LH159" s="777"/>
      <c r="LI159" s="777"/>
      <c r="LJ159" s="777"/>
      <c r="LK159" s="777"/>
      <c r="LL159" s="777"/>
      <c r="LM159" s="777"/>
      <c r="LN159" s="777"/>
    </row>
    <row r="160" spans="1:326" ht="15" hidden="1" customHeight="1" outlineLevel="1" x14ac:dyDescent="0.3">
      <c r="A160" s="1327">
        <v>42618</v>
      </c>
      <c r="B160" s="1327"/>
      <c r="C160" s="401"/>
      <c r="AR160" s="23"/>
      <c r="AT160" s="23"/>
      <c r="BH160" s="23"/>
      <c r="BU160" s="17"/>
      <c r="BW160" s="17"/>
      <c r="CI160" s="17"/>
      <c r="CK160" s="17"/>
      <c r="CW160" s="17"/>
      <c r="CY160" s="17"/>
      <c r="DK160" s="17"/>
      <c r="DM160" s="17"/>
      <c r="DY160" s="17"/>
      <c r="EA160" s="17"/>
      <c r="EM160" s="17"/>
      <c r="EO160" s="17"/>
      <c r="FA160" s="17"/>
      <c r="FC160" s="17"/>
      <c r="FO160" s="17"/>
      <c r="FQ160" s="17"/>
      <c r="GC160" s="17"/>
      <c r="GE160" s="17"/>
      <c r="HY160" s="32"/>
      <c r="JE160" s="776"/>
      <c r="JF160" s="776"/>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c r="KC160" s="777"/>
      <c r="KD160" s="777"/>
      <c r="KE160" s="777"/>
      <c r="KF160" s="777"/>
      <c r="KG160" s="777"/>
      <c r="KH160" s="777"/>
      <c r="KI160" s="777"/>
      <c r="KJ160" s="777"/>
      <c r="KK160" s="777"/>
      <c r="KL160" s="777"/>
      <c r="KM160" s="777"/>
      <c r="KN160" s="777"/>
      <c r="KO160" s="777"/>
      <c r="KP160" s="777"/>
      <c r="KQ160" s="777"/>
      <c r="KR160" s="777"/>
      <c r="KS160" s="777"/>
      <c r="KT160" s="777"/>
      <c r="KU160" s="777"/>
      <c r="KV160" s="777"/>
      <c r="KW160" s="777"/>
      <c r="KX160" s="777"/>
      <c r="KY160" s="777"/>
      <c r="KZ160" s="777"/>
      <c r="LA160" s="777"/>
      <c r="LB160" s="777"/>
      <c r="LC160" s="777"/>
      <c r="LD160" s="777"/>
      <c r="LE160" s="777"/>
      <c r="LF160" s="777"/>
      <c r="LG160" s="777"/>
      <c r="LH160" s="777"/>
      <c r="LI160" s="777"/>
      <c r="LJ160" s="777"/>
      <c r="LK160" s="777"/>
      <c r="LL160" s="777"/>
      <c r="LM160" s="777"/>
      <c r="LN160" s="777"/>
    </row>
    <row r="161" spans="1:326" ht="15" hidden="1" customHeight="1" outlineLevel="1" x14ac:dyDescent="0.3">
      <c r="A161" s="1327">
        <v>42685</v>
      </c>
      <c r="B161" s="1327"/>
      <c r="C161" s="401"/>
      <c r="AR161" s="23"/>
      <c r="AT161" s="23"/>
      <c r="BH161" s="23"/>
      <c r="BU161" s="17"/>
      <c r="BW161" s="17"/>
      <c r="CI161" s="17"/>
      <c r="CK161" s="17"/>
      <c r="CW161" s="17"/>
      <c r="CY161" s="17"/>
      <c r="DK161" s="17"/>
      <c r="DM161" s="17"/>
      <c r="DY161" s="17"/>
      <c r="EA161" s="17"/>
      <c r="EM161" s="17"/>
      <c r="EO161" s="17"/>
      <c r="FA161" s="17"/>
      <c r="FC161" s="17"/>
      <c r="FO161" s="17"/>
      <c r="FQ161" s="17"/>
      <c r="GC161" s="17"/>
      <c r="GE161" s="17"/>
      <c r="HY161" s="32"/>
      <c r="JE161" s="776"/>
      <c r="JF161" s="776"/>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c r="KC161" s="777"/>
      <c r="KD161" s="777"/>
      <c r="KE161" s="777"/>
      <c r="KF161" s="777"/>
      <c r="KG161" s="777"/>
      <c r="KH161" s="777"/>
      <c r="KI161" s="777"/>
      <c r="KJ161" s="777"/>
      <c r="KK161" s="777"/>
      <c r="KL161" s="777"/>
      <c r="KM161" s="777"/>
      <c r="KN161" s="777"/>
      <c r="KO161" s="777"/>
      <c r="KP161" s="777"/>
      <c r="KQ161" s="777"/>
      <c r="KR161" s="777"/>
      <c r="KS161" s="777"/>
      <c r="KT161" s="777"/>
      <c r="KU161" s="777"/>
      <c r="KV161" s="777"/>
      <c r="KW161" s="777"/>
      <c r="KX161" s="777"/>
      <c r="KY161" s="777"/>
      <c r="KZ161" s="777"/>
      <c r="LA161" s="777"/>
      <c r="LB161" s="777"/>
      <c r="LC161" s="777"/>
      <c r="LD161" s="777"/>
      <c r="LE161" s="777"/>
      <c r="LF161" s="777"/>
      <c r="LG161" s="777"/>
      <c r="LH161" s="777"/>
      <c r="LI161" s="777"/>
      <c r="LJ161" s="777"/>
      <c r="LK161" s="777"/>
      <c r="LL161" s="777"/>
      <c r="LM161" s="777"/>
      <c r="LN161" s="777"/>
    </row>
    <row r="162" spans="1:326" ht="15" hidden="1" customHeight="1" outlineLevel="1" x14ac:dyDescent="0.3">
      <c r="A162" s="1327">
        <v>42688</v>
      </c>
      <c r="B162" s="1327"/>
      <c r="C162" s="401"/>
      <c r="AR162" s="23"/>
      <c r="AT162" s="23"/>
      <c r="BH162" s="23"/>
      <c r="BU162" s="17"/>
      <c r="BW162" s="17"/>
      <c r="CI162" s="17"/>
      <c r="CK162" s="17"/>
      <c r="CW162" s="17"/>
      <c r="CY162" s="17"/>
      <c r="DK162" s="17"/>
      <c r="DM162" s="17"/>
      <c r="DY162" s="17"/>
      <c r="EA162" s="17"/>
      <c r="EM162" s="17"/>
      <c r="EO162" s="17"/>
      <c r="FA162" s="17"/>
      <c r="FC162" s="17"/>
      <c r="FO162" s="17"/>
      <c r="FQ162" s="17"/>
      <c r="GC162" s="17"/>
      <c r="GE162" s="17"/>
      <c r="HY162" s="32"/>
      <c r="JE162" s="776"/>
      <c r="JF162" s="776"/>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c r="KC162" s="777"/>
      <c r="KD162" s="777"/>
      <c r="KE162" s="777"/>
      <c r="KF162" s="777"/>
      <c r="KG162" s="777"/>
      <c r="KH162" s="777"/>
      <c r="KI162" s="777"/>
      <c r="KJ162" s="777"/>
      <c r="KK162" s="777"/>
      <c r="KL162" s="777"/>
      <c r="KM162" s="777"/>
      <c r="KN162" s="777"/>
      <c r="KO162" s="777"/>
      <c r="KP162" s="777"/>
      <c r="KQ162" s="777"/>
      <c r="KR162" s="777"/>
      <c r="KS162" s="777"/>
      <c r="KT162" s="777"/>
      <c r="KU162" s="777"/>
      <c r="KV162" s="777"/>
      <c r="KW162" s="777"/>
      <c r="KX162" s="777"/>
      <c r="KY162" s="777"/>
      <c r="KZ162" s="777"/>
      <c r="LA162" s="777"/>
      <c r="LB162" s="777"/>
      <c r="LC162" s="777"/>
      <c r="LD162" s="777"/>
      <c r="LE162" s="777"/>
      <c r="LF162" s="777"/>
      <c r="LG162" s="777"/>
      <c r="LH162" s="777"/>
      <c r="LI162" s="777"/>
      <c r="LJ162" s="777"/>
      <c r="LK162" s="777"/>
      <c r="LL162" s="777"/>
      <c r="LM162" s="777"/>
      <c r="LN162" s="777"/>
    </row>
    <row r="163" spans="1:326" ht="15" hidden="1" customHeight="1" outlineLevel="1" x14ac:dyDescent="0.3">
      <c r="A163" s="1327">
        <v>42699</v>
      </c>
      <c r="B163" s="1327"/>
      <c r="C163" s="401"/>
      <c r="AR163" s="23"/>
      <c r="AT163" s="23"/>
      <c r="BH163" s="23"/>
      <c r="BU163" s="17"/>
      <c r="BW163" s="17"/>
      <c r="CI163" s="17"/>
      <c r="CK163" s="17"/>
      <c r="CW163" s="17"/>
      <c r="CY163" s="17"/>
      <c r="DK163" s="17"/>
      <c r="DM163" s="17"/>
      <c r="DY163" s="17"/>
      <c r="EA163" s="17"/>
      <c r="EM163" s="17"/>
      <c r="EO163" s="17"/>
      <c r="FA163" s="17"/>
      <c r="FC163" s="17"/>
      <c r="FO163" s="17"/>
      <c r="FQ163" s="17"/>
      <c r="GC163" s="17"/>
      <c r="GE163" s="17"/>
      <c r="HY163" s="32"/>
      <c r="JE163" s="776"/>
      <c r="JF163" s="776"/>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c r="KC163" s="777"/>
      <c r="KD163" s="777"/>
      <c r="KE163" s="777"/>
      <c r="KF163" s="777"/>
      <c r="KG163" s="777"/>
      <c r="KH163" s="777"/>
      <c r="KI163" s="777"/>
      <c r="KJ163" s="777"/>
      <c r="KK163" s="777"/>
      <c r="KL163" s="777"/>
      <c r="KM163" s="777"/>
      <c r="KN163" s="777"/>
      <c r="KO163" s="777"/>
      <c r="KP163" s="777"/>
      <c r="KQ163" s="777"/>
      <c r="KR163" s="777"/>
      <c r="KS163" s="777"/>
      <c r="KT163" s="777"/>
      <c r="KU163" s="777"/>
      <c r="KV163" s="777"/>
      <c r="KW163" s="777"/>
      <c r="KX163" s="777"/>
      <c r="KY163" s="777"/>
      <c r="KZ163" s="777"/>
      <c r="LA163" s="777"/>
      <c r="LB163" s="777"/>
      <c r="LC163" s="777"/>
      <c r="LD163" s="777"/>
      <c r="LE163" s="777"/>
      <c r="LF163" s="777"/>
      <c r="LG163" s="777"/>
      <c r="LH163" s="777"/>
      <c r="LI163" s="777"/>
      <c r="LJ163" s="777"/>
      <c r="LK163" s="777"/>
      <c r="LL163" s="777"/>
      <c r="LM163" s="777"/>
      <c r="LN163" s="777"/>
    </row>
    <row r="164" spans="1:326" ht="15" hidden="1" customHeight="1" outlineLevel="1" x14ac:dyDescent="0.3">
      <c r="A164" s="1327">
        <v>42727</v>
      </c>
      <c r="B164" s="1327"/>
      <c r="C164" s="401"/>
      <c r="AR164" s="23"/>
      <c r="AT164" s="23"/>
      <c r="BH164" s="23"/>
      <c r="BU164" s="17"/>
      <c r="BW164" s="17"/>
      <c r="CI164" s="17"/>
      <c r="CK164" s="17"/>
      <c r="CW164" s="17"/>
      <c r="CY164" s="17"/>
      <c r="DK164" s="17"/>
      <c r="DM164" s="17"/>
      <c r="DY164" s="17"/>
      <c r="EA164" s="17"/>
      <c r="EM164" s="17"/>
      <c r="EO164" s="17"/>
      <c r="FA164" s="17"/>
      <c r="FC164" s="17"/>
      <c r="FO164" s="17"/>
      <c r="FQ164" s="17"/>
      <c r="GC164" s="17"/>
      <c r="GE164" s="17"/>
      <c r="HY164" s="32"/>
      <c r="JE164" s="776"/>
      <c r="JF164" s="776"/>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c r="KC164" s="777"/>
      <c r="KD164" s="777"/>
      <c r="KE164" s="777"/>
      <c r="KF164" s="777"/>
      <c r="KG164" s="777"/>
      <c r="KH164" s="777"/>
      <c r="KI164" s="777"/>
      <c r="KJ164" s="777"/>
      <c r="KK164" s="777"/>
      <c r="KL164" s="777"/>
      <c r="KM164" s="777"/>
      <c r="KN164" s="777"/>
      <c r="KO164" s="777"/>
      <c r="KP164" s="777"/>
      <c r="KQ164" s="777"/>
      <c r="KR164" s="777"/>
      <c r="KS164" s="777"/>
      <c r="KT164" s="777"/>
      <c r="KU164" s="777"/>
      <c r="KV164" s="777"/>
      <c r="KW164" s="777"/>
      <c r="KX164" s="777"/>
      <c r="KY164" s="777"/>
      <c r="KZ164" s="777"/>
      <c r="LA164" s="777"/>
      <c r="LB164" s="777"/>
      <c r="LC164" s="777"/>
      <c r="LD164" s="777"/>
      <c r="LE164" s="777"/>
      <c r="LF164" s="777"/>
      <c r="LG164" s="777"/>
      <c r="LH164" s="777"/>
      <c r="LI164" s="777"/>
      <c r="LJ164" s="777"/>
      <c r="LK164" s="777"/>
      <c r="LL164" s="777"/>
      <c r="LM164" s="777"/>
      <c r="LN164" s="777"/>
    </row>
    <row r="165" spans="1:326" ht="15" hidden="1" customHeight="1" outlineLevel="1" x14ac:dyDescent="0.3">
      <c r="A165" s="1327">
        <v>42730</v>
      </c>
      <c r="B165" s="1327"/>
      <c r="C165" s="401"/>
      <c r="AR165" s="23"/>
      <c r="AT165" s="23"/>
      <c r="BH165" s="23"/>
      <c r="BU165" s="17"/>
      <c r="BW165" s="17"/>
      <c r="CI165" s="17"/>
      <c r="CK165" s="17"/>
      <c r="CW165" s="17"/>
      <c r="CY165" s="17"/>
      <c r="DK165" s="17"/>
      <c r="DM165" s="17"/>
      <c r="DY165" s="17"/>
      <c r="EA165" s="17"/>
      <c r="EM165" s="17"/>
      <c r="EO165" s="17"/>
      <c r="FA165" s="17"/>
      <c r="FC165" s="17"/>
      <c r="FO165" s="17"/>
      <c r="FQ165" s="17"/>
      <c r="GC165" s="17"/>
      <c r="GE165" s="17"/>
      <c r="HY165" s="32"/>
      <c r="JE165" s="776"/>
      <c r="JF165" s="776"/>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c r="KC165" s="777"/>
      <c r="KD165" s="777"/>
      <c r="KE165" s="777"/>
      <c r="KF165" s="777"/>
      <c r="KG165" s="777"/>
      <c r="KH165" s="777"/>
      <c r="KI165" s="777"/>
      <c r="KJ165" s="777"/>
      <c r="KK165" s="777"/>
      <c r="KL165" s="777"/>
      <c r="KM165" s="777"/>
      <c r="KN165" s="777"/>
      <c r="KO165" s="777"/>
      <c r="KP165" s="777"/>
      <c r="KQ165" s="777"/>
      <c r="KR165" s="777"/>
      <c r="KS165" s="777"/>
      <c r="KT165" s="777"/>
      <c r="KU165" s="777"/>
      <c r="KV165" s="777"/>
      <c r="KW165" s="777"/>
      <c r="KX165" s="777"/>
      <c r="KY165" s="777"/>
      <c r="KZ165" s="777"/>
      <c r="LA165" s="777"/>
      <c r="LB165" s="777"/>
      <c r="LC165" s="777"/>
      <c r="LD165" s="777"/>
      <c r="LE165" s="777"/>
      <c r="LF165" s="777"/>
      <c r="LG165" s="777"/>
      <c r="LH165" s="777"/>
      <c r="LI165" s="777"/>
      <c r="LJ165" s="777"/>
      <c r="LK165" s="777"/>
      <c r="LL165" s="777"/>
      <c r="LM165" s="777"/>
      <c r="LN165" s="777"/>
    </row>
    <row r="166" spans="1:326" ht="15" hidden="1" customHeight="1" outlineLevel="1" x14ac:dyDescent="0.3">
      <c r="A166" s="1327">
        <v>42731</v>
      </c>
      <c r="B166" s="1327"/>
      <c r="C166" s="401"/>
      <c r="AR166" s="23"/>
      <c r="AT166" s="23"/>
      <c r="BH166" s="23"/>
      <c r="BU166" s="17"/>
      <c r="BW166" s="17"/>
      <c r="CI166" s="17"/>
      <c r="CK166" s="17"/>
      <c r="CW166" s="17"/>
      <c r="CY166" s="17"/>
      <c r="DK166" s="17"/>
      <c r="DM166" s="17"/>
      <c r="DY166" s="17"/>
      <c r="EA166" s="17"/>
      <c r="EM166" s="17"/>
      <c r="EO166" s="17"/>
      <c r="FA166" s="17"/>
      <c r="FC166" s="17"/>
      <c r="FO166" s="17"/>
      <c r="FQ166" s="17"/>
      <c r="GC166" s="17"/>
      <c r="GE166" s="17"/>
      <c r="HY166" s="32"/>
      <c r="JE166" s="776"/>
      <c r="JF166" s="776"/>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c r="KC166" s="777"/>
      <c r="KD166" s="777"/>
      <c r="KE166" s="777"/>
      <c r="KF166" s="777"/>
      <c r="KG166" s="777"/>
      <c r="KH166" s="777"/>
      <c r="KI166" s="777"/>
      <c r="KJ166" s="777"/>
      <c r="KK166" s="777"/>
      <c r="KL166" s="777"/>
      <c r="KM166" s="777"/>
      <c r="KN166" s="777"/>
      <c r="KO166" s="777"/>
      <c r="KP166" s="777"/>
      <c r="KQ166" s="777"/>
      <c r="KR166" s="777"/>
      <c r="KS166" s="777"/>
      <c r="KT166" s="777"/>
      <c r="KU166" s="777"/>
      <c r="KV166" s="777"/>
      <c r="KW166" s="777"/>
      <c r="KX166" s="777"/>
      <c r="KY166" s="777"/>
      <c r="KZ166" s="777"/>
      <c r="LA166" s="777"/>
      <c r="LB166" s="777"/>
      <c r="LC166" s="777"/>
      <c r="LD166" s="777"/>
      <c r="LE166" s="777"/>
      <c r="LF166" s="777"/>
      <c r="LG166" s="777"/>
      <c r="LH166" s="777"/>
      <c r="LI166" s="777"/>
      <c r="LJ166" s="777"/>
      <c r="LK166" s="777"/>
      <c r="LL166" s="777"/>
      <c r="LM166" s="777"/>
      <c r="LN166" s="777"/>
    </row>
    <row r="167" spans="1:326" ht="15" hidden="1" customHeight="1" outlineLevel="1" x14ac:dyDescent="0.3">
      <c r="A167" s="1327">
        <v>42737</v>
      </c>
      <c r="B167" s="1327"/>
      <c r="C167" s="401"/>
      <c r="AR167" s="23"/>
      <c r="AT167" s="23"/>
      <c r="BH167" s="23"/>
      <c r="BU167" s="17"/>
      <c r="BW167" s="17"/>
      <c r="CI167" s="17"/>
      <c r="CK167" s="17"/>
      <c r="CW167" s="17"/>
      <c r="CY167" s="17"/>
      <c r="DK167" s="17"/>
      <c r="DM167" s="17"/>
      <c r="DY167" s="17"/>
      <c r="EA167" s="17"/>
      <c r="EM167" s="17"/>
      <c r="EO167" s="17"/>
      <c r="FA167" s="17"/>
      <c r="FC167" s="17"/>
      <c r="FO167" s="17"/>
      <c r="FQ167" s="17"/>
      <c r="GC167" s="17"/>
      <c r="GE167" s="17"/>
      <c r="HY167" s="32"/>
      <c r="JE167" s="776"/>
      <c r="JF167" s="776"/>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c r="KC167" s="777"/>
      <c r="KD167" s="777"/>
      <c r="KE167" s="777"/>
      <c r="KF167" s="777"/>
      <c r="KG167" s="777"/>
      <c r="KH167" s="777"/>
      <c r="KI167" s="777"/>
      <c r="KJ167" s="777"/>
      <c r="KK167" s="777"/>
      <c r="KL167" s="777"/>
      <c r="KM167" s="777"/>
      <c r="KN167" s="777"/>
      <c r="KO167" s="777"/>
      <c r="KP167" s="777"/>
      <c r="KQ167" s="777"/>
      <c r="KR167" s="777"/>
      <c r="KS167" s="777"/>
      <c r="KT167" s="777"/>
      <c r="KU167" s="777"/>
      <c r="KV167" s="777"/>
      <c r="KW167" s="777"/>
      <c r="KX167" s="777"/>
      <c r="KY167" s="777"/>
      <c r="KZ167" s="777"/>
      <c r="LA167" s="777"/>
      <c r="LB167" s="777"/>
      <c r="LC167" s="777"/>
      <c r="LD167" s="777"/>
      <c r="LE167" s="777"/>
      <c r="LF167" s="777"/>
      <c r="LG167" s="777"/>
      <c r="LH167" s="777"/>
      <c r="LI167" s="777"/>
      <c r="LJ167" s="777"/>
      <c r="LK167" s="777"/>
      <c r="LL167" s="777"/>
      <c r="LM167" s="777"/>
      <c r="LN167" s="777"/>
    </row>
    <row r="168" spans="1:326" ht="15" hidden="1" customHeight="1" outlineLevel="1" x14ac:dyDescent="0.3">
      <c r="A168" s="1327">
        <v>42751</v>
      </c>
      <c r="B168" s="1327"/>
      <c r="C168" s="401"/>
      <c r="AR168" s="23"/>
      <c r="AT168" s="23"/>
      <c r="BH168" s="23"/>
      <c r="BU168" s="17"/>
      <c r="BW168" s="17"/>
      <c r="CI168" s="17"/>
      <c r="CK168" s="17"/>
      <c r="CW168" s="17"/>
      <c r="CY168" s="17"/>
      <c r="DK168" s="17"/>
      <c r="DM168" s="17"/>
      <c r="DY168" s="17"/>
      <c r="EA168" s="17"/>
      <c r="EM168" s="17"/>
      <c r="EO168" s="17"/>
      <c r="FA168" s="17"/>
      <c r="FC168" s="17"/>
      <c r="FO168" s="17"/>
      <c r="FQ168" s="17"/>
      <c r="GC168" s="17"/>
      <c r="GE168" s="17"/>
      <c r="HY168" s="32"/>
      <c r="JE168" s="776"/>
      <c r="JF168" s="776"/>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c r="KC168" s="777"/>
      <c r="KD168" s="777"/>
      <c r="KE168" s="777"/>
      <c r="KF168" s="777"/>
      <c r="KG168" s="777"/>
      <c r="KH168" s="777"/>
      <c r="KI168" s="777"/>
      <c r="KJ168" s="777"/>
      <c r="KK168" s="777"/>
      <c r="KL168" s="777"/>
      <c r="KM168" s="777"/>
      <c r="KN168" s="777"/>
      <c r="KO168" s="777"/>
      <c r="KP168" s="777"/>
      <c r="KQ168" s="777"/>
      <c r="KR168" s="777"/>
      <c r="KS168" s="777"/>
      <c r="KT168" s="777"/>
      <c r="KU168" s="777"/>
      <c r="KV168" s="777"/>
      <c r="KW168" s="777"/>
      <c r="KX168" s="777"/>
      <c r="KY168" s="777"/>
      <c r="KZ168" s="777"/>
      <c r="LA168" s="777"/>
      <c r="LB168" s="777"/>
      <c r="LC168" s="777"/>
      <c r="LD168" s="777"/>
      <c r="LE168" s="777"/>
      <c r="LF168" s="777"/>
      <c r="LG168" s="777"/>
      <c r="LH168" s="777"/>
      <c r="LI168" s="777"/>
      <c r="LJ168" s="777"/>
      <c r="LK168" s="777"/>
      <c r="LL168" s="777"/>
      <c r="LM168" s="777"/>
      <c r="LN168" s="777"/>
    </row>
    <row r="169" spans="1:326" ht="15" hidden="1" customHeight="1" outlineLevel="1" x14ac:dyDescent="0.3">
      <c r="A169" s="1327">
        <v>42839</v>
      </c>
      <c r="B169" s="1327"/>
      <c r="C169" s="401"/>
      <c r="AR169" s="23"/>
      <c r="AT169" s="23"/>
      <c r="BH169" s="23"/>
      <c r="BU169" s="17"/>
      <c r="BW169" s="17"/>
      <c r="CI169" s="17"/>
      <c r="CK169" s="17"/>
      <c r="CW169" s="17"/>
      <c r="CY169" s="17"/>
      <c r="DK169" s="17"/>
      <c r="DM169" s="17"/>
      <c r="DY169" s="17"/>
      <c r="EA169" s="17"/>
      <c r="EM169" s="17"/>
      <c r="EO169" s="17"/>
      <c r="FA169" s="17"/>
      <c r="FC169" s="17"/>
      <c r="FO169" s="17"/>
      <c r="FQ169" s="17"/>
      <c r="GC169" s="17"/>
      <c r="GE169" s="17"/>
      <c r="HY169" s="32"/>
      <c r="JE169" s="776"/>
      <c r="JF169" s="776"/>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c r="KC169" s="777"/>
      <c r="KD169" s="777"/>
      <c r="KE169" s="777"/>
      <c r="KF169" s="777"/>
      <c r="KG169" s="777"/>
      <c r="KH169" s="777"/>
      <c r="KI169" s="777"/>
      <c r="KJ169" s="777"/>
      <c r="KK169" s="777"/>
      <c r="KL169" s="777"/>
      <c r="KM169" s="777"/>
      <c r="KN169" s="777"/>
      <c r="KO169" s="777"/>
      <c r="KP169" s="777"/>
      <c r="KQ169" s="777"/>
      <c r="KR169" s="777"/>
      <c r="KS169" s="777"/>
      <c r="KT169" s="777"/>
      <c r="KU169" s="777"/>
      <c r="KV169" s="777"/>
      <c r="KW169" s="777"/>
      <c r="KX169" s="777"/>
      <c r="KY169" s="777"/>
      <c r="KZ169" s="777"/>
      <c r="LA169" s="777"/>
      <c r="LB169" s="777"/>
      <c r="LC169" s="777"/>
      <c r="LD169" s="777"/>
      <c r="LE169" s="777"/>
      <c r="LF169" s="777"/>
      <c r="LG169" s="777"/>
      <c r="LH169" s="777"/>
      <c r="LI169" s="777"/>
      <c r="LJ169" s="777"/>
      <c r="LK169" s="777"/>
      <c r="LL169" s="777"/>
      <c r="LM169" s="777"/>
      <c r="LN169" s="777"/>
    </row>
    <row r="170" spans="1:326" ht="15" hidden="1" customHeight="1" outlineLevel="1" x14ac:dyDescent="0.3">
      <c r="A170" s="1327">
        <v>42884</v>
      </c>
      <c r="B170" s="1327"/>
      <c r="C170" s="401"/>
      <c r="AR170" s="23"/>
      <c r="AT170" s="23"/>
      <c r="BH170" s="23"/>
      <c r="BU170" s="17"/>
      <c r="BW170" s="17"/>
      <c r="CI170" s="17"/>
      <c r="CK170" s="17"/>
      <c r="CW170" s="17"/>
      <c r="CY170" s="17"/>
      <c r="DK170" s="17"/>
      <c r="DM170" s="17"/>
      <c r="DY170" s="17"/>
      <c r="EA170" s="17"/>
      <c r="EM170" s="17"/>
      <c r="EO170" s="17"/>
      <c r="FA170" s="17"/>
      <c r="FC170" s="17"/>
      <c r="FO170" s="17"/>
      <c r="FQ170" s="17"/>
      <c r="GC170" s="17"/>
      <c r="GE170" s="17"/>
      <c r="HY170" s="32"/>
      <c r="JE170" s="776"/>
      <c r="JF170" s="776"/>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c r="KC170" s="777"/>
      <c r="KD170" s="777"/>
      <c r="KE170" s="777"/>
      <c r="KF170" s="777"/>
      <c r="KG170" s="777"/>
      <c r="KH170" s="777"/>
      <c r="KI170" s="777"/>
      <c r="KJ170" s="777"/>
      <c r="KK170" s="777"/>
      <c r="KL170" s="777"/>
      <c r="KM170" s="777"/>
      <c r="KN170" s="777"/>
      <c r="KO170" s="777"/>
      <c r="KP170" s="777"/>
      <c r="KQ170" s="777"/>
      <c r="KR170" s="777"/>
      <c r="KS170" s="777"/>
      <c r="KT170" s="777"/>
      <c r="KU170" s="777"/>
      <c r="KV170" s="777"/>
      <c r="KW170" s="777"/>
      <c r="KX170" s="777"/>
      <c r="KY170" s="777"/>
      <c r="KZ170" s="777"/>
      <c r="LA170" s="777"/>
      <c r="LB170" s="777"/>
      <c r="LC170" s="777"/>
      <c r="LD170" s="777"/>
      <c r="LE170" s="777"/>
      <c r="LF170" s="777"/>
      <c r="LG170" s="777"/>
      <c r="LH170" s="777"/>
      <c r="LI170" s="777"/>
      <c r="LJ170" s="777"/>
      <c r="LK170" s="777"/>
      <c r="LL170" s="777"/>
      <c r="LM170" s="777"/>
      <c r="LN170" s="777"/>
    </row>
    <row r="171" spans="1:326" ht="15" hidden="1" customHeight="1" outlineLevel="1" x14ac:dyDescent="0.3">
      <c r="A171" s="1327">
        <v>42920</v>
      </c>
      <c r="B171" s="1327"/>
      <c r="C171" s="401"/>
      <c r="AR171" s="23"/>
      <c r="AT171" s="23"/>
      <c r="BH171" s="23"/>
      <c r="BU171" s="17"/>
      <c r="BW171" s="17"/>
      <c r="CI171" s="17"/>
      <c r="CK171" s="17"/>
      <c r="CW171" s="17"/>
      <c r="CY171" s="17"/>
      <c r="DK171" s="17"/>
      <c r="DM171" s="17"/>
      <c r="DY171" s="17"/>
      <c r="EA171" s="17"/>
      <c r="EM171" s="17"/>
      <c r="EO171" s="17"/>
      <c r="FA171" s="17"/>
      <c r="FC171" s="17"/>
      <c r="FO171" s="17"/>
      <c r="FQ171" s="17"/>
      <c r="GC171" s="17"/>
      <c r="GE171" s="17"/>
      <c r="HY171" s="32"/>
      <c r="JE171" s="776"/>
      <c r="JF171" s="776"/>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c r="KC171" s="777"/>
      <c r="KD171" s="777"/>
      <c r="KE171" s="777"/>
      <c r="KF171" s="777"/>
      <c r="KG171" s="777"/>
      <c r="KH171" s="777"/>
      <c r="KI171" s="777"/>
      <c r="KJ171" s="777"/>
      <c r="KK171" s="777"/>
      <c r="KL171" s="777"/>
      <c r="KM171" s="777"/>
      <c r="KN171" s="777"/>
      <c r="KO171" s="777"/>
      <c r="KP171" s="777"/>
      <c r="KQ171" s="777"/>
      <c r="KR171" s="777"/>
      <c r="KS171" s="777"/>
      <c r="KT171" s="777"/>
      <c r="KU171" s="777"/>
      <c r="KV171" s="777"/>
      <c r="KW171" s="777"/>
      <c r="KX171" s="777"/>
      <c r="KY171" s="777"/>
      <c r="KZ171" s="777"/>
      <c r="LA171" s="777"/>
      <c r="LB171" s="777"/>
      <c r="LC171" s="777"/>
      <c r="LD171" s="777"/>
      <c r="LE171" s="777"/>
      <c r="LF171" s="777"/>
      <c r="LG171" s="777"/>
      <c r="LH171" s="777"/>
      <c r="LI171" s="777"/>
      <c r="LJ171" s="777"/>
      <c r="LK171" s="777"/>
      <c r="LL171" s="777"/>
      <c r="LM171" s="777"/>
      <c r="LN171" s="777"/>
    </row>
    <row r="172" spans="1:326" ht="15" hidden="1" customHeight="1" outlineLevel="1" x14ac:dyDescent="0.3">
      <c r="A172" s="1327">
        <v>42982</v>
      </c>
      <c r="B172" s="1327"/>
      <c r="C172" s="401"/>
      <c r="AR172" s="23"/>
      <c r="AT172" s="23"/>
      <c r="BH172" s="23"/>
      <c r="BU172" s="17"/>
      <c r="BW172" s="17"/>
      <c r="CI172" s="17"/>
      <c r="CK172" s="17"/>
      <c r="CW172" s="17"/>
      <c r="CY172" s="17"/>
      <c r="DK172" s="17"/>
      <c r="DM172" s="17"/>
      <c r="DY172" s="17"/>
      <c r="EA172" s="17"/>
      <c r="EM172" s="17"/>
      <c r="EO172" s="17"/>
      <c r="FA172" s="17"/>
      <c r="FC172" s="17"/>
      <c r="FO172" s="17"/>
      <c r="FQ172" s="17"/>
      <c r="GC172" s="17"/>
      <c r="GE172" s="17"/>
      <c r="HY172" s="32"/>
      <c r="JE172" s="776"/>
      <c r="JF172" s="776"/>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c r="KC172" s="777"/>
      <c r="KD172" s="777"/>
      <c r="KE172" s="777"/>
      <c r="KF172" s="777"/>
      <c r="KG172" s="777"/>
      <c r="KH172" s="777"/>
      <c r="KI172" s="777"/>
      <c r="KJ172" s="777"/>
      <c r="KK172" s="777"/>
      <c r="KL172" s="777"/>
      <c r="KM172" s="777"/>
      <c r="KN172" s="777"/>
      <c r="KO172" s="777"/>
      <c r="KP172" s="777"/>
      <c r="KQ172" s="777"/>
      <c r="KR172" s="777"/>
      <c r="KS172" s="777"/>
      <c r="KT172" s="777"/>
      <c r="KU172" s="777"/>
      <c r="KV172" s="777"/>
      <c r="KW172" s="777"/>
      <c r="KX172" s="777"/>
      <c r="KY172" s="777"/>
      <c r="KZ172" s="777"/>
      <c r="LA172" s="777"/>
      <c r="LB172" s="777"/>
      <c r="LC172" s="777"/>
      <c r="LD172" s="777"/>
      <c r="LE172" s="777"/>
      <c r="LF172" s="777"/>
      <c r="LG172" s="777"/>
      <c r="LH172" s="777"/>
      <c r="LI172" s="777"/>
      <c r="LJ172" s="777"/>
      <c r="LK172" s="777"/>
      <c r="LL172" s="777"/>
      <c r="LM172" s="777"/>
      <c r="LN172" s="777"/>
    </row>
    <row r="173" spans="1:326" ht="15" hidden="1" customHeight="1" outlineLevel="1" x14ac:dyDescent="0.3">
      <c r="A173" s="1327">
        <v>43049</v>
      </c>
      <c r="B173" s="1327"/>
      <c r="C173" s="401"/>
      <c r="AR173" s="23"/>
      <c r="AT173" s="23"/>
      <c r="BH173" s="23"/>
      <c r="BU173" s="17"/>
      <c r="BW173" s="17"/>
      <c r="CI173" s="17"/>
      <c r="CK173" s="17"/>
      <c r="CW173" s="17"/>
      <c r="CY173" s="17"/>
      <c r="DK173" s="17"/>
      <c r="DM173" s="17"/>
      <c r="DY173" s="17"/>
      <c r="EA173" s="17"/>
      <c r="EM173" s="17"/>
      <c r="EO173" s="17"/>
      <c r="FA173" s="17"/>
      <c r="FC173" s="17"/>
      <c r="FO173" s="17"/>
      <c r="FQ173" s="17"/>
      <c r="GC173" s="17"/>
      <c r="GE173" s="17"/>
      <c r="HY173" s="32"/>
      <c r="JE173" s="776"/>
      <c r="JF173" s="776"/>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c r="KC173" s="777"/>
      <c r="KD173" s="777"/>
      <c r="KE173" s="777"/>
      <c r="KF173" s="777"/>
      <c r="KG173" s="777"/>
      <c r="KH173" s="777"/>
      <c r="KI173" s="777"/>
      <c r="KJ173" s="777"/>
      <c r="KK173" s="777"/>
      <c r="KL173" s="777"/>
      <c r="KM173" s="777"/>
      <c r="KN173" s="777"/>
      <c r="KO173" s="777"/>
      <c r="KP173" s="777"/>
      <c r="KQ173" s="777"/>
      <c r="KR173" s="777"/>
      <c r="KS173" s="777"/>
      <c r="KT173" s="777"/>
      <c r="KU173" s="777"/>
      <c r="KV173" s="777"/>
      <c r="KW173" s="777"/>
      <c r="KX173" s="777"/>
      <c r="KY173" s="777"/>
      <c r="KZ173" s="777"/>
      <c r="LA173" s="777"/>
      <c r="LB173" s="777"/>
      <c r="LC173" s="777"/>
      <c r="LD173" s="777"/>
      <c r="LE173" s="777"/>
      <c r="LF173" s="777"/>
      <c r="LG173" s="777"/>
      <c r="LH173" s="777"/>
      <c r="LI173" s="777"/>
      <c r="LJ173" s="777"/>
      <c r="LK173" s="777"/>
      <c r="LL173" s="777"/>
      <c r="LM173" s="777"/>
      <c r="LN173" s="777"/>
    </row>
    <row r="174" spans="1:326" ht="15" hidden="1" customHeight="1" outlineLevel="1" x14ac:dyDescent="0.3">
      <c r="A174" s="1327">
        <v>43062</v>
      </c>
      <c r="B174" s="1327"/>
      <c r="C174" s="401"/>
      <c r="AR174" s="23"/>
      <c r="AT174" s="23"/>
      <c r="BH174" s="23"/>
      <c r="BU174" s="17"/>
      <c r="BW174" s="17"/>
      <c r="CI174" s="17"/>
      <c r="CK174" s="17"/>
      <c r="CW174" s="17"/>
      <c r="CY174" s="17"/>
      <c r="DK174" s="17"/>
      <c r="DM174" s="17"/>
      <c r="DY174" s="17"/>
      <c r="EA174" s="17"/>
      <c r="EM174" s="17"/>
      <c r="EO174" s="17"/>
      <c r="FA174" s="17"/>
      <c r="FC174" s="17"/>
      <c r="FO174" s="17"/>
      <c r="FQ174" s="17"/>
      <c r="GC174" s="17"/>
      <c r="GE174" s="17"/>
      <c r="HY174" s="32"/>
      <c r="JE174" s="776"/>
      <c r="JF174" s="776"/>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c r="KC174" s="777"/>
      <c r="KD174" s="777"/>
      <c r="KE174" s="777"/>
      <c r="KF174" s="777"/>
      <c r="KG174" s="777"/>
      <c r="KH174" s="777"/>
      <c r="KI174" s="777"/>
      <c r="KJ174" s="777"/>
      <c r="KK174" s="777"/>
      <c r="KL174" s="777"/>
      <c r="KM174" s="777"/>
      <c r="KN174" s="777"/>
      <c r="KO174" s="777"/>
      <c r="KP174" s="777"/>
      <c r="KQ174" s="777"/>
      <c r="KR174" s="777"/>
      <c r="KS174" s="777"/>
      <c r="KT174" s="777"/>
      <c r="KU174" s="777"/>
      <c r="KV174" s="777"/>
      <c r="KW174" s="777"/>
      <c r="KX174" s="777"/>
      <c r="KY174" s="777"/>
      <c r="KZ174" s="777"/>
      <c r="LA174" s="777"/>
      <c r="LB174" s="777"/>
      <c r="LC174" s="777"/>
      <c r="LD174" s="777"/>
      <c r="LE174" s="777"/>
      <c r="LF174" s="777"/>
      <c r="LG174" s="777"/>
      <c r="LH174" s="777"/>
      <c r="LI174" s="777"/>
      <c r="LJ174" s="777"/>
      <c r="LK174" s="777"/>
      <c r="LL174" s="777"/>
      <c r="LM174" s="777"/>
      <c r="LN174" s="777"/>
    </row>
    <row r="175" spans="1:326" ht="15" hidden="1" customHeight="1" outlineLevel="1" x14ac:dyDescent="0.3">
      <c r="A175" s="1327">
        <v>43063</v>
      </c>
      <c r="B175" s="1327"/>
      <c r="C175" s="401"/>
      <c r="AR175" s="23"/>
      <c r="AT175" s="23"/>
      <c r="BH175" s="23"/>
      <c r="BU175" s="17"/>
      <c r="BW175" s="17"/>
      <c r="CI175" s="17"/>
      <c r="CK175" s="17"/>
      <c r="CW175" s="17"/>
      <c r="CY175" s="17"/>
      <c r="DK175" s="17"/>
      <c r="DM175" s="17"/>
      <c r="DY175" s="17"/>
      <c r="EA175" s="17"/>
      <c r="EM175" s="17"/>
      <c r="EO175" s="17"/>
      <c r="FA175" s="17"/>
      <c r="FC175" s="17"/>
      <c r="FO175" s="17"/>
      <c r="FQ175" s="17"/>
      <c r="GC175" s="17"/>
      <c r="GE175" s="17"/>
      <c r="HY175" s="32"/>
      <c r="JE175" s="776"/>
      <c r="JF175" s="776"/>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c r="KC175" s="777"/>
      <c r="KD175" s="777"/>
      <c r="KE175" s="777"/>
      <c r="KF175" s="777"/>
      <c r="KG175" s="777"/>
      <c r="KH175" s="777"/>
      <c r="KI175" s="777"/>
      <c r="KJ175" s="777"/>
      <c r="KK175" s="777"/>
      <c r="KL175" s="777"/>
      <c r="KM175" s="777"/>
      <c r="KN175" s="777"/>
      <c r="KO175" s="777"/>
      <c r="KP175" s="777"/>
      <c r="KQ175" s="777"/>
      <c r="KR175" s="777"/>
      <c r="KS175" s="777"/>
      <c r="KT175" s="777"/>
      <c r="KU175" s="777"/>
      <c r="KV175" s="777"/>
      <c r="KW175" s="777"/>
      <c r="KX175" s="777"/>
      <c r="KY175" s="777"/>
      <c r="KZ175" s="777"/>
      <c r="LA175" s="777"/>
      <c r="LB175" s="777"/>
      <c r="LC175" s="777"/>
      <c r="LD175" s="777"/>
      <c r="LE175" s="777"/>
      <c r="LF175" s="777"/>
      <c r="LG175" s="777"/>
      <c r="LH175" s="777"/>
      <c r="LI175" s="777"/>
      <c r="LJ175" s="777"/>
      <c r="LK175" s="777"/>
      <c r="LL175" s="777"/>
      <c r="LM175" s="777"/>
      <c r="LN175" s="777"/>
    </row>
    <row r="176" spans="1:326" ht="15" hidden="1" customHeight="1" outlineLevel="1" x14ac:dyDescent="0.3">
      <c r="A176" s="1327">
        <v>43094</v>
      </c>
      <c r="B176" s="1327"/>
      <c r="C176" s="401"/>
      <c r="AR176" s="23"/>
      <c r="AT176" s="23"/>
      <c r="BH176" s="23"/>
      <c r="BU176" s="17"/>
      <c r="BW176" s="17"/>
      <c r="CI176" s="17"/>
      <c r="CK176" s="17"/>
      <c r="CW176" s="17"/>
      <c r="CY176" s="17"/>
      <c r="DK176" s="17"/>
      <c r="DM176" s="17"/>
      <c r="DY176" s="17"/>
      <c r="EA176" s="17"/>
      <c r="EM176" s="17"/>
      <c r="EO176" s="17"/>
      <c r="FA176" s="17"/>
      <c r="FC176" s="17"/>
      <c r="FO176" s="17"/>
      <c r="FQ176" s="17"/>
      <c r="GC176" s="17"/>
      <c r="GE176" s="17"/>
      <c r="HY176" s="32"/>
      <c r="JE176" s="776"/>
      <c r="JF176" s="776"/>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c r="KC176" s="777"/>
      <c r="KD176" s="777"/>
      <c r="KE176" s="777"/>
      <c r="KF176" s="777"/>
      <c r="KG176" s="777"/>
      <c r="KH176" s="777"/>
      <c r="KI176" s="777"/>
      <c r="KJ176" s="777"/>
      <c r="KK176" s="777"/>
      <c r="KL176" s="777"/>
      <c r="KM176" s="777"/>
      <c r="KN176" s="777"/>
      <c r="KO176" s="777"/>
      <c r="KP176" s="777"/>
      <c r="KQ176" s="777"/>
      <c r="KR176" s="777"/>
      <c r="KS176" s="777"/>
      <c r="KT176" s="777"/>
      <c r="KU176" s="777"/>
      <c r="KV176" s="777"/>
      <c r="KW176" s="777"/>
      <c r="KX176" s="777"/>
      <c r="KY176" s="777"/>
      <c r="KZ176" s="777"/>
      <c r="LA176" s="777"/>
      <c r="LB176" s="777"/>
      <c r="LC176" s="777"/>
      <c r="LD176" s="777"/>
      <c r="LE176" s="777"/>
      <c r="LF176" s="777"/>
      <c r="LG176" s="777"/>
      <c r="LH176" s="777"/>
      <c r="LI176" s="777"/>
      <c r="LJ176" s="777"/>
      <c r="LK176" s="777"/>
      <c r="LL176" s="777"/>
      <c r="LM176" s="777"/>
      <c r="LN176" s="777"/>
    </row>
    <row r="177" spans="1:326" ht="15" hidden="1" customHeight="1" outlineLevel="1" x14ac:dyDescent="0.3">
      <c r="A177" s="1327">
        <v>43095</v>
      </c>
      <c r="B177" s="1327"/>
      <c r="C177" s="401"/>
      <c r="AR177" s="23"/>
      <c r="AT177" s="23"/>
      <c r="BH177" s="23"/>
      <c r="BU177" s="17"/>
      <c r="BW177" s="17"/>
      <c r="CI177" s="17"/>
      <c r="CK177" s="17"/>
      <c r="CW177" s="17"/>
      <c r="CY177" s="17"/>
      <c r="DK177" s="17"/>
      <c r="DM177" s="17"/>
      <c r="DY177" s="17"/>
      <c r="EA177" s="17"/>
      <c r="EM177" s="17"/>
      <c r="EO177" s="17"/>
      <c r="FA177" s="17"/>
      <c r="FC177" s="17"/>
      <c r="FO177" s="17"/>
      <c r="FQ177" s="17"/>
      <c r="GC177" s="17"/>
      <c r="GE177" s="17"/>
      <c r="HY177" s="32"/>
      <c r="JE177" s="776"/>
      <c r="JF177" s="776"/>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c r="KC177" s="777"/>
      <c r="KD177" s="777"/>
      <c r="KE177" s="777"/>
      <c r="KF177" s="777"/>
      <c r="KG177" s="777"/>
      <c r="KH177" s="777"/>
      <c r="KI177" s="777"/>
      <c r="KJ177" s="777"/>
      <c r="KK177" s="777"/>
      <c r="KL177" s="777"/>
      <c r="KM177" s="777"/>
      <c r="KN177" s="777"/>
      <c r="KO177" s="777"/>
      <c r="KP177" s="777"/>
      <c r="KQ177" s="777"/>
      <c r="KR177" s="777"/>
      <c r="KS177" s="777"/>
      <c r="KT177" s="777"/>
      <c r="KU177" s="777"/>
      <c r="KV177" s="777"/>
      <c r="KW177" s="777"/>
      <c r="KX177" s="777"/>
      <c r="KY177" s="777"/>
      <c r="KZ177" s="777"/>
      <c r="LA177" s="777"/>
      <c r="LB177" s="777"/>
      <c r="LC177" s="777"/>
      <c r="LD177" s="777"/>
      <c r="LE177" s="777"/>
      <c r="LF177" s="777"/>
      <c r="LG177" s="777"/>
      <c r="LH177" s="777"/>
      <c r="LI177" s="777"/>
      <c r="LJ177" s="777"/>
      <c r="LK177" s="777"/>
      <c r="LL177" s="777"/>
      <c r="LM177" s="777"/>
      <c r="LN177" s="777"/>
    </row>
    <row r="178" spans="1:326" ht="15" hidden="1" customHeight="1" outlineLevel="1" x14ac:dyDescent="0.3">
      <c r="A178" s="1327">
        <v>43096</v>
      </c>
      <c r="B178" s="1327"/>
      <c r="C178" s="401"/>
      <c r="AR178" s="23"/>
      <c r="AT178" s="23"/>
      <c r="BH178" s="23"/>
      <c r="BU178" s="17"/>
      <c r="BW178" s="17"/>
      <c r="CI178" s="17"/>
      <c r="CK178" s="17"/>
      <c r="CW178" s="17"/>
      <c r="CY178" s="17"/>
      <c r="DK178" s="17"/>
      <c r="DM178" s="17"/>
      <c r="DY178" s="17"/>
      <c r="EA178" s="17"/>
      <c r="EM178" s="17"/>
      <c r="EO178" s="17"/>
      <c r="FA178" s="17"/>
      <c r="FC178" s="17"/>
      <c r="FO178" s="17"/>
      <c r="FQ178" s="17"/>
      <c r="GC178" s="17"/>
      <c r="GE178" s="17"/>
      <c r="HY178" s="32"/>
      <c r="JE178" s="776"/>
      <c r="JF178" s="776"/>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c r="KC178" s="777"/>
      <c r="KD178" s="777"/>
      <c r="KE178" s="777"/>
      <c r="KF178" s="777"/>
      <c r="KG178" s="777"/>
      <c r="KH178" s="777"/>
      <c r="KI178" s="777"/>
      <c r="KJ178" s="777"/>
      <c r="KK178" s="777"/>
      <c r="KL178" s="777"/>
      <c r="KM178" s="777"/>
      <c r="KN178" s="777"/>
      <c r="KO178" s="777"/>
      <c r="KP178" s="777"/>
      <c r="KQ178" s="777"/>
      <c r="KR178" s="777"/>
      <c r="KS178" s="777"/>
      <c r="KT178" s="777"/>
      <c r="KU178" s="777"/>
      <c r="KV178" s="777"/>
      <c r="KW178" s="777"/>
      <c r="KX178" s="777"/>
      <c r="KY178" s="777"/>
      <c r="KZ178" s="777"/>
      <c r="LA178" s="777"/>
      <c r="LB178" s="777"/>
      <c r="LC178" s="777"/>
      <c r="LD178" s="777"/>
      <c r="LE178" s="777"/>
      <c r="LF178" s="777"/>
      <c r="LG178" s="777"/>
      <c r="LH178" s="777"/>
      <c r="LI178" s="777"/>
      <c r="LJ178" s="777"/>
      <c r="LK178" s="777"/>
      <c r="LL178" s="777"/>
      <c r="LM178" s="777"/>
      <c r="LN178" s="777"/>
    </row>
    <row r="179" spans="1:326" ht="15" hidden="1" customHeight="1" outlineLevel="1" x14ac:dyDescent="0.3">
      <c r="A179" s="1327">
        <v>43101</v>
      </c>
      <c r="B179" s="1327"/>
      <c r="C179" s="401"/>
      <c r="AR179" s="23"/>
      <c r="AT179" s="23"/>
      <c r="BH179" s="23"/>
      <c r="BU179" s="17"/>
      <c r="BW179" s="17"/>
      <c r="CI179" s="17"/>
      <c r="CK179" s="17"/>
      <c r="CW179" s="17"/>
      <c r="CY179" s="17"/>
      <c r="DK179" s="17"/>
      <c r="DM179" s="17"/>
      <c r="DY179" s="17"/>
      <c r="EA179" s="17"/>
      <c r="EM179" s="17"/>
      <c r="EO179" s="17"/>
      <c r="FA179" s="17"/>
      <c r="FC179" s="17"/>
      <c r="FO179" s="17"/>
      <c r="FQ179" s="17"/>
      <c r="GC179" s="17"/>
      <c r="GE179" s="17"/>
      <c r="HY179" s="32"/>
      <c r="JE179" s="776"/>
      <c r="JF179" s="776"/>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c r="KC179" s="777"/>
      <c r="KD179" s="777"/>
      <c r="KE179" s="777"/>
      <c r="KF179" s="777"/>
      <c r="KG179" s="777"/>
      <c r="KH179" s="777"/>
      <c r="KI179" s="777"/>
      <c r="KJ179" s="777"/>
      <c r="KK179" s="777"/>
      <c r="KL179" s="777"/>
      <c r="KM179" s="777"/>
      <c r="KN179" s="777"/>
      <c r="KO179" s="777"/>
      <c r="KP179" s="777"/>
      <c r="KQ179" s="777"/>
      <c r="KR179" s="777"/>
      <c r="KS179" s="777"/>
      <c r="KT179" s="777"/>
      <c r="KU179" s="777"/>
      <c r="KV179" s="777"/>
      <c r="KW179" s="777"/>
      <c r="KX179" s="777"/>
      <c r="KY179" s="777"/>
      <c r="KZ179" s="777"/>
      <c r="LA179" s="777"/>
      <c r="LB179" s="777"/>
      <c r="LC179" s="777"/>
      <c r="LD179" s="777"/>
      <c r="LE179" s="777"/>
      <c r="LF179" s="777"/>
      <c r="LG179" s="777"/>
      <c r="LH179" s="777"/>
      <c r="LI179" s="777"/>
      <c r="LJ179" s="777"/>
      <c r="LK179" s="777"/>
      <c r="LL179" s="777"/>
      <c r="LM179" s="777"/>
      <c r="LN179" s="777"/>
    </row>
    <row r="180" spans="1:326" ht="15" hidden="1" customHeight="1" outlineLevel="1" x14ac:dyDescent="0.3">
      <c r="A180" s="1327">
        <v>43115</v>
      </c>
      <c r="B180" s="1327"/>
      <c r="C180" s="401"/>
      <c r="AR180" s="23"/>
      <c r="AT180" s="23"/>
      <c r="BH180" s="23"/>
      <c r="BU180" s="17"/>
      <c r="BW180" s="17"/>
      <c r="CI180" s="17"/>
      <c r="CK180" s="17"/>
      <c r="CW180" s="17"/>
      <c r="CY180" s="17"/>
      <c r="DK180" s="17"/>
      <c r="DM180" s="17"/>
      <c r="DY180" s="17"/>
      <c r="EA180" s="17"/>
      <c r="EM180" s="17"/>
      <c r="EO180" s="17"/>
      <c r="FA180" s="17"/>
      <c r="FC180" s="17"/>
      <c r="FO180" s="17"/>
      <c r="FQ180" s="17"/>
      <c r="GC180" s="17"/>
      <c r="GE180" s="17"/>
      <c r="HY180" s="32"/>
      <c r="JE180" s="776"/>
      <c r="JF180" s="776"/>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c r="KC180" s="777"/>
      <c r="KD180" s="777"/>
      <c r="KE180" s="777"/>
      <c r="KF180" s="777"/>
      <c r="KG180" s="777"/>
      <c r="KH180" s="777"/>
      <c r="KI180" s="777"/>
      <c r="KJ180" s="777"/>
      <c r="KK180" s="777"/>
      <c r="KL180" s="777"/>
      <c r="KM180" s="777"/>
      <c r="KN180" s="777"/>
      <c r="KO180" s="777"/>
      <c r="KP180" s="777"/>
      <c r="KQ180" s="777"/>
      <c r="KR180" s="777"/>
      <c r="KS180" s="777"/>
      <c r="KT180" s="777"/>
      <c r="KU180" s="777"/>
      <c r="KV180" s="777"/>
      <c r="KW180" s="777"/>
      <c r="KX180" s="777"/>
      <c r="KY180" s="777"/>
      <c r="KZ180" s="777"/>
      <c r="LA180" s="777"/>
      <c r="LB180" s="777"/>
      <c r="LC180" s="777"/>
      <c r="LD180" s="777"/>
      <c r="LE180" s="777"/>
      <c r="LF180" s="777"/>
      <c r="LG180" s="777"/>
      <c r="LH180" s="777"/>
      <c r="LI180" s="777"/>
      <c r="LJ180" s="777"/>
      <c r="LK180" s="777"/>
      <c r="LL180" s="777"/>
      <c r="LM180" s="777"/>
      <c r="LN180" s="777"/>
    </row>
    <row r="181" spans="1:326" ht="15" hidden="1" customHeight="1" outlineLevel="1" x14ac:dyDescent="0.3">
      <c r="A181" s="1327">
        <v>43189</v>
      </c>
      <c r="B181" s="1327"/>
      <c r="C181" s="401"/>
      <c r="AR181" s="23"/>
      <c r="AT181" s="23"/>
      <c r="BH181" s="23"/>
      <c r="BU181" s="17"/>
      <c r="BW181" s="17"/>
      <c r="CI181" s="17"/>
      <c r="CK181" s="17"/>
      <c r="CW181" s="17"/>
      <c r="CY181" s="17"/>
      <c r="DK181" s="17"/>
      <c r="DM181" s="17"/>
      <c r="DY181" s="17"/>
      <c r="EA181" s="17"/>
      <c r="EM181" s="17"/>
      <c r="EO181" s="17"/>
      <c r="FA181" s="17"/>
      <c r="FC181" s="17"/>
      <c r="FO181" s="17"/>
      <c r="FQ181" s="17"/>
      <c r="GC181" s="17"/>
      <c r="GE181" s="17"/>
      <c r="HY181" s="32"/>
      <c r="JE181" s="776"/>
      <c r="JF181" s="776"/>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c r="KC181" s="777"/>
      <c r="KD181" s="777"/>
      <c r="KE181" s="777"/>
      <c r="KF181" s="777"/>
      <c r="KG181" s="777"/>
      <c r="KH181" s="777"/>
      <c r="KI181" s="777"/>
      <c r="KJ181" s="777"/>
      <c r="KK181" s="777"/>
      <c r="KL181" s="777"/>
      <c r="KM181" s="777"/>
      <c r="KN181" s="777"/>
      <c r="KO181" s="777"/>
      <c r="KP181" s="777"/>
      <c r="KQ181" s="777"/>
      <c r="KR181" s="777"/>
      <c r="KS181" s="777"/>
      <c r="KT181" s="777"/>
      <c r="KU181" s="777"/>
      <c r="KV181" s="777"/>
      <c r="KW181" s="777"/>
      <c r="KX181" s="777"/>
      <c r="KY181" s="777"/>
      <c r="KZ181" s="777"/>
      <c r="LA181" s="777"/>
      <c r="LB181" s="777"/>
      <c r="LC181" s="777"/>
      <c r="LD181" s="777"/>
      <c r="LE181" s="777"/>
      <c r="LF181" s="777"/>
      <c r="LG181" s="777"/>
      <c r="LH181" s="777"/>
      <c r="LI181" s="777"/>
      <c r="LJ181" s="777"/>
      <c r="LK181" s="777"/>
      <c r="LL181" s="777"/>
      <c r="LM181" s="777"/>
      <c r="LN181" s="777"/>
    </row>
    <row r="182" spans="1:326" ht="15" hidden="1" customHeight="1" outlineLevel="1" x14ac:dyDescent="0.3">
      <c r="A182" s="1327">
        <v>43248</v>
      </c>
      <c r="B182" s="1327"/>
      <c r="C182" s="401"/>
      <c r="AR182" s="23"/>
      <c r="AT182" s="23"/>
      <c r="BH182" s="23"/>
      <c r="BU182" s="17"/>
      <c r="BW182" s="17"/>
      <c r="CI182" s="17"/>
      <c r="CK182" s="17"/>
      <c r="CW182" s="17"/>
      <c r="CY182" s="17"/>
      <c r="DK182" s="17"/>
      <c r="DM182" s="17"/>
      <c r="DY182" s="17"/>
      <c r="EA182" s="17"/>
      <c r="EM182" s="17"/>
      <c r="EO182" s="17"/>
      <c r="FA182" s="17"/>
      <c r="FC182" s="17"/>
      <c r="FO182" s="17"/>
      <c r="FQ182" s="17"/>
      <c r="GC182" s="17"/>
      <c r="GE182" s="17"/>
      <c r="HY182" s="32"/>
      <c r="JE182" s="776"/>
      <c r="JF182" s="776"/>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c r="KC182" s="777"/>
      <c r="KD182" s="777"/>
      <c r="KE182" s="777"/>
      <c r="KF182" s="777"/>
      <c r="KG182" s="777"/>
      <c r="KH182" s="777"/>
      <c r="KI182" s="777"/>
      <c r="KJ182" s="777"/>
      <c r="KK182" s="777"/>
      <c r="KL182" s="777"/>
      <c r="KM182" s="777"/>
      <c r="KN182" s="777"/>
      <c r="KO182" s="777"/>
      <c r="KP182" s="777"/>
      <c r="KQ182" s="777"/>
      <c r="KR182" s="777"/>
      <c r="KS182" s="777"/>
      <c r="KT182" s="777"/>
      <c r="KU182" s="777"/>
      <c r="KV182" s="777"/>
      <c r="KW182" s="777"/>
      <c r="KX182" s="777"/>
      <c r="KY182" s="777"/>
      <c r="KZ182" s="777"/>
      <c r="LA182" s="777"/>
      <c r="LB182" s="777"/>
      <c r="LC182" s="777"/>
      <c r="LD182" s="777"/>
      <c r="LE182" s="777"/>
      <c r="LF182" s="777"/>
      <c r="LG182" s="777"/>
      <c r="LH182" s="777"/>
      <c r="LI182" s="777"/>
      <c r="LJ182" s="777"/>
      <c r="LK182" s="777"/>
      <c r="LL182" s="777"/>
      <c r="LM182" s="777"/>
      <c r="LN182" s="777"/>
    </row>
    <row r="183" spans="1:326" ht="15" hidden="1" customHeight="1" outlineLevel="1" x14ac:dyDescent="0.3">
      <c r="A183" s="1327">
        <v>43285</v>
      </c>
      <c r="B183" s="1327"/>
      <c r="C183" s="401"/>
      <c r="AR183" s="23"/>
      <c r="AT183" s="23"/>
      <c r="BH183" s="23"/>
      <c r="BU183" s="17"/>
      <c r="BW183" s="17"/>
      <c r="CI183" s="17"/>
      <c r="CK183" s="17"/>
      <c r="CW183" s="17"/>
      <c r="CY183" s="17"/>
      <c r="DK183" s="17"/>
      <c r="DM183" s="17"/>
      <c r="DY183" s="17"/>
      <c r="EA183" s="17"/>
      <c r="EM183" s="17"/>
      <c r="EO183" s="17"/>
      <c r="FA183" s="17"/>
      <c r="FC183" s="17"/>
      <c r="FO183" s="17"/>
      <c r="FQ183" s="17"/>
      <c r="GC183" s="17"/>
      <c r="GE183" s="17"/>
      <c r="HY183" s="32"/>
      <c r="JE183" s="776"/>
      <c r="JF183" s="776"/>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c r="KC183" s="777"/>
      <c r="KD183" s="777"/>
      <c r="KE183" s="777"/>
      <c r="KF183" s="777"/>
      <c r="KG183" s="777"/>
      <c r="KH183" s="777"/>
      <c r="KI183" s="777"/>
      <c r="KJ183" s="777"/>
      <c r="KK183" s="777"/>
      <c r="KL183" s="777"/>
      <c r="KM183" s="777"/>
      <c r="KN183" s="777"/>
      <c r="KO183" s="777"/>
      <c r="KP183" s="777"/>
      <c r="KQ183" s="777"/>
      <c r="KR183" s="777"/>
      <c r="KS183" s="777"/>
      <c r="KT183" s="777"/>
      <c r="KU183" s="777"/>
      <c r="KV183" s="777"/>
      <c r="KW183" s="777"/>
      <c r="KX183" s="777"/>
      <c r="KY183" s="777"/>
      <c r="KZ183" s="777"/>
      <c r="LA183" s="777"/>
      <c r="LB183" s="777"/>
      <c r="LC183" s="777"/>
      <c r="LD183" s="777"/>
      <c r="LE183" s="777"/>
      <c r="LF183" s="777"/>
      <c r="LG183" s="777"/>
      <c r="LH183" s="777"/>
      <c r="LI183" s="777"/>
      <c r="LJ183" s="777"/>
      <c r="LK183" s="777"/>
      <c r="LL183" s="777"/>
      <c r="LM183" s="777"/>
      <c r="LN183" s="777"/>
    </row>
    <row r="184" spans="1:326" ht="15" hidden="1" customHeight="1" outlineLevel="1" x14ac:dyDescent="0.3">
      <c r="A184" s="1327">
        <v>43346</v>
      </c>
      <c r="B184" s="1327"/>
      <c r="C184" s="401"/>
      <c r="AR184" s="23"/>
      <c r="AT184" s="23"/>
      <c r="BH184" s="23"/>
      <c r="BU184" s="17"/>
      <c r="BW184" s="17"/>
      <c r="CI184" s="17"/>
      <c r="CK184" s="17"/>
      <c r="CW184" s="17"/>
      <c r="CY184" s="17"/>
      <c r="DK184" s="17"/>
      <c r="DM184" s="17"/>
      <c r="DY184" s="17"/>
      <c r="EA184" s="17"/>
      <c r="EM184" s="17"/>
      <c r="EO184" s="17"/>
      <c r="FA184" s="17"/>
      <c r="FC184" s="17"/>
      <c r="FO184" s="17"/>
      <c r="FQ184" s="17"/>
      <c r="GC184" s="17"/>
      <c r="GE184" s="17"/>
      <c r="HY184" s="32"/>
      <c r="JE184" s="776"/>
      <c r="JF184" s="776"/>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c r="KC184" s="777"/>
      <c r="KD184" s="777"/>
      <c r="KE184" s="777"/>
      <c r="KF184" s="777"/>
      <c r="KG184" s="777"/>
      <c r="KH184" s="777"/>
      <c r="KI184" s="777"/>
      <c r="KJ184" s="777"/>
      <c r="KK184" s="777"/>
      <c r="KL184" s="777"/>
      <c r="KM184" s="777"/>
      <c r="KN184" s="777"/>
      <c r="KO184" s="777"/>
      <c r="KP184" s="777"/>
      <c r="KQ184" s="777"/>
      <c r="KR184" s="777"/>
      <c r="KS184" s="777"/>
      <c r="KT184" s="777"/>
      <c r="KU184" s="777"/>
      <c r="KV184" s="777"/>
      <c r="KW184" s="777"/>
      <c r="KX184" s="777"/>
      <c r="KY184" s="777"/>
      <c r="KZ184" s="777"/>
      <c r="LA184" s="777"/>
      <c r="LB184" s="777"/>
      <c r="LC184" s="777"/>
      <c r="LD184" s="777"/>
      <c r="LE184" s="777"/>
      <c r="LF184" s="777"/>
      <c r="LG184" s="777"/>
      <c r="LH184" s="777"/>
      <c r="LI184" s="777"/>
      <c r="LJ184" s="777"/>
      <c r="LK184" s="777"/>
      <c r="LL184" s="777"/>
      <c r="LM184" s="777"/>
      <c r="LN184" s="777"/>
    </row>
    <row r="185" spans="1:326" ht="15" hidden="1" customHeight="1" outlineLevel="1" x14ac:dyDescent="0.3">
      <c r="A185" s="1327">
        <v>43416</v>
      </c>
      <c r="B185" s="1327"/>
      <c r="C185" s="401"/>
      <c r="AR185" s="23"/>
      <c r="AT185" s="23"/>
      <c r="BH185" s="23"/>
      <c r="BU185" s="17"/>
      <c r="BW185" s="17"/>
      <c r="CI185" s="17"/>
      <c r="CK185" s="17"/>
      <c r="CW185" s="17"/>
      <c r="CY185" s="17"/>
      <c r="DK185" s="17"/>
      <c r="DM185" s="17"/>
      <c r="DY185" s="17"/>
      <c r="EA185" s="17"/>
      <c r="EM185" s="17"/>
      <c r="EO185" s="17"/>
      <c r="FA185" s="17"/>
      <c r="FC185" s="17"/>
      <c r="FO185" s="17"/>
      <c r="FQ185" s="17"/>
      <c r="GC185" s="17"/>
      <c r="GE185" s="17"/>
      <c r="HY185" s="32"/>
      <c r="JE185" s="776"/>
      <c r="JF185" s="776"/>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c r="KC185" s="777"/>
      <c r="KD185" s="777"/>
      <c r="KE185" s="777"/>
      <c r="KF185" s="777"/>
      <c r="KG185" s="777"/>
      <c r="KH185" s="777"/>
      <c r="KI185" s="777"/>
      <c r="KJ185" s="777"/>
      <c r="KK185" s="777"/>
      <c r="KL185" s="777"/>
      <c r="KM185" s="777"/>
      <c r="KN185" s="777"/>
      <c r="KO185" s="777"/>
      <c r="KP185" s="777"/>
      <c r="KQ185" s="777"/>
      <c r="KR185" s="777"/>
      <c r="KS185" s="777"/>
      <c r="KT185" s="777"/>
      <c r="KU185" s="777"/>
      <c r="KV185" s="777"/>
      <c r="KW185" s="777"/>
      <c r="KX185" s="777"/>
      <c r="KY185" s="777"/>
      <c r="KZ185" s="777"/>
      <c r="LA185" s="777"/>
      <c r="LB185" s="777"/>
      <c r="LC185" s="777"/>
      <c r="LD185" s="777"/>
      <c r="LE185" s="777"/>
      <c r="LF185" s="777"/>
      <c r="LG185" s="777"/>
      <c r="LH185" s="777"/>
      <c r="LI185" s="777"/>
      <c r="LJ185" s="777"/>
      <c r="LK185" s="777"/>
      <c r="LL185" s="777"/>
      <c r="LM185" s="777"/>
      <c r="LN185" s="777"/>
    </row>
    <row r="186" spans="1:326" ht="15" hidden="1" customHeight="1" outlineLevel="1" x14ac:dyDescent="0.3">
      <c r="A186" s="1327">
        <v>43426</v>
      </c>
      <c r="B186" s="1327"/>
      <c r="C186" s="401"/>
      <c r="AR186" s="23"/>
      <c r="AT186" s="23"/>
      <c r="BH186" s="23"/>
      <c r="BU186" s="17"/>
      <c r="BW186" s="17"/>
      <c r="CI186" s="17"/>
      <c r="CK186" s="17"/>
      <c r="CW186" s="17"/>
      <c r="CY186" s="17"/>
      <c r="DK186" s="17"/>
      <c r="DM186" s="17"/>
      <c r="DY186" s="17"/>
      <c r="EA186" s="17"/>
      <c r="EM186" s="17"/>
      <c r="EO186" s="17"/>
      <c r="FA186" s="17"/>
      <c r="FC186" s="17"/>
      <c r="FO186" s="17"/>
      <c r="FQ186" s="17"/>
      <c r="GC186" s="17"/>
      <c r="GE186" s="17"/>
      <c r="HY186" s="32"/>
      <c r="JE186" s="776"/>
      <c r="JF186" s="776"/>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c r="KC186" s="777"/>
      <c r="KD186" s="777"/>
      <c r="KE186" s="777"/>
      <c r="KF186" s="777"/>
      <c r="KG186" s="777"/>
      <c r="KH186" s="777"/>
      <c r="KI186" s="777"/>
      <c r="KJ186" s="777"/>
      <c r="KK186" s="777"/>
      <c r="KL186" s="777"/>
      <c r="KM186" s="777"/>
      <c r="KN186" s="777"/>
      <c r="KO186" s="777"/>
      <c r="KP186" s="777"/>
      <c r="KQ186" s="777"/>
      <c r="KR186" s="777"/>
      <c r="KS186" s="777"/>
      <c r="KT186" s="777"/>
      <c r="KU186" s="777"/>
      <c r="KV186" s="777"/>
      <c r="KW186" s="777"/>
      <c r="KX186" s="777"/>
      <c r="KY186" s="777"/>
      <c r="KZ186" s="777"/>
      <c r="LA186" s="777"/>
      <c r="LB186" s="777"/>
      <c r="LC186" s="777"/>
      <c r="LD186" s="777"/>
      <c r="LE186" s="777"/>
      <c r="LF186" s="777"/>
      <c r="LG186" s="777"/>
      <c r="LH186" s="777"/>
      <c r="LI186" s="777"/>
      <c r="LJ186" s="777"/>
      <c r="LK186" s="777"/>
      <c r="LL186" s="777"/>
      <c r="LM186" s="777"/>
      <c r="LN186" s="777"/>
    </row>
    <row r="187" spans="1:326" ht="15" hidden="1" customHeight="1" outlineLevel="1" x14ac:dyDescent="0.3">
      <c r="A187" s="1327">
        <v>43427</v>
      </c>
      <c r="B187" s="1327"/>
      <c r="C187" s="401"/>
      <c r="AR187" s="23"/>
      <c r="AT187" s="23"/>
      <c r="BH187" s="23"/>
      <c r="BU187" s="17"/>
      <c r="BW187" s="17"/>
      <c r="CI187" s="17"/>
      <c r="CK187" s="17"/>
      <c r="CW187" s="17"/>
      <c r="CY187" s="17"/>
      <c r="DK187" s="17"/>
      <c r="DM187" s="17"/>
      <c r="DY187" s="17"/>
      <c r="EA187" s="17"/>
      <c r="EM187" s="17"/>
      <c r="EO187" s="17"/>
      <c r="FA187" s="17"/>
      <c r="FC187" s="17"/>
      <c r="FO187" s="17"/>
      <c r="FQ187" s="17"/>
      <c r="GC187" s="17"/>
      <c r="GE187" s="17"/>
      <c r="HY187" s="32"/>
      <c r="JE187" s="776"/>
      <c r="JF187" s="776"/>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c r="KC187" s="777"/>
      <c r="KD187" s="777"/>
      <c r="KE187" s="777"/>
      <c r="KF187" s="777"/>
      <c r="KG187" s="777"/>
      <c r="KH187" s="777"/>
      <c r="KI187" s="777"/>
      <c r="KJ187" s="777"/>
      <c r="KK187" s="777"/>
      <c r="KL187" s="777"/>
      <c r="KM187" s="777"/>
      <c r="KN187" s="777"/>
      <c r="KO187" s="777"/>
      <c r="KP187" s="777"/>
      <c r="KQ187" s="777"/>
      <c r="KR187" s="777"/>
      <c r="KS187" s="777"/>
      <c r="KT187" s="777"/>
      <c r="KU187" s="777"/>
      <c r="KV187" s="777"/>
      <c r="KW187" s="777"/>
      <c r="KX187" s="777"/>
      <c r="KY187" s="777"/>
      <c r="KZ187" s="777"/>
      <c r="LA187" s="777"/>
      <c r="LB187" s="777"/>
      <c r="LC187" s="777"/>
      <c r="LD187" s="777"/>
      <c r="LE187" s="777"/>
      <c r="LF187" s="777"/>
      <c r="LG187" s="777"/>
      <c r="LH187" s="777"/>
      <c r="LI187" s="777"/>
      <c r="LJ187" s="777"/>
      <c r="LK187" s="777"/>
      <c r="LL187" s="777"/>
      <c r="LM187" s="777"/>
      <c r="LN187" s="777"/>
    </row>
    <row r="188" spans="1:326" ht="15" hidden="1" customHeight="1" outlineLevel="1" x14ac:dyDescent="0.3">
      <c r="A188" s="1327">
        <v>43458</v>
      </c>
      <c r="B188" s="1327"/>
      <c r="C188" s="401"/>
      <c r="AR188" s="23"/>
      <c r="AT188" s="23"/>
      <c r="BH188" s="23"/>
      <c r="BU188" s="17"/>
      <c r="BW188" s="17"/>
      <c r="CI188" s="17"/>
      <c r="CK188" s="17"/>
      <c r="CW188" s="17"/>
      <c r="CY188" s="17"/>
      <c r="DK188" s="17"/>
      <c r="DM188" s="17"/>
      <c r="DY188" s="17"/>
      <c r="EA188" s="17"/>
      <c r="EM188" s="17"/>
      <c r="EO188" s="17"/>
      <c r="FA188" s="17"/>
      <c r="FC188" s="17"/>
      <c r="FO188" s="17"/>
      <c r="FQ188" s="17"/>
      <c r="GC188" s="17"/>
      <c r="GE188" s="17"/>
      <c r="HY188" s="32"/>
      <c r="JE188" s="776"/>
      <c r="JF188" s="776"/>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c r="KC188" s="777"/>
      <c r="KD188" s="777"/>
      <c r="KE188" s="777"/>
      <c r="KF188" s="777"/>
      <c r="KG188" s="777"/>
      <c r="KH188" s="777"/>
      <c r="KI188" s="777"/>
      <c r="KJ188" s="777"/>
      <c r="KK188" s="777"/>
      <c r="KL188" s="777"/>
      <c r="KM188" s="777"/>
      <c r="KN188" s="777"/>
      <c r="KO188" s="777"/>
      <c r="KP188" s="777"/>
      <c r="KQ188" s="777"/>
      <c r="KR188" s="777"/>
      <c r="KS188" s="777"/>
      <c r="KT188" s="777"/>
      <c r="KU188" s="777"/>
      <c r="KV188" s="777"/>
      <c r="KW188" s="777"/>
      <c r="KX188" s="777"/>
      <c r="KY188" s="777"/>
      <c r="KZ188" s="777"/>
      <c r="LA188" s="777"/>
      <c r="LB188" s="777"/>
      <c r="LC188" s="777"/>
      <c r="LD188" s="777"/>
      <c r="LE188" s="777"/>
      <c r="LF188" s="777"/>
      <c r="LG188" s="777"/>
      <c r="LH188" s="777"/>
      <c r="LI188" s="777"/>
      <c r="LJ188" s="777"/>
      <c r="LK188" s="777"/>
      <c r="LL188" s="777"/>
      <c r="LM188" s="777"/>
      <c r="LN188" s="777"/>
    </row>
    <row r="189" spans="1:326" ht="15" hidden="1" customHeight="1" outlineLevel="1" x14ac:dyDescent="0.3">
      <c r="A189" s="1327">
        <v>43459</v>
      </c>
      <c r="B189" s="1327"/>
      <c r="C189" s="401"/>
      <c r="AR189" s="23"/>
      <c r="AT189" s="23"/>
      <c r="BH189" s="23"/>
      <c r="BU189" s="17"/>
      <c r="BW189" s="17"/>
      <c r="CI189" s="17"/>
      <c r="CK189" s="17"/>
      <c r="CW189" s="17"/>
      <c r="CY189" s="17"/>
      <c r="DK189" s="17"/>
      <c r="DM189" s="17"/>
      <c r="DY189" s="17"/>
      <c r="EA189" s="17"/>
      <c r="EM189" s="17"/>
      <c r="EO189" s="17"/>
      <c r="FA189" s="17"/>
      <c r="FC189" s="17"/>
      <c r="FO189" s="17"/>
      <c r="FQ189" s="17"/>
      <c r="GC189" s="17"/>
      <c r="GE189" s="17"/>
      <c r="HY189" s="32"/>
      <c r="JE189" s="776"/>
      <c r="JF189" s="776"/>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c r="KC189" s="777"/>
      <c r="KD189" s="777"/>
      <c r="KE189" s="777"/>
      <c r="KF189" s="777"/>
      <c r="KG189" s="777"/>
      <c r="KH189" s="777"/>
      <c r="KI189" s="777"/>
      <c r="KJ189" s="777"/>
      <c r="KK189" s="777"/>
      <c r="KL189" s="777"/>
      <c r="KM189" s="777"/>
      <c r="KN189" s="777"/>
      <c r="KO189" s="777"/>
      <c r="KP189" s="777"/>
      <c r="KQ189" s="777"/>
      <c r="KR189" s="777"/>
      <c r="KS189" s="777"/>
      <c r="KT189" s="777"/>
      <c r="KU189" s="777"/>
      <c r="KV189" s="777"/>
      <c r="KW189" s="777"/>
      <c r="KX189" s="777"/>
      <c r="KY189" s="777"/>
      <c r="KZ189" s="777"/>
      <c r="LA189" s="777"/>
      <c r="LB189" s="777"/>
      <c r="LC189" s="777"/>
      <c r="LD189" s="777"/>
      <c r="LE189" s="777"/>
      <c r="LF189" s="777"/>
      <c r="LG189" s="777"/>
      <c r="LH189" s="777"/>
      <c r="LI189" s="777"/>
      <c r="LJ189" s="777"/>
      <c r="LK189" s="777"/>
      <c r="LL189" s="777"/>
      <c r="LM189" s="777"/>
      <c r="LN189" s="777"/>
    </row>
    <row r="190" spans="1:326" ht="15" hidden="1" customHeight="1" outlineLevel="1" x14ac:dyDescent="0.3">
      <c r="A190" s="1327">
        <v>43460</v>
      </c>
      <c r="B190" s="1327"/>
      <c r="C190" s="401"/>
      <c r="AR190" s="23"/>
      <c r="AT190" s="23"/>
      <c r="BH190" s="23"/>
      <c r="BU190" s="17"/>
      <c r="BW190" s="17"/>
      <c r="CI190" s="17"/>
      <c r="CK190" s="17"/>
      <c r="CW190" s="17"/>
      <c r="CY190" s="17"/>
      <c r="DK190" s="17"/>
      <c r="DM190" s="17"/>
      <c r="DY190" s="17"/>
      <c r="EA190" s="17"/>
      <c r="EM190" s="17"/>
      <c r="EO190" s="17"/>
      <c r="FA190" s="17"/>
      <c r="FC190" s="17"/>
      <c r="FO190" s="17"/>
      <c r="FQ190" s="17"/>
      <c r="GC190" s="17"/>
      <c r="GE190" s="17"/>
      <c r="HY190" s="32"/>
      <c r="JE190" s="776"/>
      <c r="JF190" s="776"/>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c r="KC190" s="777"/>
      <c r="KD190" s="777"/>
      <c r="KE190" s="777"/>
      <c r="KF190" s="777"/>
      <c r="KG190" s="777"/>
      <c r="KH190" s="777"/>
      <c r="KI190" s="777"/>
      <c r="KJ190" s="777"/>
      <c r="KK190" s="777"/>
      <c r="KL190" s="777"/>
      <c r="KM190" s="777"/>
      <c r="KN190" s="777"/>
      <c r="KO190" s="777"/>
      <c r="KP190" s="777"/>
      <c r="KQ190" s="777"/>
      <c r="KR190" s="777"/>
      <c r="KS190" s="777"/>
      <c r="KT190" s="777"/>
      <c r="KU190" s="777"/>
      <c r="KV190" s="777"/>
      <c r="KW190" s="777"/>
      <c r="KX190" s="777"/>
      <c r="KY190" s="777"/>
      <c r="KZ190" s="777"/>
      <c r="LA190" s="777"/>
      <c r="LB190" s="777"/>
      <c r="LC190" s="777"/>
      <c r="LD190" s="777"/>
      <c r="LE190" s="777"/>
      <c r="LF190" s="777"/>
      <c r="LG190" s="777"/>
      <c r="LH190" s="777"/>
      <c r="LI190" s="777"/>
      <c r="LJ190" s="777"/>
      <c r="LK190" s="777"/>
      <c r="LL190" s="777"/>
      <c r="LM190" s="777"/>
      <c r="LN190" s="777"/>
    </row>
    <row r="191" spans="1:326" ht="15" hidden="1" customHeight="1" outlineLevel="1" x14ac:dyDescent="0.3">
      <c r="A191" s="1327">
        <v>43466</v>
      </c>
      <c r="B191" s="1327"/>
      <c r="C191" s="401"/>
      <c r="AR191" s="23"/>
      <c r="AT191" s="23"/>
      <c r="BH191" s="23"/>
      <c r="BU191" s="17"/>
      <c r="BW191" s="17"/>
      <c r="CI191" s="17"/>
      <c r="CK191" s="17"/>
      <c r="CW191" s="17"/>
      <c r="CY191" s="17"/>
      <c r="DK191" s="17"/>
      <c r="DM191" s="17"/>
      <c r="DY191" s="17"/>
      <c r="EA191" s="17"/>
      <c r="EM191" s="17"/>
      <c r="EO191" s="17"/>
      <c r="FA191" s="17"/>
      <c r="FC191" s="17"/>
      <c r="FO191" s="17"/>
      <c r="FQ191" s="17"/>
      <c r="GC191" s="17"/>
      <c r="GE191" s="17"/>
      <c r="HY191" s="32"/>
      <c r="JE191" s="776"/>
      <c r="JF191" s="776"/>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c r="KC191" s="777"/>
      <c r="KD191" s="777"/>
      <c r="KE191" s="777"/>
      <c r="KF191" s="777"/>
      <c r="KG191" s="777"/>
      <c r="KH191" s="777"/>
      <c r="KI191" s="777"/>
      <c r="KJ191" s="777"/>
      <c r="KK191" s="777"/>
      <c r="KL191" s="777"/>
      <c r="KM191" s="777"/>
      <c r="KN191" s="777"/>
      <c r="KO191" s="777"/>
      <c r="KP191" s="777"/>
      <c r="KQ191" s="777"/>
      <c r="KR191" s="777"/>
      <c r="KS191" s="777"/>
      <c r="KT191" s="777"/>
      <c r="KU191" s="777"/>
      <c r="KV191" s="777"/>
      <c r="KW191" s="777"/>
      <c r="KX191" s="777"/>
      <c r="KY191" s="777"/>
      <c r="KZ191" s="777"/>
      <c r="LA191" s="777"/>
      <c r="LB191" s="777"/>
      <c r="LC191" s="777"/>
      <c r="LD191" s="777"/>
      <c r="LE191" s="777"/>
      <c r="LF191" s="777"/>
      <c r="LG191" s="777"/>
      <c r="LH191" s="777"/>
      <c r="LI191" s="777"/>
      <c r="LJ191" s="777"/>
      <c r="LK191" s="777"/>
      <c r="LL191" s="777"/>
      <c r="LM191" s="777"/>
      <c r="LN191" s="777"/>
    </row>
    <row r="192" spans="1:326" ht="15" hidden="1" customHeight="1" outlineLevel="1" x14ac:dyDescent="0.3">
      <c r="A192" s="1327">
        <v>43486</v>
      </c>
      <c r="B192" s="1327"/>
      <c r="C192" s="401"/>
      <c r="AR192" s="23"/>
      <c r="AT192" s="23"/>
      <c r="BH192" s="23"/>
      <c r="BU192" s="17"/>
      <c r="BW192" s="17"/>
      <c r="CI192" s="17"/>
      <c r="CK192" s="17"/>
      <c r="CW192" s="17"/>
      <c r="CY192" s="17"/>
      <c r="DK192" s="17"/>
      <c r="DM192" s="17"/>
      <c r="DY192" s="17"/>
      <c r="EA192" s="17"/>
      <c r="EM192" s="17"/>
      <c r="EO192" s="17"/>
      <c r="FA192" s="17"/>
      <c r="FC192" s="17"/>
      <c r="FO192" s="17"/>
      <c r="FQ192" s="17"/>
      <c r="GC192" s="17"/>
      <c r="GE192" s="17"/>
      <c r="HY192" s="32"/>
      <c r="JE192" s="776"/>
      <c r="JF192" s="776"/>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c r="KC192" s="777"/>
      <c r="KD192" s="777"/>
      <c r="KE192" s="777"/>
      <c r="KF192" s="777"/>
      <c r="KG192" s="777"/>
      <c r="KH192" s="777"/>
      <c r="KI192" s="777"/>
      <c r="KJ192" s="777"/>
      <c r="KK192" s="777"/>
      <c r="KL192" s="777"/>
      <c r="KM192" s="777"/>
      <c r="KN192" s="777"/>
      <c r="KO192" s="777"/>
      <c r="KP192" s="777"/>
      <c r="KQ192" s="777"/>
      <c r="KR192" s="777"/>
      <c r="KS192" s="777"/>
      <c r="KT192" s="777"/>
      <c r="KU192" s="777"/>
      <c r="KV192" s="777"/>
      <c r="KW192" s="777"/>
      <c r="KX192" s="777"/>
      <c r="KY192" s="777"/>
      <c r="KZ192" s="777"/>
      <c r="LA192" s="777"/>
      <c r="LB192" s="777"/>
      <c r="LC192" s="777"/>
      <c r="LD192" s="777"/>
      <c r="LE192" s="777"/>
      <c r="LF192" s="777"/>
      <c r="LG192" s="777"/>
      <c r="LH192" s="777"/>
      <c r="LI192" s="777"/>
      <c r="LJ192" s="777"/>
      <c r="LK192" s="777"/>
      <c r="LL192" s="777"/>
      <c r="LM192" s="777"/>
      <c r="LN192" s="777"/>
    </row>
    <row r="193" spans="1:326" ht="15" hidden="1" customHeight="1" outlineLevel="1" x14ac:dyDescent="0.3">
      <c r="A193" s="1327">
        <v>43574</v>
      </c>
      <c r="B193" s="1327"/>
      <c r="C193" s="401"/>
      <c r="AR193" s="23"/>
      <c r="AT193" s="23"/>
      <c r="BH193" s="23"/>
      <c r="BU193" s="17"/>
      <c r="BW193" s="17"/>
      <c r="CI193" s="17"/>
      <c r="CK193" s="17"/>
      <c r="CW193" s="17"/>
      <c r="CY193" s="17"/>
      <c r="DK193" s="17"/>
      <c r="DM193" s="17"/>
      <c r="DY193" s="17"/>
      <c r="EA193" s="17"/>
      <c r="EM193" s="17"/>
      <c r="EO193" s="17"/>
      <c r="FA193" s="17"/>
      <c r="FC193" s="17"/>
      <c r="FO193" s="17"/>
      <c r="FQ193" s="17"/>
      <c r="GC193" s="17"/>
      <c r="GE193" s="17"/>
      <c r="HY193" s="32"/>
      <c r="JE193" s="776"/>
      <c r="JF193" s="776"/>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c r="KC193" s="777"/>
      <c r="KD193" s="777"/>
      <c r="KE193" s="777"/>
      <c r="KF193" s="777"/>
      <c r="KG193" s="777"/>
      <c r="KH193" s="777"/>
      <c r="KI193" s="777"/>
      <c r="KJ193" s="777"/>
      <c r="KK193" s="777"/>
      <c r="KL193" s="777"/>
      <c r="KM193" s="777"/>
      <c r="KN193" s="777"/>
      <c r="KO193" s="777"/>
      <c r="KP193" s="777"/>
      <c r="KQ193" s="777"/>
      <c r="KR193" s="777"/>
      <c r="KS193" s="777"/>
      <c r="KT193" s="777"/>
      <c r="KU193" s="777"/>
      <c r="KV193" s="777"/>
      <c r="KW193" s="777"/>
      <c r="KX193" s="777"/>
      <c r="KY193" s="777"/>
      <c r="KZ193" s="777"/>
      <c r="LA193" s="777"/>
      <c r="LB193" s="777"/>
      <c r="LC193" s="777"/>
      <c r="LD193" s="777"/>
      <c r="LE193" s="777"/>
      <c r="LF193" s="777"/>
      <c r="LG193" s="777"/>
      <c r="LH193" s="777"/>
      <c r="LI193" s="777"/>
      <c r="LJ193" s="777"/>
      <c r="LK193" s="777"/>
      <c r="LL193" s="777"/>
      <c r="LM193" s="777"/>
      <c r="LN193" s="777"/>
    </row>
    <row r="194" spans="1:326" ht="15" hidden="1" customHeight="1" outlineLevel="1" x14ac:dyDescent="0.3">
      <c r="A194" s="1327">
        <v>43612</v>
      </c>
      <c r="B194" s="1327"/>
      <c r="C194" s="401"/>
      <c r="AR194" s="23"/>
      <c r="AT194" s="23"/>
      <c r="BH194" s="23"/>
      <c r="BU194" s="17"/>
      <c r="BW194" s="17"/>
      <c r="CI194" s="17"/>
      <c r="CK194" s="17"/>
      <c r="CW194" s="17"/>
      <c r="CY194" s="17"/>
      <c r="DK194" s="17"/>
      <c r="DM194" s="17"/>
      <c r="DY194" s="17"/>
      <c r="EA194" s="17"/>
      <c r="EM194" s="17"/>
      <c r="EO194" s="17"/>
      <c r="FA194" s="17"/>
      <c r="FC194" s="17"/>
      <c r="FO194" s="17"/>
      <c r="FQ194" s="17"/>
      <c r="GC194" s="17"/>
      <c r="GE194" s="17"/>
      <c r="HY194" s="32"/>
      <c r="JE194" s="776"/>
      <c r="JF194" s="776"/>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c r="KC194" s="777"/>
      <c r="KD194" s="777"/>
      <c r="KE194" s="777"/>
      <c r="KF194" s="777"/>
      <c r="KG194" s="777"/>
      <c r="KH194" s="777"/>
      <c r="KI194" s="777"/>
      <c r="KJ194" s="777"/>
      <c r="KK194" s="777"/>
      <c r="KL194" s="777"/>
      <c r="KM194" s="777"/>
      <c r="KN194" s="777"/>
      <c r="KO194" s="777"/>
      <c r="KP194" s="777"/>
      <c r="KQ194" s="777"/>
      <c r="KR194" s="777"/>
      <c r="KS194" s="777"/>
      <c r="KT194" s="777"/>
      <c r="KU194" s="777"/>
      <c r="KV194" s="777"/>
      <c r="KW194" s="777"/>
      <c r="KX194" s="777"/>
      <c r="KY194" s="777"/>
      <c r="KZ194" s="777"/>
      <c r="LA194" s="777"/>
      <c r="LB194" s="777"/>
      <c r="LC194" s="777"/>
      <c r="LD194" s="777"/>
      <c r="LE194" s="777"/>
      <c r="LF194" s="777"/>
      <c r="LG194" s="777"/>
      <c r="LH194" s="777"/>
      <c r="LI194" s="777"/>
      <c r="LJ194" s="777"/>
      <c r="LK194" s="777"/>
      <c r="LL194" s="777"/>
      <c r="LM194" s="777"/>
      <c r="LN194" s="777"/>
    </row>
    <row r="195" spans="1:326" ht="15" hidden="1" customHeight="1" outlineLevel="1" x14ac:dyDescent="0.3">
      <c r="A195" s="1327">
        <v>43650</v>
      </c>
      <c r="B195" s="1327"/>
      <c r="C195" s="401"/>
      <c r="AR195" s="23"/>
      <c r="AT195" s="23"/>
      <c r="BH195" s="23"/>
      <c r="BU195" s="17"/>
      <c r="BW195" s="17"/>
      <c r="CI195" s="17"/>
      <c r="CK195" s="17"/>
      <c r="CW195" s="17"/>
      <c r="CY195" s="17"/>
      <c r="DK195" s="17"/>
      <c r="DM195" s="17"/>
      <c r="DY195" s="17"/>
      <c r="EA195" s="17"/>
      <c r="EM195" s="17"/>
      <c r="EO195" s="17"/>
      <c r="FA195" s="17"/>
      <c r="FC195" s="17"/>
      <c r="FO195" s="17"/>
      <c r="FQ195" s="17"/>
      <c r="GC195" s="17"/>
      <c r="GE195" s="17"/>
      <c r="HY195" s="32"/>
      <c r="JE195" s="776"/>
      <c r="JF195" s="776"/>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c r="KC195" s="777"/>
      <c r="KD195" s="777"/>
      <c r="KE195" s="777"/>
      <c r="KF195" s="777"/>
      <c r="KG195" s="777"/>
      <c r="KH195" s="777"/>
      <c r="KI195" s="777"/>
      <c r="KJ195" s="777"/>
      <c r="KK195" s="777"/>
      <c r="KL195" s="777"/>
      <c r="KM195" s="777"/>
      <c r="KN195" s="777"/>
      <c r="KO195" s="777"/>
      <c r="KP195" s="777"/>
      <c r="KQ195" s="777"/>
      <c r="KR195" s="777"/>
      <c r="KS195" s="777"/>
      <c r="KT195" s="777"/>
      <c r="KU195" s="777"/>
      <c r="KV195" s="777"/>
      <c r="KW195" s="777"/>
      <c r="KX195" s="777"/>
      <c r="KY195" s="777"/>
      <c r="KZ195" s="777"/>
      <c r="LA195" s="777"/>
      <c r="LB195" s="777"/>
      <c r="LC195" s="777"/>
      <c r="LD195" s="777"/>
      <c r="LE195" s="777"/>
      <c r="LF195" s="777"/>
      <c r="LG195" s="777"/>
      <c r="LH195" s="777"/>
      <c r="LI195" s="777"/>
      <c r="LJ195" s="777"/>
      <c r="LK195" s="777"/>
      <c r="LL195" s="777"/>
      <c r="LM195" s="777"/>
      <c r="LN195" s="777"/>
    </row>
    <row r="196" spans="1:326" ht="15" hidden="1" customHeight="1" outlineLevel="1" x14ac:dyDescent="0.3">
      <c r="A196" s="1327">
        <v>43710</v>
      </c>
      <c r="B196" s="1327"/>
      <c r="C196" s="401"/>
      <c r="AR196" s="23"/>
      <c r="AT196" s="23"/>
      <c r="BH196" s="23"/>
      <c r="BU196" s="17"/>
      <c r="BW196" s="17"/>
      <c r="CI196" s="17"/>
      <c r="CK196" s="17"/>
      <c r="CW196" s="17"/>
      <c r="CY196" s="17"/>
      <c r="DK196" s="17"/>
      <c r="DM196" s="17"/>
      <c r="DY196" s="17"/>
      <c r="EA196" s="17"/>
      <c r="EM196" s="17"/>
      <c r="EO196" s="17"/>
      <c r="FA196" s="17"/>
      <c r="FC196" s="17"/>
      <c r="FO196" s="17"/>
      <c r="FQ196" s="17"/>
      <c r="GC196" s="17"/>
      <c r="GE196" s="17"/>
      <c r="HY196" s="32"/>
      <c r="JE196" s="776"/>
      <c r="JF196" s="776"/>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c r="KC196" s="777"/>
      <c r="KD196" s="777"/>
      <c r="KE196" s="777"/>
      <c r="KF196" s="777"/>
      <c r="KG196" s="777"/>
      <c r="KH196" s="777"/>
      <c r="KI196" s="777"/>
      <c r="KJ196" s="777"/>
      <c r="KK196" s="777"/>
      <c r="KL196" s="777"/>
      <c r="KM196" s="777"/>
      <c r="KN196" s="777"/>
      <c r="KO196" s="777"/>
      <c r="KP196" s="777"/>
      <c r="KQ196" s="777"/>
      <c r="KR196" s="777"/>
      <c r="KS196" s="777"/>
      <c r="KT196" s="777"/>
      <c r="KU196" s="777"/>
      <c r="KV196" s="777"/>
      <c r="KW196" s="777"/>
      <c r="KX196" s="777"/>
      <c r="KY196" s="777"/>
      <c r="KZ196" s="777"/>
      <c r="LA196" s="777"/>
      <c r="LB196" s="777"/>
      <c r="LC196" s="777"/>
      <c r="LD196" s="777"/>
      <c r="LE196" s="777"/>
      <c r="LF196" s="777"/>
      <c r="LG196" s="777"/>
      <c r="LH196" s="777"/>
      <c r="LI196" s="777"/>
      <c r="LJ196" s="777"/>
      <c r="LK196" s="777"/>
      <c r="LL196" s="777"/>
      <c r="LM196" s="777"/>
      <c r="LN196" s="777"/>
    </row>
    <row r="197" spans="1:326" ht="15" hidden="1" customHeight="1" outlineLevel="1" x14ac:dyDescent="0.3">
      <c r="A197" s="1327">
        <v>43780</v>
      </c>
      <c r="B197" s="1327"/>
      <c r="C197" s="401"/>
      <c r="AR197" s="23"/>
      <c r="AT197" s="23"/>
      <c r="BH197" s="23"/>
      <c r="BU197" s="17"/>
      <c r="BW197" s="17"/>
      <c r="CI197" s="17"/>
      <c r="CK197" s="17"/>
      <c r="CW197" s="17"/>
      <c r="CY197" s="17"/>
      <c r="DK197" s="17"/>
      <c r="DM197" s="17"/>
      <c r="DY197" s="17"/>
      <c r="EA197" s="17"/>
      <c r="EM197" s="17"/>
      <c r="EO197" s="17"/>
      <c r="FA197" s="17"/>
      <c r="FC197" s="17"/>
      <c r="FO197" s="17"/>
      <c r="FQ197" s="17"/>
      <c r="GC197" s="17"/>
      <c r="GE197" s="17"/>
      <c r="HY197" s="32"/>
      <c r="JE197" s="776"/>
      <c r="JF197" s="776"/>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c r="KC197" s="777"/>
      <c r="KD197" s="777"/>
      <c r="KE197" s="777"/>
      <c r="KF197" s="777"/>
      <c r="KG197" s="777"/>
      <c r="KH197" s="777"/>
      <c r="KI197" s="777"/>
      <c r="KJ197" s="777"/>
      <c r="KK197" s="777"/>
      <c r="KL197" s="777"/>
      <c r="KM197" s="777"/>
      <c r="KN197" s="777"/>
      <c r="KO197" s="777"/>
      <c r="KP197" s="777"/>
      <c r="KQ197" s="777"/>
      <c r="KR197" s="777"/>
      <c r="KS197" s="777"/>
      <c r="KT197" s="777"/>
      <c r="KU197" s="777"/>
      <c r="KV197" s="777"/>
      <c r="KW197" s="777"/>
      <c r="KX197" s="777"/>
      <c r="KY197" s="777"/>
      <c r="KZ197" s="777"/>
      <c r="LA197" s="777"/>
      <c r="LB197" s="777"/>
      <c r="LC197" s="777"/>
      <c r="LD197" s="777"/>
      <c r="LE197" s="777"/>
      <c r="LF197" s="777"/>
      <c r="LG197" s="777"/>
      <c r="LH197" s="777"/>
      <c r="LI197" s="777"/>
      <c r="LJ197" s="777"/>
      <c r="LK197" s="777"/>
      <c r="LL197" s="777"/>
      <c r="LM197" s="777"/>
      <c r="LN197" s="777"/>
    </row>
    <row r="198" spans="1:326" ht="15" hidden="1" customHeight="1" outlineLevel="1" x14ac:dyDescent="0.3">
      <c r="A198" s="1327">
        <v>43797</v>
      </c>
      <c r="B198" s="1327"/>
      <c r="C198" s="401"/>
      <c r="AR198" s="23"/>
      <c r="AT198" s="23"/>
      <c r="BH198" s="23"/>
      <c r="BU198" s="17"/>
      <c r="BW198" s="17"/>
      <c r="CI198" s="17"/>
      <c r="CK198" s="17"/>
      <c r="CW198" s="17"/>
      <c r="CY198" s="17"/>
      <c r="DK198" s="17"/>
      <c r="DM198" s="17"/>
      <c r="DY198" s="17"/>
      <c r="EA198" s="17"/>
      <c r="EM198" s="17"/>
      <c r="EO198" s="17"/>
      <c r="FA198" s="17"/>
      <c r="FC198" s="17"/>
      <c r="FO198" s="17"/>
      <c r="FQ198" s="17"/>
      <c r="GC198" s="17"/>
      <c r="GE198" s="17"/>
      <c r="HY198" s="32"/>
      <c r="JE198" s="776"/>
      <c r="JF198" s="776"/>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c r="KC198" s="777"/>
      <c r="KD198" s="777"/>
      <c r="KE198" s="777"/>
      <c r="KF198" s="777"/>
      <c r="KG198" s="777"/>
      <c r="KH198" s="777"/>
      <c r="KI198" s="777"/>
      <c r="KJ198" s="777"/>
      <c r="KK198" s="777"/>
      <c r="KL198" s="777"/>
      <c r="KM198" s="777"/>
      <c r="KN198" s="777"/>
      <c r="KO198" s="777"/>
      <c r="KP198" s="777"/>
      <c r="KQ198" s="777"/>
      <c r="KR198" s="777"/>
      <c r="KS198" s="777"/>
      <c r="KT198" s="777"/>
      <c r="KU198" s="777"/>
      <c r="KV198" s="777"/>
      <c r="KW198" s="777"/>
      <c r="KX198" s="777"/>
      <c r="KY198" s="777"/>
      <c r="KZ198" s="777"/>
      <c r="LA198" s="777"/>
      <c r="LB198" s="777"/>
      <c r="LC198" s="777"/>
      <c r="LD198" s="777"/>
      <c r="LE198" s="777"/>
      <c r="LF198" s="777"/>
      <c r="LG198" s="777"/>
      <c r="LH198" s="777"/>
      <c r="LI198" s="777"/>
      <c r="LJ198" s="777"/>
      <c r="LK198" s="777"/>
      <c r="LL198" s="777"/>
      <c r="LM198" s="777"/>
      <c r="LN198" s="777"/>
    </row>
    <row r="199" spans="1:326" ht="15" hidden="1" customHeight="1" outlineLevel="1" x14ac:dyDescent="0.3">
      <c r="A199" s="1327">
        <v>43798</v>
      </c>
      <c r="B199" s="1327"/>
      <c r="C199" s="401"/>
      <c r="AR199" s="23"/>
      <c r="AT199" s="23"/>
      <c r="BH199" s="23"/>
      <c r="BU199" s="17"/>
      <c r="BW199" s="17"/>
      <c r="CI199" s="17"/>
      <c r="CK199" s="17"/>
      <c r="CW199" s="17"/>
      <c r="CY199" s="17"/>
      <c r="DK199" s="17"/>
      <c r="DM199" s="17"/>
      <c r="DY199" s="17"/>
      <c r="EA199" s="17"/>
      <c r="EM199" s="17"/>
      <c r="EO199" s="17"/>
      <c r="FA199" s="17"/>
      <c r="FC199" s="17"/>
      <c r="FO199" s="17"/>
      <c r="FQ199" s="17"/>
      <c r="GC199" s="17"/>
      <c r="GE199" s="17"/>
      <c r="HY199" s="32"/>
      <c r="JE199" s="776"/>
      <c r="JF199" s="776"/>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c r="KC199" s="777"/>
      <c r="KD199" s="777"/>
      <c r="KE199" s="777"/>
      <c r="KF199" s="777"/>
      <c r="KG199" s="777"/>
      <c r="KH199" s="777"/>
      <c r="KI199" s="777"/>
      <c r="KJ199" s="777"/>
      <c r="KK199" s="777"/>
      <c r="KL199" s="777"/>
      <c r="KM199" s="777"/>
      <c r="KN199" s="777"/>
      <c r="KO199" s="777"/>
      <c r="KP199" s="777"/>
      <c r="KQ199" s="777"/>
      <c r="KR199" s="777"/>
      <c r="KS199" s="777"/>
      <c r="KT199" s="777"/>
      <c r="KU199" s="777"/>
      <c r="KV199" s="777"/>
      <c r="KW199" s="777"/>
      <c r="KX199" s="777"/>
      <c r="KY199" s="777"/>
      <c r="KZ199" s="777"/>
      <c r="LA199" s="777"/>
      <c r="LB199" s="777"/>
      <c r="LC199" s="777"/>
      <c r="LD199" s="777"/>
      <c r="LE199" s="777"/>
      <c r="LF199" s="777"/>
      <c r="LG199" s="777"/>
      <c r="LH199" s="777"/>
      <c r="LI199" s="777"/>
      <c r="LJ199" s="777"/>
      <c r="LK199" s="777"/>
      <c r="LL199" s="777"/>
      <c r="LM199" s="777"/>
      <c r="LN199" s="777"/>
    </row>
    <row r="200" spans="1:326" ht="15" hidden="1" customHeight="1" outlineLevel="1" x14ac:dyDescent="0.3">
      <c r="A200" s="1327">
        <v>43823</v>
      </c>
      <c r="B200" s="1327"/>
      <c r="C200" s="401"/>
      <c r="AR200" s="23"/>
      <c r="AT200" s="23"/>
      <c r="BH200" s="23"/>
      <c r="BU200" s="17"/>
      <c r="BW200" s="17"/>
      <c r="CI200" s="17"/>
      <c r="CK200" s="17"/>
      <c r="CW200" s="17"/>
      <c r="CY200" s="17"/>
      <c r="DK200" s="17"/>
      <c r="DM200" s="17"/>
      <c r="DY200" s="17"/>
      <c r="EA200" s="17"/>
      <c r="EM200" s="17"/>
      <c r="EO200" s="17"/>
      <c r="FA200" s="17"/>
      <c r="FC200" s="17"/>
      <c r="FO200" s="17"/>
      <c r="FQ200" s="17"/>
      <c r="GC200" s="17"/>
      <c r="GE200" s="17"/>
      <c r="HY200" s="32"/>
      <c r="JE200" s="776"/>
      <c r="JF200" s="776"/>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c r="KC200" s="777"/>
      <c r="KD200" s="777"/>
      <c r="KE200" s="777"/>
      <c r="KF200" s="777"/>
      <c r="KG200" s="777"/>
      <c r="KH200" s="777"/>
      <c r="KI200" s="777"/>
      <c r="KJ200" s="777"/>
      <c r="KK200" s="777"/>
      <c r="KL200" s="777"/>
      <c r="KM200" s="777"/>
      <c r="KN200" s="777"/>
      <c r="KO200" s="777"/>
      <c r="KP200" s="777"/>
      <c r="KQ200" s="777"/>
      <c r="KR200" s="777"/>
      <c r="KS200" s="777"/>
      <c r="KT200" s="777"/>
      <c r="KU200" s="777"/>
      <c r="KV200" s="777"/>
      <c r="KW200" s="777"/>
      <c r="KX200" s="777"/>
      <c r="KY200" s="777"/>
      <c r="KZ200" s="777"/>
      <c r="LA200" s="777"/>
      <c r="LB200" s="777"/>
      <c r="LC200" s="777"/>
      <c r="LD200" s="777"/>
      <c r="LE200" s="777"/>
      <c r="LF200" s="777"/>
      <c r="LG200" s="777"/>
      <c r="LH200" s="777"/>
      <c r="LI200" s="777"/>
      <c r="LJ200" s="777"/>
      <c r="LK200" s="777"/>
      <c r="LL200" s="777"/>
      <c r="LM200" s="777"/>
      <c r="LN200" s="777"/>
    </row>
    <row r="201" spans="1:326" ht="15" hidden="1" customHeight="1" outlineLevel="1" x14ac:dyDescent="0.3">
      <c r="A201" s="1327">
        <v>43824</v>
      </c>
      <c r="B201" s="1327"/>
      <c r="C201" s="401"/>
      <c r="AR201" s="23"/>
      <c r="AT201" s="23"/>
      <c r="BH201" s="23"/>
      <c r="BU201" s="17"/>
      <c r="BW201" s="17"/>
      <c r="CI201" s="17"/>
      <c r="CK201" s="17"/>
      <c r="CW201" s="17"/>
      <c r="CY201" s="17"/>
      <c r="DK201" s="17"/>
      <c r="DM201" s="17"/>
      <c r="DY201" s="17"/>
      <c r="EA201" s="17"/>
      <c r="EM201" s="17"/>
      <c r="EO201" s="17"/>
      <c r="FA201" s="17"/>
      <c r="FC201" s="17"/>
      <c r="FO201" s="17"/>
      <c r="FQ201" s="17"/>
      <c r="GC201" s="17"/>
      <c r="GE201" s="17"/>
      <c r="HY201" s="32"/>
      <c r="JE201" s="776"/>
      <c r="JF201" s="776"/>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c r="KC201" s="777"/>
      <c r="KD201" s="777"/>
      <c r="KE201" s="777"/>
      <c r="KF201" s="777"/>
      <c r="KG201" s="777"/>
      <c r="KH201" s="777"/>
      <c r="KI201" s="777"/>
      <c r="KJ201" s="777"/>
      <c r="KK201" s="777"/>
      <c r="KL201" s="777"/>
      <c r="KM201" s="777"/>
      <c r="KN201" s="777"/>
      <c r="KO201" s="777"/>
      <c r="KP201" s="777"/>
      <c r="KQ201" s="777"/>
      <c r="KR201" s="777"/>
      <c r="KS201" s="777"/>
      <c r="KT201" s="777"/>
      <c r="KU201" s="777"/>
      <c r="KV201" s="777"/>
      <c r="KW201" s="777"/>
      <c r="KX201" s="777"/>
      <c r="KY201" s="777"/>
      <c r="KZ201" s="777"/>
      <c r="LA201" s="777"/>
      <c r="LB201" s="777"/>
      <c r="LC201" s="777"/>
      <c r="LD201" s="777"/>
      <c r="LE201" s="777"/>
      <c r="LF201" s="777"/>
      <c r="LG201" s="777"/>
      <c r="LH201" s="777"/>
      <c r="LI201" s="777"/>
      <c r="LJ201" s="777"/>
      <c r="LK201" s="777"/>
      <c r="LL201" s="777"/>
      <c r="LM201" s="777"/>
      <c r="LN201" s="777"/>
    </row>
    <row r="202" spans="1:326" ht="15" hidden="1" customHeight="1" outlineLevel="1" x14ac:dyDescent="0.3">
      <c r="A202" s="1327">
        <v>43825</v>
      </c>
      <c r="B202" s="1327"/>
      <c r="C202" s="401"/>
      <c r="AR202" s="23"/>
      <c r="AT202" s="23"/>
      <c r="BH202" s="23"/>
      <c r="BU202" s="17"/>
      <c r="BW202" s="17"/>
      <c r="CI202" s="17"/>
      <c r="CK202" s="17"/>
      <c r="CW202" s="17"/>
      <c r="CY202" s="17"/>
      <c r="DK202" s="17"/>
      <c r="DM202" s="17"/>
      <c r="DY202" s="17"/>
      <c r="EA202" s="17"/>
      <c r="EM202" s="17"/>
      <c r="EO202" s="17"/>
      <c r="FA202" s="17"/>
      <c r="FC202" s="17"/>
      <c r="FO202" s="17"/>
      <c r="FQ202" s="17"/>
      <c r="GC202" s="17"/>
      <c r="GE202" s="17"/>
      <c r="HY202" s="32"/>
      <c r="JE202" s="776"/>
      <c r="JF202" s="776"/>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c r="KC202" s="777"/>
      <c r="KD202" s="777"/>
      <c r="KE202" s="777"/>
      <c r="KF202" s="777"/>
      <c r="KG202" s="777"/>
      <c r="KH202" s="777"/>
      <c r="KI202" s="777"/>
      <c r="KJ202" s="777"/>
      <c r="KK202" s="777"/>
      <c r="KL202" s="777"/>
      <c r="KM202" s="777"/>
      <c r="KN202" s="777"/>
      <c r="KO202" s="777"/>
      <c r="KP202" s="777"/>
      <c r="KQ202" s="777"/>
      <c r="KR202" s="777"/>
      <c r="KS202" s="777"/>
      <c r="KT202" s="777"/>
      <c r="KU202" s="777"/>
      <c r="KV202" s="777"/>
      <c r="KW202" s="777"/>
      <c r="KX202" s="777"/>
      <c r="KY202" s="777"/>
      <c r="KZ202" s="777"/>
      <c r="LA202" s="777"/>
      <c r="LB202" s="777"/>
      <c r="LC202" s="777"/>
      <c r="LD202" s="777"/>
      <c r="LE202" s="777"/>
      <c r="LF202" s="777"/>
      <c r="LG202" s="777"/>
      <c r="LH202" s="777"/>
      <c r="LI202" s="777"/>
      <c r="LJ202" s="777"/>
      <c r="LK202" s="777"/>
      <c r="LL202" s="777"/>
      <c r="LM202" s="777"/>
      <c r="LN202" s="777"/>
    </row>
    <row r="203" spans="1:326" ht="15" hidden="1" customHeight="1" outlineLevel="1" x14ac:dyDescent="0.3">
      <c r="A203" s="1327">
        <v>43831</v>
      </c>
      <c r="B203" s="1327"/>
      <c r="C203" s="401"/>
      <c r="AR203" s="23"/>
      <c r="AT203" s="23"/>
      <c r="BH203" s="23"/>
      <c r="BU203" s="17"/>
      <c r="BW203" s="17"/>
      <c r="CI203" s="17"/>
      <c r="CK203" s="17"/>
      <c r="CW203" s="17"/>
      <c r="CY203" s="17"/>
      <c r="DK203" s="17"/>
      <c r="DM203" s="17"/>
      <c r="DY203" s="17"/>
      <c r="EA203" s="17"/>
      <c r="EM203" s="17"/>
      <c r="EO203" s="17"/>
      <c r="FA203" s="17"/>
      <c r="FC203" s="17"/>
      <c r="FO203" s="17"/>
      <c r="FQ203" s="17"/>
      <c r="GC203" s="17"/>
      <c r="GE203" s="17"/>
      <c r="HY203" s="32"/>
      <c r="JE203" s="776"/>
      <c r="JF203" s="776"/>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c r="KC203" s="777"/>
      <c r="KD203" s="777"/>
      <c r="KE203" s="777"/>
      <c r="KF203" s="777"/>
      <c r="KG203" s="777"/>
      <c r="KH203" s="777"/>
      <c r="KI203" s="777"/>
      <c r="KJ203" s="777"/>
      <c r="KK203" s="777"/>
      <c r="KL203" s="777"/>
      <c r="KM203" s="777"/>
      <c r="KN203" s="777"/>
      <c r="KO203" s="777"/>
      <c r="KP203" s="777"/>
      <c r="KQ203" s="777"/>
      <c r="KR203" s="777"/>
      <c r="KS203" s="777"/>
      <c r="KT203" s="777"/>
      <c r="KU203" s="777"/>
      <c r="KV203" s="777"/>
      <c r="KW203" s="777"/>
      <c r="KX203" s="777"/>
      <c r="KY203" s="777"/>
      <c r="KZ203" s="777"/>
      <c r="LA203" s="777"/>
      <c r="LB203" s="777"/>
      <c r="LC203" s="777"/>
      <c r="LD203" s="777"/>
      <c r="LE203" s="777"/>
      <c r="LF203" s="777"/>
      <c r="LG203" s="777"/>
      <c r="LH203" s="777"/>
      <c r="LI203" s="777"/>
      <c r="LJ203" s="777"/>
      <c r="LK203" s="777"/>
      <c r="LL203" s="777"/>
      <c r="LM203" s="777"/>
      <c r="LN203" s="777"/>
    </row>
    <row r="204" spans="1:326" ht="15" hidden="1" customHeight="1" outlineLevel="1" x14ac:dyDescent="0.3">
      <c r="A204" s="1327">
        <v>43850</v>
      </c>
      <c r="B204" s="1327"/>
      <c r="C204" s="401"/>
      <c r="AR204" s="23"/>
      <c r="AT204" s="23"/>
      <c r="BH204" s="23"/>
      <c r="BU204" s="17"/>
      <c r="BW204" s="17"/>
      <c r="CI204" s="17"/>
      <c r="CK204" s="17"/>
      <c r="CW204" s="17"/>
      <c r="CY204" s="17"/>
      <c r="DK204" s="17"/>
      <c r="DM204" s="17"/>
      <c r="DY204" s="17"/>
      <c r="EA204" s="17"/>
      <c r="EM204" s="17"/>
      <c r="EO204" s="17"/>
      <c r="FA204" s="17"/>
      <c r="FC204" s="17"/>
      <c r="FO204" s="17"/>
      <c r="FQ204" s="17"/>
      <c r="GC204" s="17"/>
      <c r="GE204" s="17"/>
      <c r="HY204" s="32"/>
      <c r="JE204" s="776"/>
      <c r="JF204" s="776"/>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c r="KC204" s="777"/>
      <c r="KD204" s="777"/>
      <c r="KE204" s="777"/>
      <c r="KF204" s="777"/>
      <c r="KG204" s="777"/>
      <c r="KH204" s="777"/>
      <c r="KI204" s="777"/>
      <c r="KJ204" s="777"/>
      <c r="KK204" s="777"/>
      <c r="KL204" s="777"/>
      <c r="KM204" s="777"/>
      <c r="KN204" s="777"/>
      <c r="KO204" s="777"/>
      <c r="KP204" s="777"/>
      <c r="KQ204" s="777"/>
      <c r="KR204" s="777"/>
      <c r="KS204" s="777"/>
      <c r="KT204" s="777"/>
      <c r="KU204" s="777"/>
      <c r="KV204" s="777"/>
      <c r="KW204" s="777"/>
      <c r="KX204" s="777"/>
      <c r="KY204" s="777"/>
      <c r="KZ204" s="777"/>
      <c r="LA204" s="777"/>
      <c r="LB204" s="777"/>
      <c r="LC204" s="777"/>
      <c r="LD204" s="777"/>
      <c r="LE204" s="777"/>
      <c r="LF204" s="777"/>
      <c r="LG204" s="777"/>
      <c r="LH204" s="777"/>
      <c r="LI204" s="777"/>
      <c r="LJ204" s="777"/>
      <c r="LK204" s="777"/>
      <c r="LL204" s="777"/>
      <c r="LM204" s="777"/>
      <c r="LN204" s="777"/>
    </row>
    <row r="205" spans="1:326" ht="15" hidden="1" customHeight="1" outlineLevel="1" x14ac:dyDescent="0.3">
      <c r="A205" s="1327">
        <v>43931</v>
      </c>
      <c r="B205" s="1327"/>
      <c r="C205" s="401"/>
      <c r="AR205" s="23"/>
      <c r="AT205" s="23"/>
      <c r="BH205" s="23"/>
      <c r="BU205" s="17"/>
      <c r="BW205" s="17"/>
      <c r="CI205" s="17"/>
      <c r="CK205" s="17"/>
      <c r="CW205" s="17"/>
      <c r="CY205" s="17"/>
      <c r="DK205" s="17"/>
      <c r="DM205" s="17"/>
      <c r="DY205" s="17"/>
      <c r="EA205" s="17"/>
      <c r="EM205" s="17"/>
      <c r="EO205" s="17"/>
      <c r="FA205" s="17"/>
      <c r="FC205" s="17"/>
      <c r="FO205" s="17"/>
      <c r="FQ205" s="17"/>
      <c r="GC205" s="17"/>
      <c r="GE205" s="17"/>
      <c r="HY205" s="32"/>
      <c r="JE205" s="776"/>
      <c r="JF205" s="776"/>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c r="KC205" s="777"/>
      <c r="KD205" s="777"/>
      <c r="KE205" s="777"/>
      <c r="KF205" s="777"/>
      <c r="KG205" s="777"/>
      <c r="KH205" s="777"/>
      <c r="KI205" s="777"/>
      <c r="KJ205" s="777"/>
      <c r="KK205" s="777"/>
      <c r="KL205" s="777"/>
      <c r="KM205" s="777"/>
      <c r="KN205" s="777"/>
      <c r="KO205" s="777"/>
      <c r="KP205" s="777"/>
      <c r="KQ205" s="777"/>
      <c r="KR205" s="777"/>
      <c r="KS205" s="777"/>
      <c r="KT205" s="777"/>
      <c r="KU205" s="777"/>
      <c r="KV205" s="777"/>
      <c r="KW205" s="777"/>
      <c r="KX205" s="777"/>
      <c r="KY205" s="777"/>
      <c r="KZ205" s="777"/>
      <c r="LA205" s="777"/>
      <c r="LB205" s="777"/>
      <c r="LC205" s="777"/>
      <c r="LD205" s="777"/>
      <c r="LE205" s="777"/>
      <c r="LF205" s="777"/>
      <c r="LG205" s="777"/>
      <c r="LH205" s="777"/>
      <c r="LI205" s="777"/>
      <c r="LJ205" s="777"/>
      <c r="LK205" s="777"/>
      <c r="LL205" s="777"/>
      <c r="LM205" s="777"/>
      <c r="LN205" s="777"/>
    </row>
    <row r="206" spans="1:326" ht="15" hidden="1" customHeight="1" outlineLevel="1" x14ac:dyDescent="0.3">
      <c r="A206" s="1327">
        <v>43976</v>
      </c>
      <c r="B206" s="1327"/>
      <c r="C206" s="401"/>
      <c r="AR206" s="23"/>
      <c r="AT206" s="23"/>
      <c r="BH206" s="23"/>
      <c r="BU206" s="17"/>
      <c r="BW206" s="17"/>
      <c r="CI206" s="17"/>
      <c r="CK206" s="17"/>
      <c r="CW206" s="17"/>
      <c r="CY206" s="17"/>
      <c r="DK206" s="17"/>
      <c r="DM206" s="17"/>
      <c r="DY206" s="17"/>
      <c r="EA206" s="17"/>
      <c r="EM206" s="17"/>
      <c r="EO206" s="17"/>
      <c r="FA206" s="17"/>
      <c r="FC206" s="17"/>
      <c r="FO206" s="17"/>
      <c r="FQ206" s="17"/>
      <c r="GC206" s="17"/>
      <c r="GE206" s="17"/>
      <c r="HY206" s="32"/>
      <c r="JE206" s="776"/>
      <c r="JF206" s="776"/>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c r="KC206" s="777"/>
      <c r="KD206" s="777"/>
      <c r="KE206" s="777"/>
      <c r="KF206" s="777"/>
      <c r="KG206" s="777"/>
      <c r="KH206" s="777"/>
      <c r="KI206" s="777"/>
      <c r="KJ206" s="777"/>
      <c r="KK206" s="777"/>
      <c r="KL206" s="777"/>
      <c r="KM206" s="777"/>
      <c r="KN206" s="777"/>
      <c r="KO206" s="777"/>
      <c r="KP206" s="777"/>
      <c r="KQ206" s="777"/>
      <c r="KR206" s="777"/>
      <c r="KS206" s="777"/>
      <c r="KT206" s="777"/>
      <c r="KU206" s="777"/>
      <c r="KV206" s="777"/>
      <c r="KW206" s="777"/>
      <c r="KX206" s="777"/>
      <c r="KY206" s="777"/>
      <c r="KZ206" s="777"/>
      <c r="LA206" s="777"/>
      <c r="LB206" s="777"/>
      <c r="LC206" s="777"/>
      <c r="LD206" s="777"/>
      <c r="LE206" s="777"/>
      <c r="LF206" s="777"/>
      <c r="LG206" s="777"/>
      <c r="LH206" s="777"/>
      <c r="LI206" s="777"/>
      <c r="LJ206" s="777"/>
      <c r="LK206" s="777"/>
      <c r="LL206" s="777"/>
      <c r="LM206" s="777"/>
      <c r="LN206" s="777"/>
    </row>
    <row r="207" spans="1:326" ht="15" hidden="1" customHeight="1" outlineLevel="1" x14ac:dyDescent="0.3">
      <c r="A207" s="1327">
        <v>44015</v>
      </c>
      <c r="B207" s="1327"/>
      <c r="C207" s="401"/>
      <c r="AR207" s="23"/>
      <c r="AT207" s="23"/>
      <c r="BH207" s="23"/>
      <c r="BU207" s="17"/>
      <c r="BW207" s="17"/>
      <c r="CI207" s="17"/>
      <c r="CK207" s="17"/>
      <c r="CW207" s="17"/>
      <c r="CY207" s="17"/>
      <c r="DK207" s="17"/>
      <c r="DM207" s="17"/>
      <c r="DY207" s="17"/>
      <c r="EA207" s="17"/>
      <c r="EM207" s="17"/>
      <c r="EO207" s="17"/>
      <c r="FA207" s="17"/>
      <c r="FC207" s="17"/>
      <c r="FO207" s="17"/>
      <c r="FQ207" s="17"/>
      <c r="GC207" s="17"/>
      <c r="GE207" s="17"/>
      <c r="HY207" s="32"/>
      <c r="JE207" s="776"/>
      <c r="JF207" s="776"/>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c r="KC207" s="777"/>
      <c r="KD207" s="777"/>
      <c r="KE207" s="777"/>
      <c r="KF207" s="777"/>
      <c r="KG207" s="777"/>
      <c r="KH207" s="777"/>
      <c r="KI207" s="777"/>
      <c r="KJ207" s="777"/>
      <c r="KK207" s="777"/>
      <c r="KL207" s="777"/>
      <c r="KM207" s="777"/>
      <c r="KN207" s="777"/>
      <c r="KO207" s="777"/>
      <c r="KP207" s="777"/>
      <c r="KQ207" s="777"/>
      <c r="KR207" s="777"/>
      <c r="KS207" s="777"/>
      <c r="KT207" s="777"/>
      <c r="KU207" s="777"/>
      <c r="KV207" s="777"/>
      <c r="KW207" s="777"/>
      <c r="KX207" s="777"/>
      <c r="KY207" s="777"/>
      <c r="KZ207" s="777"/>
      <c r="LA207" s="777"/>
      <c r="LB207" s="777"/>
      <c r="LC207" s="777"/>
      <c r="LD207" s="777"/>
      <c r="LE207" s="777"/>
      <c r="LF207" s="777"/>
      <c r="LG207" s="777"/>
      <c r="LH207" s="777"/>
      <c r="LI207" s="777"/>
      <c r="LJ207" s="777"/>
      <c r="LK207" s="777"/>
      <c r="LL207" s="777"/>
      <c r="LM207" s="777"/>
      <c r="LN207" s="777"/>
    </row>
    <row r="208" spans="1:326" ht="15" hidden="1" customHeight="1" outlineLevel="1" x14ac:dyDescent="0.3">
      <c r="A208" s="1327">
        <v>44081</v>
      </c>
      <c r="B208" s="1327"/>
      <c r="C208" s="401"/>
      <c r="AR208" s="23"/>
      <c r="AT208" s="23"/>
      <c r="BH208" s="23"/>
      <c r="BU208" s="17"/>
      <c r="BW208" s="17"/>
      <c r="CI208" s="17"/>
      <c r="CK208" s="17"/>
      <c r="CW208" s="17"/>
      <c r="CY208" s="17"/>
      <c r="DK208" s="17"/>
      <c r="DM208" s="17"/>
      <c r="DY208" s="17"/>
      <c r="EA208" s="17"/>
      <c r="EM208" s="17"/>
      <c r="EO208" s="17"/>
      <c r="FA208" s="17"/>
      <c r="FC208" s="17"/>
      <c r="FO208" s="17"/>
      <c r="FQ208" s="17"/>
      <c r="GC208" s="17"/>
      <c r="GE208" s="17"/>
      <c r="HY208" s="32"/>
      <c r="JE208" s="776"/>
      <c r="JF208" s="776"/>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c r="KC208" s="777"/>
      <c r="KD208" s="777"/>
      <c r="KE208" s="777"/>
      <c r="KF208" s="777"/>
      <c r="KG208" s="777"/>
      <c r="KH208" s="777"/>
      <c r="KI208" s="777"/>
      <c r="KJ208" s="777"/>
      <c r="KK208" s="777"/>
      <c r="KL208" s="777"/>
      <c r="KM208" s="777"/>
      <c r="KN208" s="777"/>
      <c r="KO208" s="777"/>
      <c r="KP208" s="777"/>
      <c r="KQ208" s="777"/>
      <c r="KR208" s="777"/>
      <c r="KS208" s="777"/>
      <c r="KT208" s="777"/>
      <c r="KU208" s="777"/>
      <c r="KV208" s="777"/>
      <c r="KW208" s="777"/>
      <c r="KX208" s="777"/>
      <c r="KY208" s="777"/>
      <c r="KZ208" s="777"/>
      <c r="LA208" s="777"/>
      <c r="LB208" s="777"/>
      <c r="LC208" s="777"/>
      <c r="LD208" s="777"/>
      <c r="LE208" s="777"/>
      <c r="LF208" s="777"/>
      <c r="LG208" s="777"/>
      <c r="LH208" s="777"/>
      <c r="LI208" s="777"/>
      <c r="LJ208" s="777"/>
      <c r="LK208" s="777"/>
      <c r="LL208" s="777"/>
      <c r="LM208" s="777"/>
      <c r="LN208" s="777"/>
    </row>
    <row r="209" spans="1:326" ht="15" hidden="1" customHeight="1" outlineLevel="1" x14ac:dyDescent="0.3">
      <c r="A209" s="1327">
        <v>44146</v>
      </c>
      <c r="B209" s="1327"/>
      <c r="C209" s="401"/>
      <c r="AR209" s="23"/>
      <c r="AT209" s="23"/>
      <c r="BH209" s="23"/>
      <c r="BU209" s="17"/>
      <c r="BW209" s="17"/>
      <c r="CI209" s="17"/>
      <c r="CK209" s="17"/>
      <c r="CW209" s="17"/>
      <c r="CY209" s="17"/>
      <c r="DK209" s="17"/>
      <c r="DM209" s="17"/>
      <c r="DY209" s="17"/>
      <c r="EA209" s="17"/>
      <c r="EM209" s="17"/>
      <c r="EO209" s="17"/>
      <c r="FA209" s="17"/>
      <c r="FC209" s="17"/>
      <c r="FO209" s="17"/>
      <c r="FQ209" s="17"/>
      <c r="GC209" s="17"/>
      <c r="GE209" s="17"/>
      <c r="HY209" s="32"/>
      <c r="JE209" s="776"/>
      <c r="JF209" s="776"/>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c r="KC209" s="777"/>
      <c r="KD209" s="777"/>
      <c r="KE209" s="777"/>
      <c r="KF209" s="777"/>
      <c r="KG209" s="777"/>
      <c r="KH209" s="777"/>
      <c r="KI209" s="777"/>
      <c r="KJ209" s="777"/>
      <c r="KK209" s="777"/>
      <c r="KL209" s="777"/>
      <c r="KM209" s="777"/>
      <c r="KN209" s="777"/>
      <c r="KO209" s="777"/>
      <c r="KP209" s="777"/>
      <c r="KQ209" s="777"/>
      <c r="KR209" s="777"/>
      <c r="KS209" s="777"/>
      <c r="KT209" s="777"/>
      <c r="KU209" s="777"/>
      <c r="KV209" s="777"/>
      <c r="KW209" s="777"/>
      <c r="KX209" s="777"/>
      <c r="KY209" s="777"/>
      <c r="KZ209" s="777"/>
      <c r="LA209" s="777"/>
      <c r="LB209" s="777"/>
      <c r="LC209" s="777"/>
      <c r="LD209" s="777"/>
      <c r="LE209" s="777"/>
      <c r="LF209" s="777"/>
      <c r="LG209" s="777"/>
      <c r="LH209" s="777"/>
      <c r="LI209" s="777"/>
      <c r="LJ209" s="777"/>
      <c r="LK209" s="777"/>
      <c r="LL209" s="777"/>
      <c r="LM209" s="777"/>
      <c r="LN209" s="777"/>
    </row>
    <row r="210" spans="1:326" ht="15" hidden="1" customHeight="1" outlineLevel="1" x14ac:dyDescent="0.3">
      <c r="A210" s="1327">
        <v>44161</v>
      </c>
      <c r="B210" s="1327"/>
      <c r="C210" s="401"/>
      <c r="AR210" s="23"/>
      <c r="AT210" s="23"/>
      <c r="BH210" s="23"/>
      <c r="BU210" s="17"/>
      <c r="BW210" s="17"/>
      <c r="CI210" s="17"/>
      <c r="CK210" s="17"/>
      <c r="CW210" s="17"/>
      <c r="CY210" s="17"/>
      <c r="DK210" s="17"/>
      <c r="DM210" s="17"/>
      <c r="DY210" s="17"/>
      <c r="EA210" s="17"/>
      <c r="EM210" s="17"/>
      <c r="EO210" s="17"/>
      <c r="FA210" s="17"/>
      <c r="FC210" s="17"/>
      <c r="FO210" s="17"/>
      <c r="FQ210" s="17"/>
      <c r="GC210" s="17"/>
      <c r="GE210" s="17"/>
      <c r="HY210" s="32"/>
      <c r="JE210" s="776"/>
      <c r="JF210" s="776"/>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c r="KC210" s="777"/>
      <c r="KD210" s="777"/>
      <c r="KE210" s="777"/>
      <c r="KF210" s="777"/>
      <c r="KG210" s="777"/>
      <c r="KH210" s="777"/>
      <c r="KI210" s="777"/>
      <c r="KJ210" s="777"/>
      <c r="KK210" s="777"/>
      <c r="KL210" s="777"/>
      <c r="KM210" s="777"/>
      <c r="KN210" s="777"/>
      <c r="KO210" s="777"/>
      <c r="KP210" s="777"/>
      <c r="KQ210" s="777"/>
      <c r="KR210" s="777"/>
      <c r="KS210" s="777"/>
      <c r="KT210" s="777"/>
      <c r="KU210" s="777"/>
      <c r="KV210" s="777"/>
      <c r="KW210" s="777"/>
      <c r="KX210" s="777"/>
      <c r="KY210" s="777"/>
      <c r="KZ210" s="777"/>
      <c r="LA210" s="777"/>
      <c r="LB210" s="777"/>
      <c r="LC210" s="777"/>
      <c r="LD210" s="777"/>
      <c r="LE210" s="777"/>
      <c r="LF210" s="777"/>
      <c r="LG210" s="777"/>
      <c r="LH210" s="777"/>
      <c r="LI210" s="777"/>
      <c r="LJ210" s="777"/>
      <c r="LK210" s="777"/>
      <c r="LL210" s="777"/>
      <c r="LM210" s="777"/>
      <c r="LN210" s="777"/>
    </row>
    <row r="211" spans="1:326" ht="15" hidden="1" customHeight="1" outlineLevel="1" x14ac:dyDescent="0.3">
      <c r="A211" s="1327">
        <v>44162</v>
      </c>
      <c r="B211" s="1327"/>
      <c r="C211" s="401"/>
      <c r="AR211" s="23"/>
      <c r="AT211" s="23"/>
      <c r="BH211" s="23"/>
      <c r="BU211" s="17"/>
      <c r="BW211" s="17"/>
      <c r="CI211" s="17"/>
      <c r="CK211" s="17"/>
      <c r="CW211" s="17"/>
      <c r="CY211" s="17"/>
      <c r="DK211" s="17"/>
      <c r="DM211" s="17"/>
      <c r="DY211" s="17"/>
      <c r="EA211" s="17"/>
      <c r="EM211" s="17"/>
      <c r="EO211" s="17"/>
      <c r="FA211" s="17"/>
      <c r="FC211" s="17"/>
      <c r="FO211" s="17"/>
      <c r="FQ211" s="17"/>
      <c r="GC211" s="17"/>
      <c r="GE211" s="17"/>
      <c r="HY211" s="32"/>
      <c r="JE211" s="776"/>
      <c r="JF211" s="776"/>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c r="KC211" s="777"/>
      <c r="KD211" s="777"/>
      <c r="KE211" s="777"/>
      <c r="KF211" s="777"/>
      <c r="KG211" s="777"/>
      <c r="KH211" s="777"/>
      <c r="KI211" s="777"/>
      <c r="KJ211" s="777"/>
      <c r="KK211" s="777"/>
      <c r="KL211" s="777"/>
      <c r="KM211" s="777"/>
      <c r="KN211" s="777"/>
      <c r="KO211" s="777"/>
      <c r="KP211" s="777"/>
      <c r="KQ211" s="777"/>
      <c r="KR211" s="777"/>
      <c r="KS211" s="777"/>
      <c r="KT211" s="777"/>
      <c r="KU211" s="777"/>
      <c r="KV211" s="777"/>
      <c r="KW211" s="777"/>
      <c r="KX211" s="777"/>
      <c r="KY211" s="777"/>
      <c r="KZ211" s="777"/>
      <c r="LA211" s="777"/>
      <c r="LB211" s="777"/>
      <c r="LC211" s="777"/>
      <c r="LD211" s="777"/>
      <c r="LE211" s="777"/>
      <c r="LF211" s="777"/>
      <c r="LG211" s="777"/>
      <c r="LH211" s="777"/>
      <c r="LI211" s="777"/>
      <c r="LJ211" s="777"/>
      <c r="LK211" s="777"/>
      <c r="LL211" s="777"/>
      <c r="LM211" s="777"/>
      <c r="LN211" s="777"/>
    </row>
    <row r="212" spans="1:326" ht="15" hidden="1" customHeight="1" outlineLevel="1" x14ac:dyDescent="0.3">
      <c r="A212" s="1327">
        <v>44189</v>
      </c>
      <c r="B212" s="1327"/>
      <c r="C212" s="401"/>
      <c r="AR212" s="23"/>
      <c r="AT212" s="23"/>
      <c r="BH212" s="23"/>
      <c r="BU212" s="17"/>
      <c r="BW212" s="17"/>
      <c r="CI212" s="17"/>
      <c r="CK212" s="17"/>
      <c r="CW212" s="17"/>
      <c r="CY212" s="17"/>
      <c r="DK212" s="17"/>
      <c r="DM212" s="17"/>
      <c r="DY212" s="17"/>
      <c r="EA212" s="17"/>
      <c r="EM212" s="17"/>
      <c r="EO212" s="17"/>
      <c r="FA212" s="17"/>
      <c r="FC212" s="17"/>
      <c r="FO212" s="17"/>
      <c r="FQ212" s="17"/>
      <c r="GC212" s="17"/>
      <c r="GE212" s="17"/>
      <c r="HY212" s="32"/>
      <c r="JE212" s="776"/>
      <c r="JF212" s="776"/>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c r="KC212" s="777"/>
      <c r="KD212" s="777"/>
      <c r="KE212" s="777"/>
      <c r="KF212" s="777"/>
      <c r="KG212" s="777"/>
      <c r="KH212" s="777"/>
      <c r="KI212" s="777"/>
      <c r="KJ212" s="777"/>
      <c r="KK212" s="777"/>
      <c r="KL212" s="777"/>
      <c r="KM212" s="777"/>
      <c r="KN212" s="777"/>
      <c r="KO212" s="777"/>
      <c r="KP212" s="777"/>
      <c r="KQ212" s="777"/>
      <c r="KR212" s="777"/>
      <c r="KS212" s="777"/>
      <c r="KT212" s="777"/>
      <c r="KU212" s="777"/>
      <c r="KV212" s="777"/>
      <c r="KW212" s="777"/>
      <c r="KX212" s="777"/>
      <c r="KY212" s="777"/>
      <c r="KZ212" s="777"/>
      <c r="LA212" s="777"/>
      <c r="LB212" s="777"/>
      <c r="LC212" s="777"/>
      <c r="LD212" s="777"/>
      <c r="LE212" s="777"/>
      <c r="LF212" s="777"/>
      <c r="LG212" s="777"/>
      <c r="LH212" s="777"/>
      <c r="LI212" s="777"/>
      <c r="LJ212" s="777"/>
      <c r="LK212" s="777"/>
      <c r="LL212" s="777"/>
      <c r="LM212" s="777"/>
      <c r="LN212" s="777"/>
    </row>
    <row r="213" spans="1:326" ht="15" hidden="1" customHeight="1" outlineLevel="1" x14ac:dyDescent="0.3">
      <c r="A213" s="1327">
        <v>44190</v>
      </c>
      <c r="B213" s="1327"/>
      <c r="C213" s="401"/>
      <c r="AR213" s="23"/>
      <c r="AT213" s="23"/>
      <c r="BH213" s="23"/>
      <c r="BU213" s="17"/>
      <c r="BW213" s="17"/>
      <c r="CI213" s="17"/>
      <c r="CK213" s="17"/>
      <c r="CW213" s="17"/>
      <c r="CY213" s="17"/>
      <c r="DK213" s="17"/>
      <c r="DM213" s="17"/>
      <c r="DY213" s="17"/>
      <c r="EA213" s="17"/>
      <c r="EM213" s="17"/>
      <c r="EO213" s="17"/>
      <c r="FA213" s="17"/>
      <c r="FC213" s="17"/>
      <c r="FO213" s="17"/>
      <c r="FQ213" s="17"/>
      <c r="GC213" s="17"/>
      <c r="GE213" s="17"/>
      <c r="HY213" s="32"/>
      <c r="JE213" s="776"/>
      <c r="JF213" s="776"/>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c r="KC213" s="777"/>
      <c r="KD213" s="777"/>
      <c r="KE213" s="777"/>
      <c r="KF213" s="777"/>
      <c r="KG213" s="777"/>
      <c r="KH213" s="777"/>
      <c r="KI213" s="777"/>
      <c r="KJ213" s="777"/>
      <c r="KK213" s="777"/>
      <c r="KL213" s="777"/>
      <c r="KM213" s="777"/>
      <c r="KN213" s="777"/>
      <c r="KO213" s="777"/>
      <c r="KP213" s="777"/>
      <c r="KQ213" s="777"/>
      <c r="KR213" s="777"/>
      <c r="KS213" s="777"/>
      <c r="KT213" s="777"/>
      <c r="KU213" s="777"/>
      <c r="KV213" s="777"/>
      <c r="KW213" s="777"/>
      <c r="KX213" s="777"/>
      <c r="KY213" s="777"/>
      <c r="KZ213" s="777"/>
      <c r="LA213" s="777"/>
      <c r="LB213" s="777"/>
      <c r="LC213" s="777"/>
      <c r="LD213" s="777"/>
      <c r="LE213" s="777"/>
      <c r="LF213" s="777"/>
      <c r="LG213" s="777"/>
      <c r="LH213" s="777"/>
      <c r="LI213" s="777"/>
      <c r="LJ213" s="777"/>
      <c r="LK213" s="777"/>
      <c r="LL213" s="777"/>
      <c r="LM213" s="777"/>
      <c r="LN213" s="777"/>
    </row>
    <row r="214" spans="1:326" ht="15" hidden="1" customHeight="1" outlineLevel="1" x14ac:dyDescent="0.3">
      <c r="A214" s="1327">
        <v>44193</v>
      </c>
      <c r="B214" s="1327"/>
      <c r="C214" s="401"/>
      <c r="AR214" s="23"/>
      <c r="AT214" s="23"/>
      <c r="BH214" s="23"/>
      <c r="BU214" s="17"/>
      <c r="BW214" s="17"/>
      <c r="CI214" s="17"/>
      <c r="CK214" s="17"/>
      <c r="CW214" s="17"/>
      <c r="CY214" s="17"/>
      <c r="DK214" s="17"/>
      <c r="DM214" s="17"/>
      <c r="DY214" s="17"/>
      <c r="EA214" s="17"/>
      <c r="EM214" s="17"/>
      <c r="EO214" s="17"/>
      <c r="FA214" s="17"/>
      <c r="FC214" s="17"/>
      <c r="FO214" s="17"/>
      <c r="FQ214" s="17"/>
      <c r="GC214" s="17"/>
      <c r="GE214" s="17"/>
      <c r="HY214" s="32"/>
      <c r="JE214" s="776"/>
      <c r="JF214" s="776"/>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c r="KC214" s="777"/>
      <c r="KD214" s="777"/>
      <c r="KE214" s="777"/>
      <c r="KF214" s="777"/>
      <c r="KG214" s="777"/>
      <c r="KH214" s="777"/>
      <c r="KI214" s="777"/>
      <c r="KJ214" s="777"/>
      <c r="KK214" s="777"/>
      <c r="KL214" s="777"/>
      <c r="KM214" s="777"/>
      <c r="KN214" s="777"/>
      <c r="KO214" s="777"/>
      <c r="KP214" s="777"/>
      <c r="KQ214" s="777"/>
      <c r="KR214" s="777"/>
      <c r="KS214" s="777"/>
      <c r="KT214" s="777"/>
      <c r="KU214" s="777"/>
      <c r="KV214" s="777"/>
      <c r="KW214" s="777"/>
      <c r="KX214" s="777"/>
      <c r="KY214" s="777"/>
      <c r="KZ214" s="777"/>
      <c r="LA214" s="777"/>
      <c r="LB214" s="777"/>
      <c r="LC214" s="777"/>
      <c r="LD214" s="777"/>
      <c r="LE214" s="777"/>
      <c r="LF214" s="777"/>
      <c r="LG214" s="777"/>
      <c r="LH214" s="777"/>
      <c r="LI214" s="777"/>
      <c r="LJ214" s="777"/>
      <c r="LK214" s="777"/>
      <c r="LL214" s="777"/>
      <c r="LM214" s="777"/>
      <c r="LN214" s="777"/>
    </row>
    <row r="215" spans="1:326" ht="15" hidden="1" customHeight="1" outlineLevel="1" x14ac:dyDescent="0.3">
      <c r="A215" s="1327">
        <v>44197</v>
      </c>
      <c r="B215" s="1327"/>
      <c r="C215" s="401"/>
      <c r="AR215" s="23"/>
      <c r="AT215" s="23"/>
      <c r="BH215" s="23"/>
      <c r="BU215" s="17"/>
      <c r="BW215" s="17"/>
      <c r="CI215" s="17"/>
      <c r="CK215" s="17"/>
      <c r="CW215" s="17"/>
      <c r="CY215" s="17"/>
      <c r="DK215" s="17"/>
      <c r="DM215" s="17"/>
      <c r="DY215" s="17"/>
      <c r="EA215" s="17"/>
      <c r="EM215" s="17"/>
      <c r="EO215" s="17"/>
      <c r="FA215" s="17"/>
      <c r="FC215" s="17"/>
      <c r="FO215" s="17"/>
      <c r="FQ215" s="17"/>
      <c r="GC215" s="17"/>
      <c r="GE215" s="17"/>
      <c r="HY215" s="32"/>
      <c r="JE215" s="776"/>
      <c r="JF215" s="776"/>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c r="KC215" s="777"/>
      <c r="KD215" s="777"/>
      <c r="KE215" s="777"/>
      <c r="KF215" s="777"/>
      <c r="KG215" s="777"/>
      <c r="KH215" s="777"/>
      <c r="KI215" s="777"/>
      <c r="KJ215" s="777"/>
      <c r="KK215" s="777"/>
      <c r="KL215" s="777"/>
      <c r="KM215" s="777"/>
      <c r="KN215" s="777"/>
      <c r="KO215" s="777"/>
      <c r="KP215" s="777"/>
      <c r="KQ215" s="777"/>
      <c r="KR215" s="777"/>
      <c r="KS215" s="777"/>
      <c r="KT215" s="777"/>
      <c r="KU215" s="777"/>
      <c r="KV215" s="777"/>
      <c r="KW215" s="777"/>
      <c r="KX215" s="777"/>
      <c r="KY215" s="777"/>
      <c r="KZ215" s="777"/>
      <c r="LA215" s="777"/>
      <c r="LB215" s="777"/>
      <c r="LC215" s="777"/>
      <c r="LD215" s="777"/>
      <c r="LE215" s="777"/>
      <c r="LF215" s="777"/>
      <c r="LG215" s="777"/>
      <c r="LH215" s="777"/>
      <c r="LI215" s="777"/>
      <c r="LJ215" s="777"/>
      <c r="LK215" s="777"/>
      <c r="LL215" s="777"/>
      <c r="LM215" s="777"/>
      <c r="LN215" s="777"/>
    </row>
    <row r="216" spans="1:326" ht="15" hidden="1" customHeight="1" outlineLevel="1" x14ac:dyDescent="0.3">
      <c r="A216" s="1327">
        <v>44214</v>
      </c>
      <c r="B216" s="1327"/>
      <c r="C216" s="401"/>
      <c r="AR216" s="23"/>
      <c r="AT216" s="23"/>
      <c r="BH216" s="23"/>
      <c r="BU216" s="17"/>
      <c r="BW216" s="17"/>
      <c r="CI216" s="17"/>
      <c r="CK216" s="17"/>
      <c r="CW216" s="17"/>
      <c r="CY216" s="17"/>
      <c r="DK216" s="17"/>
      <c r="DM216" s="17"/>
      <c r="DY216" s="17"/>
      <c r="EA216" s="17"/>
      <c r="EM216" s="17"/>
      <c r="EO216" s="17"/>
      <c r="FA216" s="17"/>
      <c r="FC216" s="17"/>
      <c r="FO216" s="17"/>
      <c r="FQ216" s="17"/>
      <c r="GC216" s="17"/>
      <c r="GE216" s="17"/>
      <c r="HY216" s="32"/>
      <c r="JE216" s="776"/>
      <c r="JF216" s="776"/>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c r="KC216" s="777"/>
      <c r="KD216" s="777"/>
      <c r="KE216" s="777"/>
      <c r="KF216" s="777"/>
      <c r="KG216" s="777"/>
      <c r="KH216" s="777"/>
      <c r="KI216" s="777"/>
      <c r="KJ216" s="777"/>
      <c r="KK216" s="777"/>
      <c r="KL216" s="777"/>
      <c r="KM216" s="777"/>
      <c r="KN216" s="777"/>
      <c r="KO216" s="777"/>
      <c r="KP216" s="777"/>
      <c r="KQ216" s="777"/>
      <c r="KR216" s="777"/>
      <c r="KS216" s="777"/>
      <c r="KT216" s="777"/>
      <c r="KU216" s="777"/>
      <c r="KV216" s="777"/>
      <c r="KW216" s="777"/>
      <c r="KX216" s="777"/>
      <c r="KY216" s="777"/>
      <c r="KZ216" s="777"/>
      <c r="LA216" s="777"/>
      <c r="LB216" s="777"/>
      <c r="LC216" s="777"/>
      <c r="LD216" s="777"/>
      <c r="LE216" s="777"/>
      <c r="LF216" s="777"/>
      <c r="LG216" s="777"/>
      <c r="LH216" s="777"/>
      <c r="LI216" s="777"/>
      <c r="LJ216" s="777"/>
      <c r="LK216" s="777"/>
      <c r="LL216" s="777"/>
      <c r="LM216" s="777"/>
      <c r="LN216" s="777"/>
    </row>
    <row r="217" spans="1:326" ht="15" hidden="1" customHeight="1" outlineLevel="1" x14ac:dyDescent="0.3">
      <c r="A217" s="1327">
        <v>44229</v>
      </c>
      <c r="B217" s="1327"/>
      <c r="C217" s="401"/>
      <c r="AR217" s="23"/>
      <c r="AT217" s="23"/>
      <c r="BH217" s="23"/>
      <c r="BU217" s="17"/>
      <c r="BW217" s="17"/>
      <c r="CI217" s="17"/>
      <c r="CK217" s="17"/>
      <c r="CW217" s="17"/>
      <c r="CY217" s="17"/>
      <c r="DK217" s="17"/>
      <c r="DM217" s="17"/>
      <c r="DY217" s="17"/>
      <c r="EA217" s="17"/>
      <c r="EM217" s="17"/>
      <c r="EO217" s="17"/>
      <c r="FA217" s="17"/>
      <c r="FC217" s="17"/>
      <c r="FO217" s="17"/>
      <c r="FQ217" s="17"/>
      <c r="GC217" s="17"/>
      <c r="GE217" s="17"/>
      <c r="HY217" s="32"/>
      <c r="JE217" s="776"/>
      <c r="JF217" s="776"/>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c r="KC217" s="777"/>
      <c r="KD217" s="777"/>
      <c r="KE217" s="777"/>
      <c r="KF217" s="777"/>
      <c r="KG217" s="777"/>
      <c r="KH217" s="777"/>
      <c r="KI217" s="777"/>
      <c r="KJ217" s="777"/>
      <c r="KK217" s="777"/>
      <c r="KL217" s="777"/>
      <c r="KM217" s="777"/>
      <c r="KN217" s="777"/>
      <c r="KO217" s="777"/>
      <c r="KP217" s="777"/>
      <c r="KQ217" s="777"/>
      <c r="KR217" s="777"/>
      <c r="KS217" s="777"/>
      <c r="KT217" s="777"/>
      <c r="KU217" s="777"/>
      <c r="KV217" s="777"/>
      <c r="KW217" s="777"/>
      <c r="KX217" s="777"/>
      <c r="KY217" s="777"/>
      <c r="KZ217" s="777"/>
      <c r="LA217" s="777"/>
      <c r="LB217" s="777"/>
      <c r="LC217" s="777"/>
      <c r="LD217" s="777"/>
      <c r="LE217" s="777"/>
      <c r="LF217" s="777"/>
      <c r="LG217" s="777"/>
      <c r="LH217" s="777"/>
      <c r="LI217" s="777"/>
      <c r="LJ217" s="777"/>
      <c r="LK217" s="777"/>
      <c r="LL217" s="777"/>
      <c r="LM217" s="777"/>
      <c r="LN217" s="777"/>
    </row>
    <row r="218" spans="1:326" ht="15" hidden="1" customHeight="1" outlineLevel="1" x14ac:dyDescent="0.3">
      <c r="A218" s="1327">
        <v>44347</v>
      </c>
      <c r="B218" s="1327"/>
      <c r="C218" s="401"/>
      <c r="AR218" s="23"/>
      <c r="AT218" s="23"/>
      <c r="BH218" s="23"/>
      <c r="BU218" s="17"/>
      <c r="BW218" s="17"/>
      <c r="CI218" s="17"/>
      <c r="CK218" s="17"/>
      <c r="CW218" s="17"/>
      <c r="CY218" s="17"/>
      <c r="DK218" s="17"/>
      <c r="DM218" s="17"/>
      <c r="DY218" s="17"/>
      <c r="EA218" s="17"/>
      <c r="EM218" s="17"/>
      <c r="EO218" s="17"/>
      <c r="FA218" s="17"/>
      <c r="FC218" s="17"/>
      <c r="FO218" s="17"/>
      <c r="FQ218" s="17"/>
      <c r="GC218" s="17"/>
      <c r="GE218" s="17"/>
      <c r="HY218" s="32"/>
      <c r="JE218" s="776"/>
      <c r="JF218" s="776"/>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c r="KC218" s="777"/>
      <c r="KD218" s="777"/>
      <c r="KE218" s="777"/>
      <c r="KF218" s="777"/>
      <c r="KG218" s="777"/>
      <c r="KH218" s="777"/>
      <c r="KI218" s="777"/>
      <c r="KJ218" s="777"/>
      <c r="KK218" s="777"/>
      <c r="KL218" s="777"/>
      <c r="KM218" s="777"/>
      <c r="KN218" s="777"/>
      <c r="KO218" s="777"/>
      <c r="KP218" s="777"/>
      <c r="KQ218" s="777"/>
      <c r="KR218" s="777"/>
      <c r="KS218" s="777"/>
      <c r="KT218" s="777"/>
      <c r="KU218" s="777"/>
      <c r="KV218" s="777"/>
      <c r="KW218" s="777"/>
      <c r="KX218" s="777"/>
      <c r="KY218" s="777"/>
      <c r="KZ218" s="777"/>
      <c r="LA218" s="777"/>
      <c r="LB218" s="777"/>
      <c r="LC218" s="777"/>
      <c r="LD218" s="777"/>
      <c r="LE218" s="777"/>
      <c r="LF218" s="777"/>
      <c r="LG218" s="777"/>
      <c r="LH218" s="777"/>
      <c r="LI218" s="777"/>
      <c r="LJ218" s="777"/>
      <c r="LK218" s="777"/>
      <c r="LL218" s="777"/>
      <c r="LM218" s="777"/>
      <c r="LN218" s="777"/>
    </row>
    <row r="219" spans="1:326" ht="15" hidden="1" customHeight="1" outlineLevel="1" x14ac:dyDescent="0.3">
      <c r="A219" s="1327">
        <v>44382</v>
      </c>
      <c r="B219" s="1327"/>
      <c r="C219" s="401"/>
      <c r="AR219" s="23"/>
      <c r="AT219" s="23"/>
      <c r="BH219" s="23"/>
      <c r="BU219" s="17"/>
      <c r="BW219" s="17"/>
      <c r="CI219" s="17"/>
      <c r="CK219" s="17"/>
      <c r="CW219" s="17"/>
      <c r="CY219" s="17"/>
      <c r="DK219" s="17"/>
      <c r="DM219" s="17"/>
      <c r="DY219" s="17"/>
      <c r="EA219" s="17"/>
      <c r="EM219" s="17"/>
      <c r="EO219" s="17"/>
      <c r="FA219" s="17"/>
      <c r="FC219" s="17"/>
      <c r="FO219" s="17"/>
      <c r="FQ219" s="17"/>
      <c r="GC219" s="17"/>
      <c r="GE219" s="17"/>
      <c r="HY219" s="32"/>
      <c r="JE219" s="776"/>
      <c r="JF219" s="776"/>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c r="KC219" s="777"/>
      <c r="KD219" s="777"/>
      <c r="KE219" s="777"/>
      <c r="KF219" s="777"/>
      <c r="KG219" s="777"/>
      <c r="KH219" s="777"/>
      <c r="KI219" s="777"/>
      <c r="KJ219" s="777"/>
      <c r="KK219" s="777"/>
      <c r="KL219" s="777"/>
      <c r="KM219" s="777"/>
      <c r="KN219" s="777"/>
      <c r="KO219" s="777"/>
      <c r="KP219" s="777"/>
      <c r="KQ219" s="777"/>
      <c r="KR219" s="777"/>
      <c r="KS219" s="777"/>
      <c r="KT219" s="777"/>
      <c r="KU219" s="777"/>
      <c r="KV219" s="777"/>
      <c r="KW219" s="777"/>
      <c r="KX219" s="777"/>
      <c r="KY219" s="777"/>
      <c r="KZ219" s="777"/>
      <c r="LA219" s="777"/>
      <c r="LB219" s="777"/>
      <c r="LC219" s="777"/>
      <c r="LD219" s="777"/>
      <c r="LE219" s="777"/>
      <c r="LF219" s="777"/>
      <c r="LG219" s="777"/>
      <c r="LH219" s="777"/>
      <c r="LI219" s="777"/>
      <c r="LJ219" s="777"/>
      <c r="LK219" s="777"/>
      <c r="LL219" s="777"/>
      <c r="LM219" s="777"/>
      <c r="LN219" s="777"/>
    </row>
    <row r="220" spans="1:326" ht="15" hidden="1" customHeight="1" outlineLevel="1" x14ac:dyDescent="0.3">
      <c r="A220" s="1327">
        <v>44445</v>
      </c>
      <c r="B220" s="1327"/>
      <c r="C220" s="401"/>
      <c r="AR220" s="23"/>
      <c r="AT220" s="23"/>
      <c r="BH220" s="23"/>
      <c r="BU220" s="17"/>
      <c r="BW220" s="17"/>
      <c r="CI220" s="17"/>
      <c r="CK220" s="17"/>
      <c r="CW220" s="17"/>
      <c r="CY220" s="17"/>
      <c r="DK220" s="17"/>
      <c r="DM220" s="17"/>
      <c r="DY220" s="17"/>
      <c r="EA220" s="17"/>
      <c r="EM220" s="17"/>
      <c r="EO220" s="17"/>
      <c r="FA220" s="17"/>
      <c r="FC220" s="17"/>
      <c r="FO220" s="17"/>
      <c r="FQ220" s="17"/>
      <c r="GC220" s="17"/>
      <c r="GE220" s="17"/>
      <c r="HY220" s="32"/>
      <c r="JE220" s="776"/>
      <c r="JF220" s="776"/>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c r="KC220" s="777"/>
      <c r="KD220" s="777"/>
      <c r="KE220" s="777"/>
      <c r="KF220" s="777"/>
      <c r="KG220" s="777"/>
      <c r="KH220" s="777"/>
      <c r="KI220" s="777"/>
      <c r="KJ220" s="777"/>
      <c r="KK220" s="777"/>
      <c r="KL220" s="777"/>
      <c r="KM220" s="777"/>
      <c r="KN220" s="777"/>
      <c r="KO220" s="777"/>
      <c r="KP220" s="777"/>
      <c r="KQ220" s="777"/>
      <c r="KR220" s="777"/>
      <c r="KS220" s="777"/>
      <c r="KT220" s="777"/>
      <c r="KU220" s="777"/>
      <c r="KV220" s="777"/>
      <c r="KW220" s="777"/>
      <c r="KX220" s="777"/>
      <c r="KY220" s="777"/>
      <c r="KZ220" s="777"/>
      <c r="LA220" s="777"/>
      <c r="LB220" s="777"/>
      <c r="LC220" s="777"/>
      <c r="LD220" s="777"/>
      <c r="LE220" s="777"/>
      <c r="LF220" s="777"/>
      <c r="LG220" s="777"/>
      <c r="LH220" s="777"/>
      <c r="LI220" s="777"/>
      <c r="LJ220" s="777"/>
      <c r="LK220" s="777"/>
      <c r="LL220" s="777"/>
      <c r="LM220" s="777"/>
      <c r="LN220" s="777"/>
    </row>
    <row r="221" spans="1:326" ht="15" hidden="1" customHeight="1" outlineLevel="1" x14ac:dyDescent="0.3">
      <c r="A221" s="1327">
        <v>44511</v>
      </c>
      <c r="B221" s="1327"/>
      <c r="C221" s="401"/>
      <c r="AR221" s="23"/>
      <c r="AT221" s="23"/>
      <c r="BH221" s="23"/>
      <c r="BU221" s="17"/>
      <c r="BW221" s="17"/>
      <c r="CI221" s="17"/>
      <c r="CK221" s="17"/>
      <c r="CW221" s="17"/>
      <c r="CY221" s="17"/>
      <c r="DK221" s="17"/>
      <c r="DM221" s="17"/>
      <c r="DY221" s="17"/>
      <c r="EA221" s="17"/>
      <c r="EM221" s="17"/>
      <c r="EO221" s="17"/>
      <c r="FA221" s="17"/>
      <c r="FC221" s="17"/>
      <c r="FO221" s="17"/>
      <c r="FQ221" s="17"/>
      <c r="GC221" s="17"/>
      <c r="GE221" s="17"/>
      <c r="HY221" s="32"/>
      <c r="JE221" s="776"/>
      <c r="JF221" s="776"/>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c r="KC221" s="777"/>
      <c r="KD221" s="777"/>
      <c r="KE221" s="777"/>
      <c r="KF221" s="777"/>
      <c r="KG221" s="777"/>
      <c r="KH221" s="777"/>
      <c r="KI221" s="777"/>
      <c r="KJ221" s="777"/>
      <c r="KK221" s="777"/>
      <c r="KL221" s="777"/>
      <c r="KM221" s="777"/>
      <c r="KN221" s="777"/>
      <c r="KO221" s="777"/>
      <c r="KP221" s="777"/>
      <c r="KQ221" s="777"/>
      <c r="KR221" s="777"/>
      <c r="KS221" s="777"/>
      <c r="KT221" s="777"/>
      <c r="KU221" s="777"/>
      <c r="KV221" s="777"/>
      <c r="KW221" s="777"/>
      <c r="KX221" s="777"/>
      <c r="KY221" s="777"/>
      <c r="KZ221" s="777"/>
      <c r="LA221" s="777"/>
      <c r="LB221" s="777"/>
      <c r="LC221" s="777"/>
      <c r="LD221" s="777"/>
      <c r="LE221" s="777"/>
      <c r="LF221" s="777"/>
      <c r="LG221" s="777"/>
      <c r="LH221" s="777"/>
      <c r="LI221" s="777"/>
      <c r="LJ221" s="777"/>
      <c r="LK221" s="777"/>
      <c r="LL221" s="777"/>
      <c r="LM221" s="777"/>
      <c r="LN221" s="777"/>
    </row>
    <row r="222" spans="1:326" ht="15" hidden="1" customHeight="1" outlineLevel="1" x14ac:dyDescent="0.3">
      <c r="A222" s="1327">
        <v>44525</v>
      </c>
      <c r="B222" s="1327"/>
      <c r="C222" s="401"/>
      <c r="AR222" s="23"/>
      <c r="AT222" s="23"/>
      <c r="BH222" s="23"/>
      <c r="BU222" s="17"/>
      <c r="BW222" s="17"/>
      <c r="CI222" s="17"/>
      <c r="CK222" s="17"/>
      <c r="CW222" s="17"/>
      <c r="CY222" s="17"/>
      <c r="DK222" s="17"/>
      <c r="DM222" s="17"/>
      <c r="DY222" s="17"/>
      <c r="EA222" s="17"/>
      <c r="EM222" s="17"/>
      <c r="EO222" s="17"/>
      <c r="FA222" s="17"/>
      <c r="FC222" s="17"/>
      <c r="FO222" s="17"/>
      <c r="FQ222" s="17"/>
      <c r="GC222" s="17"/>
      <c r="GE222" s="17"/>
      <c r="HY222" s="32"/>
      <c r="JE222" s="776"/>
      <c r="JF222" s="776"/>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c r="KC222" s="777"/>
      <c r="KD222" s="777"/>
      <c r="KE222" s="777"/>
      <c r="KF222" s="777"/>
      <c r="KG222" s="777"/>
      <c r="KH222" s="777"/>
      <c r="KI222" s="777"/>
      <c r="KJ222" s="777"/>
      <c r="KK222" s="777"/>
      <c r="KL222" s="777"/>
      <c r="KM222" s="777"/>
      <c r="KN222" s="777"/>
      <c r="KO222" s="777"/>
      <c r="KP222" s="777"/>
      <c r="KQ222" s="777"/>
      <c r="KR222" s="777"/>
      <c r="KS222" s="777"/>
      <c r="KT222" s="777"/>
      <c r="KU222" s="777"/>
      <c r="KV222" s="777"/>
      <c r="KW222" s="777"/>
      <c r="KX222" s="777"/>
      <c r="KY222" s="777"/>
      <c r="KZ222" s="777"/>
      <c r="LA222" s="777"/>
      <c r="LB222" s="777"/>
      <c r="LC222" s="777"/>
      <c r="LD222" s="777"/>
      <c r="LE222" s="777"/>
      <c r="LF222" s="777"/>
      <c r="LG222" s="777"/>
      <c r="LH222" s="777"/>
      <c r="LI222" s="777"/>
      <c r="LJ222" s="777"/>
      <c r="LK222" s="777"/>
      <c r="LL222" s="777"/>
      <c r="LM222" s="777"/>
      <c r="LN222" s="777"/>
    </row>
    <row r="223" spans="1:326" ht="15" hidden="1" customHeight="1" outlineLevel="1" x14ac:dyDescent="0.3">
      <c r="A223" s="1327">
        <v>44526</v>
      </c>
      <c r="B223" s="1327"/>
      <c r="C223" s="401"/>
      <c r="AR223" s="23"/>
      <c r="AT223" s="23"/>
      <c r="BH223" s="23"/>
      <c r="BU223" s="17"/>
      <c r="BW223" s="17"/>
      <c r="CI223" s="17"/>
      <c r="CK223" s="17"/>
      <c r="CW223" s="17"/>
      <c r="CY223" s="17"/>
      <c r="DK223" s="17"/>
      <c r="DM223" s="17"/>
      <c r="DY223" s="17"/>
      <c r="EA223" s="17"/>
      <c r="EM223" s="17"/>
      <c r="EO223" s="17"/>
      <c r="FA223" s="17"/>
      <c r="FC223" s="17"/>
      <c r="FO223" s="17"/>
      <c r="FQ223" s="17"/>
      <c r="GC223" s="17"/>
      <c r="GE223" s="17"/>
      <c r="HY223" s="32"/>
      <c r="JE223" s="776"/>
      <c r="JF223" s="776"/>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c r="KC223" s="777"/>
      <c r="KD223" s="777"/>
      <c r="KE223" s="777"/>
      <c r="KF223" s="777"/>
      <c r="KG223" s="777"/>
      <c r="KH223" s="777"/>
      <c r="KI223" s="777"/>
      <c r="KJ223" s="777"/>
      <c r="KK223" s="777"/>
      <c r="KL223" s="777"/>
      <c r="KM223" s="777"/>
      <c r="KN223" s="777"/>
      <c r="KO223" s="777"/>
      <c r="KP223" s="777"/>
      <c r="KQ223" s="777"/>
      <c r="KR223" s="777"/>
      <c r="KS223" s="777"/>
      <c r="KT223" s="777"/>
      <c r="KU223" s="777"/>
      <c r="KV223" s="777"/>
      <c r="KW223" s="777"/>
      <c r="KX223" s="777"/>
      <c r="KY223" s="777"/>
      <c r="KZ223" s="777"/>
      <c r="LA223" s="777"/>
      <c r="LB223" s="777"/>
      <c r="LC223" s="777"/>
      <c r="LD223" s="777"/>
      <c r="LE223" s="777"/>
      <c r="LF223" s="777"/>
      <c r="LG223" s="777"/>
      <c r="LH223" s="777"/>
      <c r="LI223" s="777"/>
      <c r="LJ223" s="777"/>
      <c r="LK223" s="777"/>
      <c r="LL223" s="777"/>
      <c r="LM223" s="777"/>
      <c r="LN223" s="777"/>
    </row>
    <row r="224" spans="1:326" ht="15" hidden="1" customHeight="1" outlineLevel="1" x14ac:dyDescent="0.3">
      <c r="A224" s="1327">
        <v>44553</v>
      </c>
      <c r="B224" s="1327"/>
      <c r="C224" s="401"/>
      <c r="AR224" s="23"/>
      <c r="AT224" s="23"/>
      <c r="BH224" s="23"/>
      <c r="BU224" s="17"/>
      <c r="BW224" s="17"/>
      <c r="CI224" s="17"/>
      <c r="CK224" s="17"/>
      <c r="CW224" s="17"/>
      <c r="CY224" s="17"/>
      <c r="DK224" s="17"/>
      <c r="DM224" s="17"/>
      <c r="DY224" s="17"/>
      <c r="EA224" s="17"/>
      <c r="EM224" s="17"/>
      <c r="EO224" s="17"/>
      <c r="FA224" s="17"/>
      <c r="FC224" s="17"/>
      <c r="FO224" s="17"/>
      <c r="FQ224" s="17"/>
      <c r="GC224" s="17"/>
      <c r="GE224" s="17"/>
      <c r="HY224" s="32"/>
      <c r="JE224" s="776"/>
      <c r="JF224" s="776"/>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c r="KC224" s="777"/>
      <c r="KD224" s="777"/>
      <c r="KE224" s="777"/>
      <c r="KF224" s="777"/>
      <c r="KG224" s="777"/>
      <c r="KH224" s="777"/>
      <c r="KI224" s="777"/>
      <c r="KJ224" s="777"/>
      <c r="KK224" s="777"/>
      <c r="KL224" s="777"/>
      <c r="KM224" s="777"/>
      <c r="KN224" s="777"/>
      <c r="KO224" s="777"/>
      <c r="KP224" s="777"/>
      <c r="KQ224" s="777"/>
      <c r="KR224" s="777"/>
      <c r="KS224" s="777"/>
      <c r="KT224" s="777"/>
      <c r="KU224" s="777"/>
      <c r="KV224" s="777"/>
      <c r="KW224" s="777"/>
      <c r="KX224" s="777"/>
      <c r="KY224" s="777"/>
      <c r="KZ224" s="777"/>
      <c r="LA224" s="777"/>
      <c r="LB224" s="777"/>
      <c r="LC224" s="777"/>
      <c r="LD224" s="777"/>
      <c r="LE224" s="777"/>
      <c r="LF224" s="777"/>
      <c r="LG224" s="777"/>
      <c r="LH224" s="777"/>
      <c r="LI224" s="777"/>
      <c r="LJ224" s="777"/>
      <c r="LK224" s="777"/>
      <c r="LL224" s="777"/>
      <c r="LM224" s="777"/>
      <c r="LN224" s="777"/>
    </row>
    <row r="225" spans="1:326" ht="15" hidden="1" customHeight="1" outlineLevel="1" x14ac:dyDescent="0.3">
      <c r="A225" s="1327">
        <v>44554</v>
      </c>
      <c r="B225" s="1327"/>
      <c r="C225" s="401"/>
      <c r="AR225" s="23"/>
      <c r="AT225" s="23"/>
      <c r="BH225" s="23"/>
      <c r="BU225" s="17"/>
      <c r="BW225" s="17"/>
      <c r="CI225" s="17"/>
      <c r="CK225" s="17"/>
      <c r="CW225" s="17"/>
      <c r="CY225" s="17"/>
      <c r="DK225" s="17"/>
      <c r="DM225" s="17"/>
      <c r="DY225" s="17"/>
      <c r="EA225" s="17"/>
      <c r="EM225" s="17"/>
      <c r="EO225" s="17"/>
      <c r="FA225" s="17"/>
      <c r="FC225" s="17"/>
      <c r="FO225" s="17"/>
      <c r="FQ225" s="17"/>
      <c r="GC225" s="17"/>
      <c r="GE225" s="17"/>
      <c r="HY225" s="32"/>
      <c r="JE225" s="776"/>
      <c r="JF225" s="776"/>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c r="KC225" s="777"/>
      <c r="KD225" s="777"/>
      <c r="KE225" s="777"/>
      <c r="KF225" s="777"/>
      <c r="KG225" s="777"/>
      <c r="KH225" s="777"/>
      <c r="KI225" s="777"/>
      <c r="KJ225" s="777"/>
      <c r="KK225" s="777"/>
      <c r="KL225" s="777"/>
      <c r="KM225" s="777"/>
      <c r="KN225" s="777"/>
      <c r="KO225" s="777"/>
      <c r="KP225" s="777"/>
      <c r="KQ225" s="777"/>
      <c r="KR225" s="777"/>
      <c r="KS225" s="777"/>
      <c r="KT225" s="777"/>
      <c r="KU225" s="777"/>
      <c r="KV225" s="777"/>
      <c r="KW225" s="777"/>
      <c r="KX225" s="777"/>
      <c r="KY225" s="777"/>
      <c r="KZ225" s="777"/>
      <c r="LA225" s="777"/>
      <c r="LB225" s="777"/>
      <c r="LC225" s="777"/>
      <c r="LD225" s="777"/>
      <c r="LE225" s="777"/>
      <c r="LF225" s="777"/>
      <c r="LG225" s="777"/>
      <c r="LH225" s="777"/>
      <c r="LI225" s="777"/>
      <c r="LJ225" s="777"/>
      <c r="LK225" s="777"/>
      <c r="LL225" s="777"/>
      <c r="LM225" s="777"/>
      <c r="LN225" s="777"/>
    </row>
    <row r="226" spans="1:326" ht="15" hidden="1" customHeight="1" outlineLevel="1" x14ac:dyDescent="0.3">
      <c r="A226" s="1327">
        <v>44557</v>
      </c>
      <c r="B226" s="1327"/>
      <c r="C226" s="401"/>
      <c r="AR226" s="23"/>
      <c r="AT226" s="23"/>
      <c r="BH226" s="23"/>
      <c r="BU226" s="17"/>
      <c r="BW226" s="17"/>
      <c r="CI226" s="17"/>
      <c r="CK226" s="17"/>
      <c r="CW226" s="17"/>
      <c r="CY226" s="17"/>
      <c r="DK226" s="17"/>
      <c r="DM226" s="17"/>
      <c r="DY226" s="17"/>
      <c r="EA226" s="17"/>
      <c r="EM226" s="17"/>
      <c r="EO226" s="17"/>
      <c r="FA226" s="17"/>
      <c r="FC226" s="17"/>
      <c r="FO226" s="17"/>
      <c r="FQ226" s="17"/>
      <c r="GC226" s="17"/>
      <c r="GE226" s="17"/>
      <c r="HY226" s="32"/>
      <c r="JE226" s="776"/>
      <c r="JF226" s="776"/>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c r="KC226" s="777"/>
      <c r="KD226" s="777"/>
      <c r="KE226" s="777"/>
      <c r="KF226" s="777"/>
      <c r="KG226" s="777"/>
      <c r="KH226" s="777"/>
      <c r="KI226" s="777"/>
      <c r="KJ226" s="777"/>
      <c r="KK226" s="777"/>
      <c r="KL226" s="777"/>
      <c r="KM226" s="777"/>
      <c r="KN226" s="777"/>
      <c r="KO226" s="777"/>
      <c r="KP226" s="777"/>
      <c r="KQ226" s="777"/>
      <c r="KR226" s="777"/>
      <c r="KS226" s="777"/>
      <c r="KT226" s="777"/>
      <c r="KU226" s="777"/>
      <c r="KV226" s="777"/>
      <c r="KW226" s="777"/>
      <c r="KX226" s="777"/>
      <c r="KY226" s="777"/>
      <c r="KZ226" s="777"/>
      <c r="LA226" s="777"/>
      <c r="LB226" s="777"/>
      <c r="LC226" s="777"/>
      <c r="LD226" s="777"/>
      <c r="LE226" s="777"/>
      <c r="LF226" s="777"/>
      <c r="LG226" s="777"/>
      <c r="LH226" s="777"/>
      <c r="LI226" s="777"/>
      <c r="LJ226" s="777"/>
      <c r="LK226" s="777"/>
      <c r="LL226" s="777"/>
      <c r="LM226" s="777"/>
      <c r="LN226" s="777"/>
    </row>
    <row r="227" spans="1:326" ht="15" hidden="1" customHeight="1" outlineLevel="1" x14ac:dyDescent="0.3">
      <c r="A227" s="1327">
        <v>44561</v>
      </c>
      <c r="B227" s="1327"/>
      <c r="C227" s="401"/>
      <c r="AR227" s="23"/>
      <c r="AT227" s="23"/>
      <c r="BH227" s="23"/>
      <c r="BU227" s="17"/>
      <c r="BW227" s="17"/>
      <c r="CI227" s="17"/>
      <c r="CK227" s="17"/>
      <c r="CW227" s="17"/>
      <c r="CY227" s="17"/>
      <c r="DK227" s="17"/>
      <c r="DM227" s="17"/>
      <c r="DY227" s="17"/>
      <c r="EA227" s="17"/>
      <c r="EM227" s="17"/>
      <c r="EO227" s="17"/>
      <c r="FA227" s="17"/>
      <c r="FC227" s="17"/>
      <c r="FO227" s="17"/>
      <c r="FQ227" s="17"/>
      <c r="GC227" s="17"/>
      <c r="GE227" s="17"/>
      <c r="HY227" s="32"/>
      <c r="JE227" s="776"/>
      <c r="JF227" s="776"/>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c r="KC227" s="777"/>
      <c r="KD227" s="777"/>
      <c r="KE227" s="777"/>
      <c r="KF227" s="777"/>
      <c r="KG227" s="777"/>
      <c r="KH227" s="777"/>
      <c r="KI227" s="777"/>
      <c r="KJ227" s="777"/>
      <c r="KK227" s="777"/>
      <c r="KL227" s="777"/>
      <c r="KM227" s="777"/>
      <c r="KN227" s="777"/>
      <c r="KO227" s="777"/>
      <c r="KP227" s="777"/>
      <c r="KQ227" s="777"/>
      <c r="KR227" s="777"/>
      <c r="KS227" s="777"/>
      <c r="KT227" s="777"/>
      <c r="KU227" s="777"/>
      <c r="KV227" s="777"/>
      <c r="KW227" s="777"/>
      <c r="KX227" s="777"/>
      <c r="KY227" s="777"/>
      <c r="KZ227" s="777"/>
      <c r="LA227" s="777"/>
      <c r="LB227" s="777"/>
      <c r="LC227" s="777"/>
      <c r="LD227" s="777"/>
      <c r="LE227" s="777"/>
      <c r="LF227" s="777"/>
      <c r="LG227" s="777"/>
      <c r="LH227" s="777"/>
      <c r="LI227" s="777"/>
      <c r="LJ227" s="777"/>
      <c r="LK227" s="777"/>
      <c r="LL227" s="777"/>
      <c r="LM227" s="777"/>
      <c r="LN227" s="777"/>
    </row>
    <row r="228" spans="1:326" ht="15" hidden="1" customHeight="1" outlineLevel="1" x14ac:dyDescent="0.3">
      <c r="A228" s="1327">
        <v>44578</v>
      </c>
      <c r="B228" s="1327"/>
      <c r="C228" s="401"/>
      <c r="AR228" s="23"/>
      <c r="AT228" s="23"/>
      <c r="BH228" s="23"/>
      <c r="BU228" s="17"/>
      <c r="BW228" s="17"/>
      <c r="CI228" s="17"/>
      <c r="CK228" s="17"/>
      <c r="CW228" s="17"/>
      <c r="CY228" s="17"/>
      <c r="DK228" s="17"/>
      <c r="DM228" s="17"/>
      <c r="DY228" s="17"/>
      <c r="EA228" s="17"/>
      <c r="EM228" s="17"/>
      <c r="EO228" s="17"/>
      <c r="FA228" s="17"/>
      <c r="FC228" s="17"/>
      <c r="FO228" s="17"/>
      <c r="FQ228" s="17"/>
      <c r="GC228" s="17"/>
      <c r="GE228" s="17"/>
      <c r="HY228" s="32"/>
      <c r="JE228" s="776"/>
      <c r="JF228" s="776"/>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c r="KC228" s="777"/>
      <c r="KD228" s="777"/>
      <c r="KE228" s="777"/>
      <c r="KF228" s="777"/>
      <c r="KG228" s="777"/>
      <c r="KH228" s="777"/>
      <c r="KI228" s="777"/>
      <c r="KJ228" s="777"/>
      <c r="KK228" s="777"/>
      <c r="KL228" s="777"/>
      <c r="KM228" s="777"/>
      <c r="KN228" s="777"/>
      <c r="KO228" s="777"/>
      <c r="KP228" s="777"/>
      <c r="KQ228" s="777"/>
      <c r="KR228" s="777"/>
      <c r="KS228" s="777"/>
      <c r="KT228" s="777"/>
      <c r="KU228" s="777"/>
      <c r="KV228" s="777"/>
      <c r="KW228" s="777"/>
      <c r="KX228" s="777"/>
      <c r="KY228" s="777"/>
      <c r="KZ228" s="777"/>
      <c r="LA228" s="777"/>
      <c r="LB228" s="777"/>
      <c r="LC228" s="777"/>
      <c r="LD228" s="777"/>
      <c r="LE228" s="777"/>
      <c r="LF228" s="777"/>
      <c r="LG228" s="777"/>
      <c r="LH228" s="777"/>
      <c r="LI228" s="777"/>
      <c r="LJ228" s="777"/>
      <c r="LK228" s="777"/>
      <c r="LL228" s="777"/>
      <c r="LM228" s="777"/>
      <c r="LN228" s="777"/>
    </row>
    <row r="229" spans="1:326" ht="15" hidden="1" customHeight="1" outlineLevel="1" x14ac:dyDescent="0.3">
      <c r="A229" s="1327">
        <v>44666</v>
      </c>
      <c r="B229" s="1327"/>
      <c r="C229" s="401"/>
      <c r="AR229" s="23"/>
      <c r="AT229" s="23"/>
      <c r="BH229" s="23"/>
      <c r="BU229" s="17"/>
      <c r="BW229" s="17"/>
      <c r="CI229" s="17"/>
      <c r="CK229" s="17"/>
      <c r="CW229" s="17"/>
      <c r="CY229" s="17"/>
      <c r="DK229" s="17"/>
      <c r="DM229" s="17"/>
      <c r="DY229" s="17"/>
      <c r="EA229" s="17"/>
      <c r="EM229" s="17"/>
      <c r="EO229" s="17"/>
      <c r="FA229" s="17"/>
      <c r="FC229" s="17"/>
      <c r="FO229" s="17"/>
      <c r="FQ229" s="17"/>
      <c r="GC229" s="17"/>
      <c r="GE229" s="17"/>
      <c r="HY229" s="32"/>
      <c r="JE229" s="776"/>
      <c r="JF229" s="776"/>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c r="KC229" s="777"/>
      <c r="KD229" s="777"/>
      <c r="KE229" s="777"/>
      <c r="KF229" s="777"/>
      <c r="KG229" s="777"/>
      <c r="KH229" s="777"/>
      <c r="KI229" s="777"/>
      <c r="KJ229" s="777"/>
      <c r="KK229" s="777"/>
      <c r="KL229" s="777"/>
      <c r="KM229" s="777"/>
      <c r="KN229" s="777"/>
      <c r="KO229" s="777"/>
      <c r="KP229" s="777"/>
      <c r="KQ229" s="777"/>
      <c r="KR229" s="777"/>
      <c r="KS229" s="777"/>
      <c r="KT229" s="777"/>
      <c r="KU229" s="777"/>
      <c r="KV229" s="777"/>
      <c r="KW229" s="777"/>
      <c r="KX229" s="777"/>
      <c r="KY229" s="777"/>
      <c r="KZ229" s="777"/>
      <c r="LA229" s="777"/>
      <c r="LB229" s="777"/>
      <c r="LC229" s="777"/>
      <c r="LD229" s="777"/>
      <c r="LE229" s="777"/>
      <c r="LF229" s="777"/>
      <c r="LG229" s="777"/>
      <c r="LH229" s="777"/>
      <c r="LI229" s="777"/>
      <c r="LJ229" s="777"/>
      <c r="LK229" s="777"/>
      <c r="LL229" s="777"/>
      <c r="LM229" s="777"/>
      <c r="LN229" s="777"/>
    </row>
    <row r="230" spans="1:326" ht="15" hidden="1" customHeight="1" outlineLevel="1" x14ac:dyDescent="0.3">
      <c r="A230" s="1327">
        <v>44711</v>
      </c>
      <c r="B230" s="1327"/>
      <c r="C230" s="401"/>
      <c r="AR230" s="23"/>
      <c r="AT230" s="23"/>
      <c r="BH230" s="23"/>
      <c r="BU230" s="17"/>
      <c r="BW230" s="17"/>
      <c r="CI230" s="17"/>
      <c r="CK230" s="17"/>
      <c r="CW230" s="17"/>
      <c r="CY230" s="17"/>
      <c r="DK230" s="17"/>
      <c r="DM230" s="17"/>
      <c r="DY230" s="17"/>
      <c r="EA230" s="17"/>
      <c r="EM230" s="17"/>
      <c r="EO230" s="17"/>
      <c r="FA230" s="17"/>
      <c r="FC230" s="17"/>
      <c r="FO230" s="17"/>
      <c r="FQ230" s="17"/>
      <c r="GC230" s="17"/>
      <c r="GE230" s="17"/>
      <c r="HY230" s="32"/>
      <c r="JE230" s="776"/>
      <c r="JF230" s="776"/>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c r="KC230" s="777"/>
      <c r="KD230" s="777"/>
      <c r="KE230" s="777"/>
      <c r="KF230" s="777"/>
      <c r="KG230" s="777"/>
      <c r="KH230" s="777"/>
      <c r="KI230" s="777"/>
      <c r="KJ230" s="777"/>
      <c r="KK230" s="777"/>
      <c r="KL230" s="777"/>
      <c r="KM230" s="777"/>
      <c r="KN230" s="777"/>
      <c r="KO230" s="777"/>
      <c r="KP230" s="777"/>
      <c r="KQ230" s="777"/>
      <c r="KR230" s="777"/>
      <c r="KS230" s="777"/>
      <c r="KT230" s="777"/>
      <c r="KU230" s="777"/>
      <c r="KV230" s="777"/>
      <c r="KW230" s="777"/>
      <c r="KX230" s="777"/>
      <c r="KY230" s="777"/>
      <c r="KZ230" s="777"/>
      <c r="LA230" s="777"/>
      <c r="LB230" s="777"/>
      <c r="LC230" s="777"/>
      <c r="LD230" s="777"/>
      <c r="LE230" s="777"/>
      <c r="LF230" s="777"/>
      <c r="LG230" s="777"/>
      <c r="LH230" s="777"/>
      <c r="LI230" s="777"/>
      <c r="LJ230" s="777"/>
      <c r="LK230" s="777"/>
      <c r="LL230" s="777"/>
      <c r="LM230" s="777"/>
      <c r="LN230" s="777"/>
    </row>
    <row r="231" spans="1:326" ht="15" hidden="1" customHeight="1" outlineLevel="1" x14ac:dyDescent="0.3">
      <c r="A231" s="1327">
        <v>44746</v>
      </c>
      <c r="B231" s="1327"/>
      <c r="C231" s="401"/>
      <c r="AR231" s="23"/>
      <c r="AT231" s="23"/>
      <c r="BH231" s="23"/>
      <c r="BU231" s="17"/>
      <c r="BW231" s="17"/>
      <c r="CI231" s="17"/>
      <c r="CK231" s="17"/>
      <c r="CW231" s="17"/>
      <c r="CY231" s="17"/>
      <c r="DK231" s="17"/>
      <c r="DM231" s="17"/>
      <c r="DY231" s="17"/>
      <c r="EA231" s="17"/>
      <c r="EM231" s="17"/>
      <c r="EO231" s="17"/>
      <c r="FA231" s="17"/>
      <c r="FC231" s="17"/>
      <c r="FO231" s="17"/>
      <c r="FQ231" s="17"/>
      <c r="GC231" s="17"/>
      <c r="GE231" s="17"/>
      <c r="HY231" s="32"/>
      <c r="JE231" s="776"/>
      <c r="JF231" s="776"/>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c r="KC231" s="777"/>
      <c r="KD231" s="777"/>
      <c r="KE231" s="777"/>
      <c r="KF231" s="777"/>
      <c r="KG231" s="777"/>
      <c r="KH231" s="777"/>
      <c r="KI231" s="777"/>
      <c r="KJ231" s="777"/>
      <c r="KK231" s="777"/>
      <c r="KL231" s="777"/>
      <c r="KM231" s="777"/>
      <c r="KN231" s="777"/>
      <c r="KO231" s="777"/>
      <c r="KP231" s="777"/>
      <c r="KQ231" s="777"/>
      <c r="KR231" s="777"/>
      <c r="KS231" s="777"/>
      <c r="KT231" s="777"/>
      <c r="KU231" s="777"/>
      <c r="KV231" s="777"/>
      <c r="KW231" s="777"/>
      <c r="KX231" s="777"/>
      <c r="KY231" s="777"/>
      <c r="KZ231" s="777"/>
      <c r="LA231" s="777"/>
      <c r="LB231" s="777"/>
      <c r="LC231" s="777"/>
      <c r="LD231" s="777"/>
      <c r="LE231" s="777"/>
      <c r="LF231" s="777"/>
      <c r="LG231" s="777"/>
      <c r="LH231" s="777"/>
      <c r="LI231" s="777"/>
      <c r="LJ231" s="777"/>
      <c r="LK231" s="777"/>
      <c r="LL231" s="777"/>
      <c r="LM231" s="777"/>
      <c r="LN231" s="777"/>
    </row>
    <row r="232" spans="1:326" ht="15" hidden="1" customHeight="1" outlineLevel="1" x14ac:dyDescent="0.3">
      <c r="A232" s="1327">
        <v>44809</v>
      </c>
      <c r="B232" s="1327"/>
      <c r="C232" s="401"/>
      <c r="AR232" s="23"/>
      <c r="AT232" s="23"/>
      <c r="BH232" s="23"/>
      <c r="BU232" s="17"/>
      <c r="BW232" s="17"/>
      <c r="CI232" s="17"/>
      <c r="CK232" s="17"/>
      <c r="CW232" s="17"/>
      <c r="CY232" s="17"/>
      <c r="DK232" s="17"/>
      <c r="DM232" s="17"/>
      <c r="DY232" s="17"/>
      <c r="EA232" s="17"/>
      <c r="EM232" s="17"/>
      <c r="EO232" s="17"/>
      <c r="FA232" s="17"/>
      <c r="FC232" s="17"/>
      <c r="FO232" s="17"/>
      <c r="FQ232" s="17"/>
      <c r="GC232" s="17"/>
      <c r="GE232" s="17"/>
      <c r="HY232" s="32"/>
      <c r="JE232" s="776"/>
      <c r="JF232" s="776"/>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c r="KC232" s="777"/>
      <c r="KD232" s="777"/>
      <c r="KE232" s="777"/>
      <c r="KF232" s="777"/>
      <c r="KG232" s="777"/>
      <c r="KH232" s="777"/>
      <c r="KI232" s="777"/>
      <c r="KJ232" s="777"/>
      <c r="KK232" s="777"/>
      <c r="KL232" s="777"/>
      <c r="KM232" s="777"/>
      <c r="KN232" s="777"/>
      <c r="KO232" s="777"/>
      <c r="KP232" s="777"/>
      <c r="KQ232" s="777"/>
      <c r="KR232" s="777"/>
      <c r="KS232" s="777"/>
      <c r="KT232" s="777"/>
      <c r="KU232" s="777"/>
      <c r="KV232" s="777"/>
      <c r="KW232" s="777"/>
      <c r="KX232" s="777"/>
      <c r="KY232" s="777"/>
      <c r="KZ232" s="777"/>
      <c r="LA232" s="777"/>
      <c r="LB232" s="777"/>
      <c r="LC232" s="777"/>
      <c r="LD232" s="777"/>
      <c r="LE232" s="777"/>
      <c r="LF232" s="777"/>
      <c r="LG232" s="777"/>
      <c r="LH232" s="777"/>
      <c r="LI232" s="777"/>
      <c r="LJ232" s="777"/>
      <c r="LK232" s="777"/>
      <c r="LL232" s="777"/>
      <c r="LM232" s="777"/>
      <c r="LN232" s="777"/>
    </row>
    <row r="233" spans="1:326" ht="15" hidden="1" customHeight="1" outlineLevel="1" x14ac:dyDescent="0.3">
      <c r="A233" s="1327">
        <v>44876</v>
      </c>
      <c r="B233" s="1327"/>
      <c r="C233" s="401"/>
      <c r="AR233" s="23"/>
      <c r="AT233" s="23"/>
      <c r="BH233" s="23"/>
      <c r="BU233" s="17"/>
      <c r="BW233" s="17"/>
      <c r="CI233" s="17"/>
      <c r="CK233" s="17"/>
      <c r="CW233" s="17"/>
      <c r="CY233" s="17"/>
      <c r="DK233" s="17"/>
      <c r="DM233" s="17"/>
      <c r="DY233" s="17"/>
      <c r="EA233" s="17"/>
      <c r="EM233" s="17"/>
      <c r="EO233" s="17"/>
      <c r="FA233" s="17"/>
      <c r="FC233" s="17"/>
      <c r="FO233" s="17"/>
      <c r="FQ233" s="17"/>
      <c r="GC233" s="17"/>
      <c r="GE233" s="17"/>
      <c r="HY233" s="32"/>
      <c r="JE233" s="776"/>
      <c r="JF233" s="776"/>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c r="KC233" s="777"/>
      <c r="KD233" s="777"/>
      <c r="KE233" s="777"/>
      <c r="KF233" s="777"/>
      <c r="KG233" s="777"/>
      <c r="KH233" s="777"/>
      <c r="KI233" s="777"/>
      <c r="KJ233" s="777"/>
      <c r="KK233" s="777"/>
      <c r="KL233" s="777"/>
      <c r="KM233" s="777"/>
      <c r="KN233" s="777"/>
      <c r="KO233" s="777"/>
      <c r="KP233" s="777"/>
      <c r="KQ233" s="777"/>
      <c r="KR233" s="777"/>
      <c r="KS233" s="777"/>
      <c r="KT233" s="777"/>
      <c r="KU233" s="777"/>
      <c r="KV233" s="777"/>
      <c r="KW233" s="777"/>
      <c r="KX233" s="777"/>
      <c r="KY233" s="777"/>
      <c r="KZ233" s="777"/>
      <c r="LA233" s="777"/>
      <c r="LB233" s="777"/>
      <c r="LC233" s="777"/>
      <c r="LD233" s="777"/>
      <c r="LE233" s="777"/>
      <c r="LF233" s="777"/>
      <c r="LG233" s="777"/>
      <c r="LH233" s="777"/>
      <c r="LI233" s="777"/>
      <c r="LJ233" s="777"/>
      <c r="LK233" s="777"/>
      <c r="LL233" s="777"/>
      <c r="LM233" s="777"/>
      <c r="LN233" s="777"/>
    </row>
    <row r="234" spans="1:326" ht="15" hidden="1" customHeight="1" outlineLevel="1" x14ac:dyDescent="0.3">
      <c r="A234" s="1327">
        <v>44889</v>
      </c>
      <c r="B234" s="1327"/>
      <c r="C234" s="401"/>
      <c r="AR234" s="23"/>
      <c r="AT234" s="23"/>
      <c r="BH234" s="23"/>
      <c r="BU234" s="17"/>
      <c r="BW234" s="17"/>
      <c r="CI234" s="17"/>
      <c r="CK234" s="17"/>
      <c r="CW234" s="17"/>
      <c r="CY234" s="17"/>
      <c r="DK234" s="17"/>
      <c r="DM234" s="17"/>
      <c r="DY234" s="17"/>
      <c r="EA234" s="17"/>
      <c r="EM234" s="17"/>
      <c r="EO234" s="17"/>
      <c r="FA234" s="17"/>
      <c r="FC234" s="17"/>
      <c r="FO234" s="17"/>
      <c r="FQ234" s="17"/>
      <c r="GC234" s="17"/>
      <c r="GE234" s="17"/>
      <c r="HY234" s="32"/>
      <c r="JE234" s="776"/>
      <c r="JF234" s="776"/>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c r="KC234" s="777"/>
      <c r="KD234" s="777"/>
      <c r="KE234" s="777"/>
      <c r="KF234" s="777"/>
      <c r="KG234" s="777"/>
      <c r="KH234" s="777"/>
      <c r="KI234" s="777"/>
      <c r="KJ234" s="777"/>
      <c r="KK234" s="777"/>
      <c r="KL234" s="777"/>
      <c r="KM234" s="777"/>
      <c r="KN234" s="777"/>
      <c r="KO234" s="777"/>
      <c r="KP234" s="777"/>
      <c r="KQ234" s="777"/>
      <c r="KR234" s="777"/>
      <c r="KS234" s="777"/>
      <c r="KT234" s="777"/>
      <c r="KU234" s="777"/>
      <c r="KV234" s="777"/>
      <c r="KW234" s="777"/>
      <c r="KX234" s="777"/>
      <c r="KY234" s="777"/>
      <c r="KZ234" s="777"/>
      <c r="LA234" s="777"/>
      <c r="LB234" s="777"/>
      <c r="LC234" s="777"/>
      <c r="LD234" s="777"/>
      <c r="LE234" s="777"/>
      <c r="LF234" s="777"/>
      <c r="LG234" s="777"/>
      <c r="LH234" s="777"/>
      <c r="LI234" s="777"/>
      <c r="LJ234" s="777"/>
      <c r="LK234" s="777"/>
      <c r="LL234" s="777"/>
      <c r="LM234" s="777"/>
      <c r="LN234" s="777"/>
    </row>
    <row r="235" spans="1:326" ht="15" hidden="1" customHeight="1" outlineLevel="1" x14ac:dyDescent="0.3">
      <c r="A235" s="1327">
        <v>44890</v>
      </c>
      <c r="B235" s="1327"/>
      <c r="C235" s="401"/>
      <c r="AR235" s="23"/>
      <c r="AT235" s="23"/>
      <c r="BH235" s="23"/>
      <c r="BU235" s="17"/>
      <c r="BW235" s="17"/>
      <c r="CI235" s="17"/>
      <c r="CK235" s="17"/>
      <c r="CW235" s="17"/>
      <c r="CY235" s="17"/>
      <c r="DK235" s="17"/>
      <c r="DM235" s="17"/>
      <c r="DY235" s="17"/>
      <c r="EA235" s="17"/>
      <c r="EM235" s="17"/>
      <c r="EO235" s="17"/>
      <c r="FA235" s="17"/>
      <c r="FC235" s="17"/>
      <c r="FO235" s="17"/>
      <c r="FQ235" s="17"/>
      <c r="GC235" s="17"/>
      <c r="GE235" s="17"/>
      <c r="HY235" s="32"/>
      <c r="JE235" s="776"/>
      <c r="JF235" s="776"/>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c r="KC235" s="777"/>
      <c r="KD235" s="777"/>
      <c r="KE235" s="777"/>
      <c r="KF235" s="777"/>
      <c r="KG235" s="777"/>
      <c r="KH235" s="777"/>
      <c r="KI235" s="777"/>
      <c r="KJ235" s="777"/>
      <c r="KK235" s="777"/>
      <c r="KL235" s="777"/>
      <c r="KM235" s="777"/>
      <c r="KN235" s="777"/>
      <c r="KO235" s="777"/>
      <c r="KP235" s="777"/>
      <c r="KQ235" s="777"/>
      <c r="KR235" s="777"/>
      <c r="KS235" s="777"/>
      <c r="KT235" s="777"/>
      <c r="KU235" s="777"/>
      <c r="KV235" s="777"/>
      <c r="KW235" s="777"/>
      <c r="KX235" s="777"/>
      <c r="KY235" s="777"/>
      <c r="KZ235" s="777"/>
      <c r="LA235" s="777"/>
      <c r="LB235" s="777"/>
      <c r="LC235" s="777"/>
      <c r="LD235" s="777"/>
      <c r="LE235" s="777"/>
      <c r="LF235" s="777"/>
      <c r="LG235" s="777"/>
      <c r="LH235" s="777"/>
      <c r="LI235" s="777"/>
      <c r="LJ235" s="777"/>
      <c r="LK235" s="777"/>
      <c r="LL235" s="777"/>
      <c r="LM235" s="777"/>
      <c r="LN235" s="777"/>
    </row>
    <row r="236" spans="1:326" ht="15" hidden="1" customHeight="1" outlineLevel="1" x14ac:dyDescent="0.3">
      <c r="A236" s="1327">
        <v>44918</v>
      </c>
      <c r="B236" s="1327"/>
      <c r="C236" s="401"/>
      <c r="AR236" s="23"/>
      <c r="AT236" s="23"/>
      <c r="BH236" s="23"/>
      <c r="BU236" s="17"/>
      <c r="BW236" s="17"/>
      <c r="CI236" s="17"/>
      <c r="CK236" s="17"/>
      <c r="CW236" s="17"/>
      <c r="CY236" s="17"/>
      <c r="DK236" s="17"/>
      <c r="DM236" s="17"/>
      <c r="DY236" s="17"/>
      <c r="EA236" s="17"/>
      <c r="EM236" s="17"/>
      <c r="EO236" s="17"/>
      <c r="FA236" s="17"/>
      <c r="FC236" s="17"/>
      <c r="FO236" s="17"/>
      <c r="FQ236" s="17"/>
      <c r="GC236" s="17"/>
      <c r="GE236" s="17"/>
      <c r="HY236" s="32"/>
      <c r="JE236" s="776"/>
      <c r="JF236" s="776"/>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c r="KC236" s="777"/>
      <c r="KD236" s="777"/>
      <c r="KE236" s="777"/>
      <c r="KF236" s="777"/>
      <c r="KG236" s="777"/>
      <c r="KH236" s="777"/>
      <c r="KI236" s="777"/>
      <c r="KJ236" s="777"/>
      <c r="KK236" s="777"/>
      <c r="KL236" s="777"/>
      <c r="KM236" s="777"/>
      <c r="KN236" s="777"/>
      <c r="KO236" s="777"/>
      <c r="KP236" s="777"/>
      <c r="KQ236" s="777"/>
      <c r="KR236" s="777"/>
      <c r="KS236" s="777"/>
      <c r="KT236" s="777"/>
      <c r="KU236" s="777"/>
      <c r="KV236" s="777"/>
      <c r="KW236" s="777"/>
      <c r="KX236" s="777"/>
      <c r="KY236" s="777"/>
      <c r="KZ236" s="777"/>
      <c r="LA236" s="777"/>
      <c r="LB236" s="777"/>
      <c r="LC236" s="777"/>
      <c r="LD236" s="777"/>
      <c r="LE236" s="777"/>
      <c r="LF236" s="777"/>
      <c r="LG236" s="777"/>
      <c r="LH236" s="777"/>
      <c r="LI236" s="777"/>
      <c r="LJ236" s="777"/>
      <c r="LK236" s="777"/>
      <c r="LL236" s="777"/>
      <c r="LM236" s="777"/>
      <c r="LN236" s="777"/>
    </row>
    <row r="237" spans="1:326" ht="15" hidden="1" customHeight="1" outlineLevel="1" x14ac:dyDescent="0.3">
      <c r="A237" s="1327">
        <v>44921</v>
      </c>
      <c r="B237" s="1327"/>
      <c r="C237" s="401"/>
      <c r="AR237" s="23"/>
      <c r="AT237" s="23"/>
      <c r="BH237" s="23"/>
      <c r="BU237" s="17"/>
      <c r="BW237" s="17"/>
      <c r="CI237" s="17"/>
      <c r="CK237" s="17"/>
      <c r="CW237" s="17"/>
      <c r="CY237" s="17"/>
      <c r="DK237" s="17"/>
      <c r="DM237" s="17"/>
      <c r="DY237" s="17"/>
      <c r="EA237" s="17"/>
      <c r="EM237" s="17"/>
      <c r="EO237" s="17"/>
      <c r="FA237" s="17"/>
      <c r="FC237" s="17"/>
      <c r="FO237" s="17"/>
      <c r="FQ237" s="17"/>
      <c r="GC237" s="17"/>
      <c r="GE237" s="17"/>
      <c r="HY237" s="32"/>
      <c r="JE237" s="776"/>
      <c r="JF237" s="776"/>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c r="KC237" s="777"/>
      <c r="KD237" s="777"/>
      <c r="KE237" s="777"/>
      <c r="KF237" s="777"/>
      <c r="KG237" s="777"/>
      <c r="KH237" s="777"/>
      <c r="KI237" s="777"/>
      <c r="KJ237" s="777"/>
      <c r="KK237" s="777"/>
      <c r="KL237" s="777"/>
      <c r="KM237" s="777"/>
      <c r="KN237" s="777"/>
      <c r="KO237" s="777"/>
      <c r="KP237" s="777"/>
      <c r="KQ237" s="777"/>
      <c r="KR237" s="777"/>
      <c r="KS237" s="777"/>
      <c r="KT237" s="777"/>
      <c r="KU237" s="777"/>
      <c r="KV237" s="777"/>
      <c r="KW237" s="777"/>
      <c r="KX237" s="777"/>
      <c r="KY237" s="777"/>
      <c r="KZ237" s="777"/>
      <c r="LA237" s="777"/>
      <c r="LB237" s="777"/>
      <c r="LC237" s="777"/>
      <c r="LD237" s="777"/>
      <c r="LE237" s="777"/>
      <c r="LF237" s="777"/>
      <c r="LG237" s="777"/>
      <c r="LH237" s="777"/>
      <c r="LI237" s="777"/>
      <c r="LJ237" s="777"/>
      <c r="LK237" s="777"/>
      <c r="LL237" s="777"/>
      <c r="LM237" s="777"/>
      <c r="LN237" s="777"/>
    </row>
    <row r="238" spans="1:326" ht="15" hidden="1" customHeight="1" outlineLevel="1" x14ac:dyDescent="0.3">
      <c r="A238" s="1327">
        <v>44922</v>
      </c>
      <c r="B238" s="1327"/>
      <c r="C238" s="401"/>
      <c r="AR238" s="23"/>
      <c r="AT238" s="23"/>
      <c r="BH238" s="23"/>
      <c r="BU238" s="17"/>
      <c r="BW238" s="17"/>
      <c r="CI238" s="17"/>
      <c r="CK238" s="17"/>
      <c r="CW238" s="17"/>
      <c r="CY238" s="17"/>
      <c r="DK238" s="17"/>
      <c r="DM238" s="17"/>
      <c r="DY238" s="17"/>
      <c r="EA238" s="17"/>
      <c r="EM238" s="17"/>
      <c r="EO238" s="17"/>
      <c r="FA238" s="17"/>
      <c r="FC238" s="17"/>
      <c r="FO238" s="17"/>
      <c r="FQ238" s="17"/>
      <c r="GC238" s="17"/>
      <c r="GE238" s="17"/>
      <c r="HY238" s="32"/>
      <c r="JE238" s="776"/>
      <c r="JF238" s="776"/>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c r="KC238" s="777"/>
      <c r="KD238" s="777"/>
      <c r="KE238" s="777"/>
      <c r="KF238" s="777"/>
      <c r="KG238" s="777"/>
      <c r="KH238" s="777"/>
      <c r="KI238" s="777"/>
      <c r="KJ238" s="777"/>
      <c r="KK238" s="777"/>
      <c r="KL238" s="777"/>
      <c r="KM238" s="777"/>
      <c r="KN238" s="777"/>
      <c r="KO238" s="777"/>
      <c r="KP238" s="777"/>
      <c r="KQ238" s="777"/>
      <c r="KR238" s="777"/>
      <c r="KS238" s="777"/>
      <c r="KT238" s="777"/>
      <c r="KU238" s="777"/>
      <c r="KV238" s="777"/>
      <c r="KW238" s="777"/>
      <c r="KX238" s="777"/>
      <c r="KY238" s="777"/>
      <c r="KZ238" s="777"/>
      <c r="LA238" s="777"/>
      <c r="LB238" s="777"/>
      <c r="LC238" s="777"/>
      <c r="LD238" s="777"/>
      <c r="LE238" s="777"/>
      <c r="LF238" s="777"/>
      <c r="LG238" s="777"/>
      <c r="LH238" s="777"/>
      <c r="LI238" s="777"/>
      <c r="LJ238" s="777"/>
      <c r="LK238" s="777"/>
      <c r="LL238" s="777"/>
      <c r="LM238" s="777"/>
      <c r="LN238" s="777"/>
    </row>
    <row r="239" spans="1:326" ht="15" hidden="1" customHeight="1" outlineLevel="1" x14ac:dyDescent="0.3">
      <c r="A239" s="1327"/>
      <c r="B239" s="1327"/>
      <c r="C239" s="401"/>
      <c r="AR239" s="23"/>
      <c r="AT239" s="23"/>
      <c r="BH239" s="23"/>
      <c r="BU239" s="17"/>
      <c r="BW239" s="17"/>
      <c r="CI239" s="17"/>
      <c r="CK239" s="17"/>
      <c r="CW239" s="17"/>
      <c r="CY239" s="17"/>
      <c r="DK239" s="17"/>
      <c r="DM239" s="17"/>
      <c r="DY239" s="17"/>
      <c r="EA239" s="17"/>
      <c r="EM239" s="17"/>
      <c r="EO239" s="17"/>
      <c r="FA239" s="17"/>
      <c r="FC239" s="17"/>
      <c r="FO239" s="17"/>
      <c r="FQ239" s="17"/>
      <c r="GC239" s="17"/>
      <c r="GE239" s="17"/>
      <c r="HY239" s="32"/>
      <c r="JE239" s="776"/>
      <c r="JF239" s="776"/>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c r="KC239" s="777"/>
      <c r="KD239" s="777"/>
      <c r="KE239" s="777"/>
      <c r="KF239" s="777"/>
      <c r="KG239" s="777"/>
      <c r="KH239" s="777"/>
      <c r="KI239" s="777"/>
      <c r="KJ239" s="777"/>
      <c r="KK239" s="777"/>
      <c r="KL239" s="777"/>
      <c r="KM239" s="777"/>
      <c r="KN239" s="777"/>
      <c r="KO239" s="777"/>
      <c r="KP239" s="777"/>
      <c r="KQ239" s="777"/>
      <c r="KR239" s="777"/>
      <c r="KS239" s="777"/>
      <c r="KT239" s="777"/>
      <c r="KU239" s="777"/>
      <c r="KV239" s="777"/>
      <c r="KW239" s="777"/>
      <c r="KX239" s="777"/>
      <c r="KY239" s="777"/>
      <c r="KZ239" s="777"/>
      <c r="LA239" s="777"/>
      <c r="LB239" s="777"/>
      <c r="LC239" s="777"/>
      <c r="LD239" s="777"/>
      <c r="LE239" s="777"/>
      <c r="LF239" s="777"/>
      <c r="LG239" s="777"/>
      <c r="LH239" s="777"/>
      <c r="LI239" s="777"/>
      <c r="LJ239" s="777"/>
      <c r="LK239" s="777"/>
      <c r="LL239" s="777"/>
      <c r="LM239" s="777"/>
      <c r="LN239" s="777"/>
    </row>
    <row r="240" spans="1:326" ht="15" hidden="1" customHeight="1" outlineLevel="1" x14ac:dyDescent="0.3">
      <c r="A240" s="1327"/>
      <c r="B240" s="1327"/>
      <c r="C240" s="401"/>
      <c r="AR240" s="23"/>
      <c r="AT240" s="23"/>
      <c r="BH240" s="23"/>
      <c r="BU240" s="17"/>
      <c r="BW240" s="17"/>
      <c r="CI240" s="17"/>
      <c r="CK240" s="17"/>
      <c r="CW240" s="17"/>
      <c r="CY240" s="17"/>
      <c r="DK240" s="17"/>
      <c r="DM240" s="17"/>
      <c r="DY240" s="17"/>
      <c r="EA240" s="17"/>
      <c r="EM240" s="17"/>
      <c r="EO240" s="17"/>
      <c r="FA240" s="17"/>
      <c r="FC240" s="17"/>
      <c r="FO240" s="17"/>
      <c r="FQ240" s="17"/>
      <c r="GC240" s="17"/>
      <c r="GE240" s="17"/>
      <c r="HY240" s="32"/>
      <c r="JE240" s="776"/>
      <c r="JF240" s="776"/>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c r="KC240" s="777"/>
      <c r="KD240" s="777"/>
      <c r="KE240" s="777"/>
      <c r="KF240" s="777"/>
      <c r="KG240" s="777"/>
      <c r="KH240" s="777"/>
      <c r="KI240" s="777"/>
      <c r="KJ240" s="777"/>
      <c r="KK240" s="777"/>
      <c r="KL240" s="777"/>
      <c r="KM240" s="777"/>
      <c r="KN240" s="777"/>
      <c r="KO240" s="777"/>
      <c r="KP240" s="777"/>
      <c r="KQ240" s="777"/>
      <c r="KR240" s="777"/>
      <c r="KS240" s="777"/>
      <c r="KT240" s="777"/>
      <c r="KU240" s="777"/>
      <c r="KV240" s="777"/>
      <c r="KW240" s="777"/>
      <c r="KX240" s="777"/>
      <c r="KY240" s="777"/>
      <c r="KZ240" s="777"/>
      <c r="LA240" s="777"/>
      <c r="LB240" s="777"/>
      <c r="LC240" s="777"/>
      <c r="LD240" s="777"/>
      <c r="LE240" s="777"/>
      <c r="LF240" s="777"/>
      <c r="LG240" s="777"/>
      <c r="LH240" s="777"/>
      <c r="LI240" s="777"/>
      <c r="LJ240" s="777"/>
      <c r="LK240" s="777"/>
      <c r="LL240" s="777"/>
      <c r="LM240" s="777"/>
      <c r="LN240" s="777"/>
    </row>
    <row r="241" spans="1:326" ht="15" hidden="1" customHeight="1" outlineLevel="1" x14ac:dyDescent="0.3">
      <c r="A241" s="1074"/>
      <c r="B241" s="1074"/>
      <c r="C241" s="401"/>
      <c r="AR241" s="23"/>
      <c r="AT241" s="23"/>
      <c r="BH241" s="23"/>
      <c r="BU241" s="17"/>
      <c r="BW241" s="17"/>
      <c r="CI241" s="17"/>
      <c r="CK241" s="17"/>
      <c r="CW241" s="17"/>
      <c r="CY241" s="17"/>
      <c r="DK241" s="17"/>
      <c r="DM241" s="17"/>
      <c r="DY241" s="17"/>
      <c r="EA241" s="17"/>
      <c r="EM241" s="17"/>
      <c r="EO241" s="17"/>
      <c r="FA241" s="17"/>
      <c r="FC241" s="17"/>
      <c r="FO241" s="17"/>
      <c r="FQ241" s="17"/>
      <c r="GC241" s="17"/>
      <c r="GE241" s="17"/>
      <c r="HY241" s="32"/>
      <c r="JE241" s="776"/>
      <c r="JF241" s="776"/>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c r="KC241" s="777"/>
      <c r="KD241" s="777"/>
      <c r="KE241" s="777"/>
      <c r="KF241" s="777"/>
      <c r="KG241" s="777"/>
      <c r="KH241" s="777"/>
      <c r="KI241" s="777"/>
      <c r="KJ241" s="777"/>
      <c r="KK241" s="777"/>
      <c r="KL241" s="777"/>
      <c r="KM241" s="777"/>
      <c r="KN241" s="777"/>
      <c r="KO241" s="777"/>
      <c r="KP241" s="777"/>
      <c r="KQ241" s="777"/>
      <c r="KR241" s="777"/>
      <c r="KS241" s="777"/>
      <c r="KT241" s="777"/>
      <c r="KU241" s="777"/>
      <c r="KV241" s="777"/>
      <c r="KW241" s="777"/>
      <c r="KX241" s="777"/>
      <c r="KY241" s="777"/>
      <c r="KZ241" s="777"/>
      <c r="LA241" s="777"/>
      <c r="LB241" s="777"/>
      <c r="LC241" s="777"/>
      <c r="LD241" s="777"/>
      <c r="LE241" s="777"/>
      <c r="LF241" s="777"/>
      <c r="LG241" s="777"/>
      <c r="LH241" s="777"/>
      <c r="LI241" s="777"/>
      <c r="LJ241" s="777"/>
      <c r="LK241" s="777"/>
      <c r="LL241" s="777"/>
      <c r="LM241" s="777"/>
      <c r="LN241" s="777"/>
    </row>
    <row r="242" spans="1:326" ht="15" hidden="1" customHeight="1" outlineLevel="1" x14ac:dyDescent="0.3">
      <c r="A242" s="1074"/>
      <c r="B242" s="1074"/>
      <c r="C242" s="401"/>
      <c r="AR242" s="23"/>
      <c r="AT242" s="23"/>
      <c r="BH242" s="23"/>
      <c r="BU242" s="17"/>
      <c r="BW242" s="17"/>
      <c r="CI242" s="17"/>
      <c r="CK242" s="17"/>
      <c r="CW242" s="17"/>
      <c r="CY242" s="17"/>
      <c r="DK242" s="17"/>
      <c r="DM242" s="17"/>
      <c r="DY242" s="17"/>
      <c r="EA242" s="17"/>
      <c r="EM242" s="17"/>
      <c r="EO242" s="17"/>
      <c r="FA242" s="17"/>
      <c r="FC242" s="17"/>
      <c r="FO242" s="17"/>
      <c r="FQ242" s="17"/>
      <c r="GC242" s="17"/>
      <c r="GE242" s="17"/>
      <c r="HY242" s="32"/>
      <c r="JE242" s="776"/>
      <c r="JF242" s="776"/>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c r="KC242" s="777"/>
      <c r="KD242" s="777"/>
      <c r="KE242" s="777"/>
      <c r="KF242" s="777"/>
      <c r="KG242" s="777"/>
      <c r="KH242" s="777"/>
      <c r="KI242" s="777"/>
      <c r="KJ242" s="777"/>
      <c r="KK242" s="777"/>
      <c r="KL242" s="777"/>
      <c r="KM242" s="777"/>
      <c r="KN242" s="777"/>
      <c r="KO242" s="777"/>
      <c r="KP242" s="777"/>
      <c r="KQ242" s="777"/>
      <c r="KR242" s="777"/>
      <c r="KS242" s="777"/>
      <c r="KT242" s="777"/>
      <c r="KU242" s="777"/>
      <c r="KV242" s="777"/>
      <c r="KW242" s="777"/>
      <c r="KX242" s="777"/>
      <c r="KY242" s="777"/>
      <c r="KZ242" s="777"/>
      <c r="LA242" s="777"/>
      <c r="LB242" s="777"/>
      <c r="LC242" s="777"/>
      <c r="LD242" s="777"/>
      <c r="LE242" s="777"/>
      <c r="LF242" s="777"/>
      <c r="LG242" s="777"/>
      <c r="LH242" s="777"/>
      <c r="LI242" s="777"/>
      <c r="LJ242" s="777"/>
      <c r="LK242" s="777"/>
      <c r="LL242" s="777"/>
      <c r="LM242" s="777"/>
      <c r="LN242" s="777"/>
    </row>
    <row r="243" spans="1:326" ht="15" hidden="1" customHeight="1" outlineLevel="1" x14ac:dyDescent="0.3">
      <c r="A243" s="1074"/>
      <c r="B243" s="1074"/>
      <c r="C243" s="401"/>
      <c r="AR243" s="23"/>
      <c r="AT243" s="23"/>
      <c r="BH243" s="23"/>
      <c r="BU243" s="17"/>
      <c r="BW243" s="17"/>
      <c r="CI243" s="17"/>
      <c r="CK243" s="17"/>
      <c r="CW243" s="17"/>
      <c r="CY243" s="17"/>
      <c r="DK243" s="17"/>
      <c r="DM243" s="17"/>
      <c r="DY243" s="17"/>
      <c r="EA243" s="17"/>
      <c r="EM243" s="17"/>
      <c r="EO243" s="17"/>
      <c r="FA243" s="17"/>
      <c r="FC243" s="17"/>
      <c r="FO243" s="17"/>
      <c r="FQ243" s="17"/>
      <c r="GC243" s="17"/>
      <c r="GE243" s="17"/>
      <c r="HY243" s="32"/>
      <c r="JE243" s="776"/>
      <c r="JF243" s="776"/>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c r="KC243" s="777"/>
      <c r="KD243" s="777"/>
      <c r="KE243" s="777"/>
      <c r="KF243" s="777"/>
      <c r="KG243" s="777"/>
      <c r="KH243" s="777"/>
      <c r="KI243" s="777"/>
      <c r="KJ243" s="777"/>
      <c r="KK243" s="777"/>
      <c r="KL243" s="777"/>
      <c r="KM243" s="777"/>
      <c r="KN243" s="777"/>
      <c r="KO243" s="777"/>
      <c r="KP243" s="777"/>
      <c r="KQ243" s="777"/>
      <c r="KR243" s="777"/>
      <c r="KS243" s="777"/>
      <c r="KT243" s="777"/>
      <c r="KU243" s="777"/>
      <c r="KV243" s="777"/>
      <c r="KW243" s="777"/>
      <c r="KX243" s="777"/>
      <c r="KY243" s="777"/>
      <c r="KZ243" s="777"/>
      <c r="LA243" s="777"/>
      <c r="LB243" s="777"/>
      <c r="LC243" s="777"/>
      <c r="LD243" s="777"/>
      <c r="LE243" s="777"/>
      <c r="LF243" s="777"/>
      <c r="LG243" s="777"/>
      <c r="LH243" s="777"/>
      <c r="LI243" s="777"/>
      <c r="LJ243" s="777"/>
      <c r="LK243" s="777"/>
      <c r="LL243" s="777"/>
      <c r="LM243" s="777"/>
      <c r="LN243" s="777"/>
    </row>
    <row r="244" spans="1:326" ht="15" hidden="1" customHeight="1" outlineLevel="1" thickBot="1" x14ac:dyDescent="0.35">
      <c r="A244" s="1362"/>
      <c r="B244" s="1362"/>
      <c r="C244" s="401"/>
      <c r="AR244" s="23"/>
      <c r="AT244" s="23"/>
      <c r="BH244" s="23"/>
      <c r="BU244" s="17"/>
      <c r="BW244" s="17"/>
      <c r="CI244" s="17"/>
      <c r="CK244" s="17"/>
      <c r="CW244" s="17"/>
      <c r="CY244" s="17"/>
      <c r="DK244" s="17"/>
      <c r="DM244" s="17"/>
      <c r="DY244" s="17"/>
      <c r="EA244" s="17"/>
      <c r="EM244" s="17"/>
      <c r="EO244" s="17"/>
      <c r="FA244" s="17"/>
      <c r="FC244" s="17"/>
      <c r="FO244" s="17"/>
      <c r="FQ244" s="17"/>
      <c r="GC244" s="17"/>
      <c r="GE244" s="17"/>
      <c r="HY244" s="32"/>
      <c r="JE244" s="776"/>
      <c r="JF244" s="776"/>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c r="KC244" s="777"/>
      <c r="KD244" s="777"/>
      <c r="KE244" s="777"/>
      <c r="KF244" s="777"/>
      <c r="KG244" s="777"/>
      <c r="KH244" s="777"/>
      <c r="KI244" s="777"/>
      <c r="KJ244" s="777"/>
      <c r="KK244" s="777"/>
      <c r="KL244" s="777"/>
      <c r="KM244" s="777"/>
      <c r="KN244" s="777"/>
      <c r="KO244" s="777"/>
      <c r="KP244" s="777"/>
      <c r="KQ244" s="777"/>
      <c r="KR244" s="777"/>
      <c r="KS244" s="777"/>
      <c r="KT244" s="777"/>
      <c r="KU244" s="777"/>
      <c r="KV244" s="777"/>
      <c r="KW244" s="777"/>
      <c r="KX244" s="777"/>
      <c r="KY244" s="777"/>
      <c r="KZ244" s="777"/>
      <c r="LA244" s="777"/>
      <c r="LB244" s="777"/>
      <c r="LC244" s="777"/>
      <c r="LD244" s="777"/>
      <c r="LE244" s="777"/>
      <c r="LF244" s="777"/>
      <c r="LG244" s="777"/>
      <c r="LH244" s="777"/>
      <c r="LI244" s="777"/>
      <c r="LJ244" s="777"/>
      <c r="LK244" s="777"/>
      <c r="LL244" s="777"/>
      <c r="LM244" s="777"/>
      <c r="LN244" s="777"/>
    </row>
    <row r="245" spans="1:326" s="393" customFormat="1" ht="15" hidden="1" customHeight="1" outlineLevel="1" thickTop="1" x14ac:dyDescent="0.3">
      <c r="A245" s="636"/>
      <c r="B245" s="10"/>
      <c r="C245" s="10"/>
      <c r="D245" s="10"/>
      <c r="F245" t="s">
        <v>148</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820">V48/V28</f>
        <v>47.678426818580185</v>
      </c>
      <c r="W245" s="444">
        <f t="shared" si="1820"/>
        <v>51.208712842290232</v>
      </c>
      <c r="X245" s="444">
        <f t="shared" si="1820"/>
        <v>50.734484282073069</v>
      </c>
      <c r="Y245" s="444">
        <f t="shared" si="1820"/>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821">AJ48/AJ28</f>
        <v>43.934589647411848</v>
      </c>
      <c r="AK245" s="444">
        <f t="shared" ref="AK245:AP245" si="1822">AK48/AK28</f>
        <v>39.460915542938253</v>
      </c>
      <c r="AL245" s="444">
        <f t="shared" si="1822"/>
        <v>53.048919523099855</v>
      </c>
      <c r="AM245" s="444">
        <f t="shared" si="1822"/>
        <v>34.754163060806192</v>
      </c>
      <c r="AN245" s="444">
        <f t="shared" si="1822"/>
        <v>46.466020615336561</v>
      </c>
      <c r="AO245" s="444">
        <f t="shared" si="1822"/>
        <v>51.455762975778548</v>
      </c>
      <c r="AP245" s="444">
        <f t="shared" si="1822"/>
        <v>45.154702863317127</v>
      </c>
      <c r="AQ245" s="444">
        <f t="shared" ref="AQ245:AW245" si="1823">AQ48/AQ28</f>
        <v>51.007578768095378</v>
      </c>
      <c r="AR245" s="444">
        <f t="shared" si="1823"/>
        <v>48.816616867469882</v>
      </c>
      <c r="AS245" s="444">
        <f t="shared" si="1823"/>
        <v>44.554325130499628</v>
      </c>
      <c r="AT245" s="444">
        <f t="shared" si="1823"/>
        <v>37.016265969095997</v>
      </c>
      <c r="AU245" s="444">
        <f t="shared" si="1823"/>
        <v>52.154613981762914</v>
      </c>
      <c r="AV245" s="444">
        <f t="shared" si="1823"/>
        <v>44.994030186568068</v>
      </c>
      <c r="AW245" s="444">
        <f t="shared" si="1823"/>
        <v>44.994030186568075</v>
      </c>
      <c r="AX245" s="444">
        <f t="shared" ref="AX245:BD245" si="1824">AX48/AX28</f>
        <v>41.724177667766774</v>
      </c>
      <c r="AY245" s="444">
        <f t="shared" si="1824"/>
        <v>42.979971651311125</v>
      </c>
      <c r="AZ245" s="444">
        <f t="shared" si="1824"/>
        <v>39.408668442077229</v>
      </c>
      <c r="BA245" s="444">
        <f t="shared" si="1824"/>
        <v>23.008445614805062</v>
      </c>
      <c r="BB245" s="444">
        <f t="shared" si="1824"/>
        <v>33.73032412032412</v>
      </c>
      <c r="BC245" s="444">
        <f t="shared" si="1824"/>
        <v>45.460926988265975</v>
      </c>
      <c r="BD245" s="444">
        <f t="shared" si="1824"/>
        <v>35.570375519904935</v>
      </c>
      <c r="BE245" s="444">
        <f t="shared" ref="BE245:BK245" si="1825">BE48/BE28</f>
        <v>51.571908695652169</v>
      </c>
      <c r="BF245" s="444">
        <f t="shared" si="1825"/>
        <v>48.014424988870758</v>
      </c>
      <c r="BG245" s="444">
        <f t="shared" si="1825"/>
        <v>50.09903268164576</v>
      </c>
      <c r="BH245" s="444">
        <f t="shared" si="1825"/>
        <v>42.96415193287384</v>
      </c>
      <c r="BI245" s="444">
        <f t="shared" si="1825"/>
        <v>49.239896096602074</v>
      </c>
      <c r="BJ245" s="444">
        <f t="shared" si="1825"/>
        <v>40.354295244016818</v>
      </c>
      <c r="BK245" s="444">
        <f t="shared" si="1825"/>
        <v>40.354295244016825</v>
      </c>
      <c r="BL245" s="444">
        <f t="shared" ref="BL245:BR245" si="1826">BL48/BL28</f>
        <v>39.377360160965793</v>
      </c>
      <c r="BM245" s="444">
        <f t="shared" si="1826"/>
        <v>43.424386542591272</v>
      </c>
      <c r="BN245" s="444">
        <f t="shared" si="1826"/>
        <v>39.795787653006919</v>
      </c>
      <c r="BO245" s="444">
        <f t="shared" si="1826"/>
        <v>23.120209741856179</v>
      </c>
      <c r="BP245" s="444">
        <f t="shared" si="1826"/>
        <v>42.030766814969901</v>
      </c>
      <c r="BQ245" s="444">
        <f t="shared" si="1826"/>
        <v>40.098041574061966</v>
      </c>
      <c r="BR245" s="444">
        <f t="shared" si="1826"/>
        <v>35.183855585831068</v>
      </c>
      <c r="BS245" s="444">
        <f>BS48/BS28</f>
        <v>46.886963034217395</v>
      </c>
      <c r="BT245" s="444">
        <f>BT48/BT28</f>
        <v>41.117954462437602</v>
      </c>
      <c r="BU245" s="444">
        <f t="shared" ref="BU245:BW245" si="1827">BU48/BU28</f>
        <v>35.515317188422912</v>
      </c>
      <c r="BV245" s="444">
        <f t="shared" si="1827"/>
        <v>43.952296678966789</v>
      </c>
      <c r="BW245" s="444">
        <f t="shared" si="1827"/>
        <v>40.305526495960564</v>
      </c>
      <c r="BX245" s="444">
        <f>BX48/BX28</f>
        <v>38.169253686768833</v>
      </c>
      <c r="BY245" s="444">
        <f>BY48/BY28</f>
        <v>38.169253686768833</v>
      </c>
      <c r="BZ245" s="444">
        <f t="shared" ref="BZ245:CF245" si="1828">BZ48/BZ28</f>
        <v>39.617228197486071</v>
      </c>
      <c r="CA245" s="444">
        <f t="shared" si="1828"/>
        <v>44.64712922810061</v>
      </c>
      <c r="CB245" s="444">
        <f t="shared" si="1828"/>
        <v>43.884188651436986</v>
      </c>
      <c r="CC245" s="444">
        <f t="shared" si="1828"/>
        <v>45.077566786009363</v>
      </c>
      <c r="CD245" s="444">
        <f t="shared" si="1828"/>
        <v>46.209625875689376</v>
      </c>
      <c r="CE245" s="444">
        <f t="shared" si="1828"/>
        <v>49.598425476034144</v>
      </c>
      <c r="CF245" s="444">
        <f t="shared" si="1828"/>
        <v>47.497612070216157</v>
      </c>
      <c r="CG245" s="444">
        <f>CG48/CG28</f>
        <v>50.116685157624133</v>
      </c>
      <c r="CH245" s="444">
        <f>CH48/CH28</f>
        <v>36.71271654599088</v>
      </c>
      <c r="CI245" s="444">
        <f t="shared" ref="CI245:CK245" si="1829">CI48/CI28</f>
        <v>45.132158763823661</v>
      </c>
      <c r="CJ245" s="444">
        <f t="shared" si="1829"/>
        <v>53.123495435684646</v>
      </c>
      <c r="CK245" s="444">
        <f t="shared" si="1829"/>
        <v>53.434263990267638</v>
      </c>
      <c r="CL245" s="444">
        <f>CL48/CL28</f>
        <v>46.079832638475274</v>
      </c>
      <c r="CM245" s="444">
        <f>CM48/CM28</f>
        <v>46.079832638475274</v>
      </c>
      <c r="CN245" s="444">
        <f t="shared" ref="CN245:CT245" si="1830">CN48/CN28</f>
        <v>47.051524843796486</v>
      </c>
      <c r="CO245" s="444">
        <f t="shared" si="1830"/>
        <v>45.805508681302918</v>
      </c>
      <c r="CP245" s="444">
        <f t="shared" si="1830"/>
        <v>41.681346718146713</v>
      </c>
      <c r="CQ245" s="444">
        <f t="shared" si="1830"/>
        <v>47.573246573445935</v>
      </c>
      <c r="CR245" s="444">
        <f t="shared" si="1830"/>
        <v>52.52150411861615</v>
      </c>
      <c r="CS245" s="444">
        <f t="shared" si="1830"/>
        <v>51.922098097112858</v>
      </c>
      <c r="CT245" s="444">
        <f t="shared" si="1830"/>
        <v>42.305789473684214</v>
      </c>
      <c r="CU245" s="444">
        <f>CU48/CU28</f>
        <v>56.002215398442175</v>
      </c>
      <c r="CV245" s="444">
        <f>CV48/CV28</f>
        <v>54.861168525208107</v>
      </c>
      <c r="CW245" s="444">
        <f t="shared" ref="CW245:CY245" si="1831">CW48/CW28</f>
        <v>63.389547417840369</v>
      </c>
      <c r="CX245" s="444">
        <f t="shared" si="1831"/>
        <v>62.096465781409606</v>
      </c>
      <c r="CY245" s="444">
        <f t="shared" si="1831"/>
        <v>63.231818669527897</v>
      </c>
      <c r="CZ245" s="444">
        <f>CZ48/CZ28</f>
        <v>51.844372714763118</v>
      </c>
      <c r="DA245" s="444">
        <f>DA48/DA28</f>
        <v>51.844372714763118</v>
      </c>
      <c r="DB245" s="444">
        <f t="shared" ref="DB245:DH245" si="1832">DB48/DB28</f>
        <v>66.047822975517889</v>
      </c>
      <c r="DC245" s="444">
        <f t="shared" si="1832"/>
        <v>58.66440276406712</v>
      </c>
      <c r="DD245" s="444">
        <f t="shared" si="1832"/>
        <v>68.435974729241877</v>
      </c>
      <c r="DE245" s="444">
        <f t="shared" si="1832"/>
        <v>61.571003179088663</v>
      </c>
      <c r="DF245" s="444">
        <f t="shared" si="1832"/>
        <v>69.761088353413655</v>
      </c>
      <c r="DG245" s="444">
        <f t="shared" si="1832"/>
        <v>70.11463712136613</v>
      </c>
      <c r="DH245" s="444">
        <f t="shared" si="1832"/>
        <v>56.294353045798132</v>
      </c>
      <c r="DI245" s="444">
        <f>DI48/DI28</f>
        <v>59.475509633312619</v>
      </c>
      <c r="DJ245" s="444">
        <f>DJ48/DJ28</f>
        <v>64.331499421391968</v>
      </c>
      <c r="DK245" s="444">
        <f t="shared" ref="DK245:DM245" si="1833">DK48/DK28</f>
        <v>56.632705321944805</v>
      </c>
      <c r="DL245" s="444">
        <f t="shared" si="1833"/>
        <v>73.327574468085103</v>
      </c>
      <c r="DM245" s="444">
        <f t="shared" si="1833"/>
        <v>55.458947769148772</v>
      </c>
      <c r="DN245" s="444">
        <f>DN48/DN28</f>
        <v>62.785836017738745</v>
      </c>
      <c r="DO245" s="444">
        <f>DO48/DO28</f>
        <v>62.785836017738745</v>
      </c>
      <c r="DP245" s="444">
        <f t="shared" ref="DP245:DV245" si="1834">DP48/DP28</f>
        <v>62.91718118526066</v>
      </c>
      <c r="DQ245" s="444">
        <f t="shared" si="1834"/>
        <v>63.938585758921228</v>
      </c>
      <c r="DR245" s="444">
        <f t="shared" si="1834"/>
        <v>80.847772190642772</v>
      </c>
      <c r="DS245" s="444">
        <f t="shared" si="1834"/>
        <v>55.847518842327403</v>
      </c>
      <c r="DT245" s="444">
        <f t="shared" si="1834"/>
        <v>67.693338464498751</v>
      </c>
      <c r="DU245" s="444">
        <f t="shared" si="1834"/>
        <v>74.074334945586457</v>
      </c>
      <c r="DV245" s="444">
        <f t="shared" si="1834"/>
        <v>52.053376696041411</v>
      </c>
      <c r="DW245" s="444">
        <f>DW48/DW28</f>
        <v>62.620955803639703</v>
      </c>
      <c r="DX245" s="444">
        <f>DX48/DX28</f>
        <v>56.741003985285104</v>
      </c>
      <c r="DY245" s="444">
        <f t="shared" ref="DY245:EA245" si="1835">DY48/DY28</f>
        <v>69.899021002149823</v>
      </c>
      <c r="DZ245" s="444">
        <f t="shared" si="1835"/>
        <v>64.84690414730683</v>
      </c>
      <c r="EA245" s="444">
        <f t="shared" si="1835"/>
        <v>65.084473870056499</v>
      </c>
      <c r="EB245" s="444">
        <f>EB48/EB28</f>
        <v>63.864426137243036</v>
      </c>
      <c r="EC245" s="444">
        <f>EC48/EC28</f>
        <v>63.864426137243036</v>
      </c>
      <c r="ED245" s="444">
        <f t="shared" ref="ED245:EJ245" si="1836">ED48/ED28</f>
        <v>59.421005718129834</v>
      </c>
      <c r="EE245" s="444">
        <f t="shared" si="1836"/>
        <v>63.715811634349031</v>
      </c>
      <c r="EF245" s="444">
        <f t="shared" si="1836"/>
        <v>79.041549731737504</v>
      </c>
      <c r="EG245" s="444">
        <f t="shared" si="1836"/>
        <v>62.726051924798568</v>
      </c>
      <c r="EH245" s="444">
        <f t="shared" si="1836"/>
        <v>68.952234811486619</v>
      </c>
      <c r="EI245" s="444">
        <f t="shared" si="1836"/>
        <v>75.425434103685191</v>
      </c>
      <c r="EJ245" s="444">
        <f t="shared" si="1836"/>
        <v>52.022031963470326</v>
      </c>
      <c r="EK245" s="444">
        <f>EK48/EK28</f>
        <v>60.439391680333976</v>
      </c>
      <c r="EL245" s="444">
        <f>EL48/EL28</f>
        <v>63.334470388124323</v>
      </c>
      <c r="EM245" s="444">
        <f t="shared" ref="EM245:EO245" si="1837">EM48/EM28</f>
        <v>68.035897199705232</v>
      </c>
      <c r="EN245" s="444">
        <f t="shared" si="1837"/>
        <v>83.584993909866014</v>
      </c>
      <c r="EO245" s="444">
        <f t="shared" si="1837"/>
        <v>61.822520325203257</v>
      </c>
      <c r="EP245" s="444">
        <f>EP48/EP28</f>
        <v>65.616501896685563</v>
      </c>
      <c r="EQ245" s="444">
        <f>EQ48/EQ28</f>
        <v>65.616501896685563</v>
      </c>
      <c r="ER245" s="444">
        <f t="shared" ref="ER245:EX245" si="1838">ER48/ER28</f>
        <v>57.8995977188656</v>
      </c>
      <c r="ES245" s="444">
        <f t="shared" si="1838"/>
        <v>61.383940107671606</v>
      </c>
      <c r="ET245" s="444">
        <f t="shared" si="1838"/>
        <v>61.67776670675142</v>
      </c>
      <c r="EU245" s="444">
        <f t="shared" si="1838"/>
        <v>56.986469056372549</v>
      </c>
      <c r="EV245" s="444">
        <f t="shared" si="1838"/>
        <v>67.447964866380119</v>
      </c>
      <c r="EW245" s="444">
        <f t="shared" si="1838"/>
        <v>64.368869337979092</v>
      </c>
      <c r="EX245" s="444">
        <f t="shared" si="1838"/>
        <v>63.068314866876136</v>
      </c>
      <c r="EY245" s="444">
        <f>EY48/EY28</f>
        <v>54.28366608131838</v>
      </c>
      <c r="EZ245" s="444">
        <f>EZ48/EZ28</f>
        <v>46.058656966983769</v>
      </c>
      <c r="FA245" s="444">
        <f t="shared" ref="FA245:FC245" si="1839">FA48/FA28</f>
        <v>57.189810671256453</v>
      </c>
      <c r="FB245" s="444">
        <f t="shared" si="1839"/>
        <v>61.847026893251943</v>
      </c>
      <c r="FC245" s="444">
        <f t="shared" si="1839"/>
        <v>59.686558929645216</v>
      </c>
      <c r="FD245" s="444">
        <f>FD48/FD28</f>
        <v>58.599104590593008</v>
      </c>
      <c r="FE245" s="444">
        <f>FE48/FE28</f>
        <v>58.599104590593008</v>
      </c>
      <c r="FF245" s="444">
        <f t="shared" ref="FF245:FL245" si="1840">FF48/FF28</f>
        <v>60.135053763440865</v>
      </c>
      <c r="FG245" s="444">
        <f t="shared" si="1840"/>
        <v>60.398913564467165</v>
      </c>
      <c r="FH245" s="444">
        <f t="shared" si="1840"/>
        <v>69.495428777757724</v>
      </c>
      <c r="FI245" s="444">
        <f t="shared" si="1840"/>
        <v>64.767232235701911</v>
      </c>
      <c r="FJ245" s="444">
        <f t="shared" si="1840"/>
        <v>68.334219188329911</v>
      </c>
      <c r="FK245" s="444">
        <f t="shared" si="1840"/>
        <v>88.077887543928156</v>
      </c>
      <c r="FL245" s="444">
        <f t="shared" si="1840"/>
        <v>74.06991871267418</v>
      </c>
      <c r="FM245" s="444">
        <f>FM48/FM28</f>
        <v>56.467582728006455</v>
      </c>
      <c r="FN245" s="444">
        <f>FN48/FN28</f>
        <v>52.649688116857476</v>
      </c>
      <c r="FO245" s="444">
        <f t="shared" ref="FO245:FQ245" si="1841">FO48/FO28</f>
        <v>55.379976709138241</v>
      </c>
      <c r="FP245" s="444">
        <f t="shared" si="1841"/>
        <v>59.590930436050755</v>
      </c>
      <c r="FQ245" s="444">
        <f t="shared" si="1841"/>
        <v>56.90202374670185</v>
      </c>
      <c r="FR245" s="444">
        <f>FR48/FR28</f>
        <v>62.780272428004871</v>
      </c>
      <c r="FS245" s="444">
        <f>FS48/FS28</f>
        <v>62.780272428004871</v>
      </c>
      <c r="FT245" s="444">
        <f t="shared" ref="FT245:FZ245" si="1842">FT48/FT28</f>
        <v>61.038552691089997</v>
      </c>
      <c r="FU245" s="444">
        <f t="shared" si="1842"/>
        <v>60.583202752035945</v>
      </c>
      <c r="FV245" s="444">
        <f t="shared" si="1842"/>
        <v>72.550705785123967</v>
      </c>
      <c r="FW245" s="444">
        <f t="shared" si="1842"/>
        <v>61.145102011286355</v>
      </c>
      <c r="FX245" s="444">
        <f t="shared" si="1842"/>
        <v>66.001932529384817</v>
      </c>
      <c r="FY245" s="444">
        <f t="shared" si="1842"/>
        <v>77.95455157358559</v>
      </c>
      <c r="FZ245" s="444" t="e">
        <f t="shared" si="1842"/>
        <v>#DIV/0!</v>
      </c>
      <c r="GA245" s="444" t="e">
        <f>GA48/GA28</f>
        <v>#DIV/0!</v>
      </c>
      <c r="GB245" s="444" t="e">
        <f>GB48/GB28</f>
        <v>#DIV/0!</v>
      </c>
      <c r="GC245" s="444" t="e">
        <f t="shared" ref="GC245:GE245" si="1843">GC48/GC28</f>
        <v>#DIV/0!</v>
      </c>
      <c r="GD245" s="444" t="e">
        <f t="shared" si="1843"/>
        <v>#DIV/0!</v>
      </c>
      <c r="GE245" s="444" t="e">
        <f t="shared" si="1843"/>
        <v>#DIV/0!</v>
      </c>
      <c r="GF245" s="444">
        <f>GF48/GF28</f>
        <v>66.008221287792793</v>
      </c>
      <c r="GG245" s="444">
        <f>GG48/GG28</f>
        <v>66.008221287792793</v>
      </c>
      <c r="GH245" s="445"/>
      <c r="GI245" s="1103"/>
      <c r="GJ245" s="445"/>
      <c r="GK245" s="1103"/>
      <c r="GL245" s="445"/>
      <c r="GM245" s="1103"/>
      <c r="GN245" s="445"/>
      <c r="GO245" s="1103"/>
      <c r="GP245" s="445"/>
      <c r="GQ245" s="1103"/>
      <c r="GR245" s="445"/>
      <c r="GS245" s="1103"/>
      <c r="GT245" s="445"/>
      <c r="GU245" s="1103"/>
      <c r="GV245" s="445"/>
      <c r="GW245" s="1103"/>
      <c r="GX245" s="445"/>
      <c r="GY245" s="1103"/>
      <c r="GZ245" s="445"/>
      <c r="HA245" s="1103"/>
      <c r="HB245" s="445"/>
      <c r="HC245" s="1103"/>
      <c r="HD245" s="445"/>
      <c r="HE245" s="1103"/>
      <c r="HF245" s="1227"/>
      <c r="HG245" s="1255"/>
      <c r="HH245" s="1195"/>
      <c r="HI245" s="1103"/>
      <c r="HJ245" s="1195"/>
      <c r="HK245" s="1103"/>
      <c r="HL245" s="1195"/>
      <c r="HM245" s="1103"/>
      <c r="HN245" s="1103"/>
      <c r="HO245" s="1103"/>
      <c r="HP245" s="1103"/>
      <c r="HQ245" s="1103"/>
      <c r="HR245" s="1103"/>
      <c r="HS245" s="1103"/>
      <c r="HT245" s="1195"/>
      <c r="HU245" s="1103"/>
      <c r="HV245" s="1195"/>
      <c r="HW245" s="1103"/>
      <c r="HX245" s="1195"/>
      <c r="HY245" s="1255"/>
      <c r="HZ245" s="1195"/>
      <c r="IA245" s="1103"/>
      <c r="IB245" s="1195"/>
      <c r="IC245" s="1103"/>
      <c r="ID245" s="1227"/>
      <c r="IE245" s="1255"/>
      <c r="IF245" s="1195"/>
      <c r="IG245" s="1255"/>
      <c r="IH245" s="1195"/>
      <c r="II245" s="1103"/>
      <c r="IJ245" s="1195"/>
      <c r="IK245" s="1103"/>
      <c r="IL245" s="1103"/>
      <c r="IM245" s="1255"/>
      <c r="IN245" s="1103"/>
      <c r="IO245" s="1255"/>
      <c r="IP245" s="1103"/>
      <c r="IQ245" s="1255"/>
      <c r="IR245" s="1195"/>
      <c r="IS245" s="1255"/>
      <c r="IT245" s="1195"/>
      <c r="IU245" s="1255"/>
      <c r="IV245" s="1195"/>
      <c r="IW245" s="1255"/>
      <c r="IX245" s="1195"/>
      <c r="IY245" s="1255"/>
      <c r="IZ245" s="1195"/>
      <c r="JA245" s="445"/>
      <c r="JB245" s="444"/>
      <c r="JC245" s="445"/>
      <c r="JH245" s="254"/>
      <c r="JI245" s="254"/>
      <c r="JJ245" s="254"/>
      <c r="JK245" s="254"/>
      <c r="JL245" s="254"/>
      <c r="JM245" s="254"/>
      <c r="JN245" s="254"/>
      <c r="JO245" s="254"/>
      <c r="JP245" s="254"/>
      <c r="JQ245" s="254"/>
      <c r="JR245" s="254"/>
      <c r="JS245" s="255"/>
      <c r="JT245" s="255"/>
      <c r="JU245" s="255"/>
      <c r="JV245" s="255"/>
      <c r="JW245" s="255"/>
      <c r="JX245" s="255"/>
      <c r="JY245" s="255"/>
      <c r="JZ245" s="255"/>
      <c r="KA245" s="255"/>
      <c r="KB245" s="255"/>
      <c r="KC245" s="255"/>
      <c r="KD245" s="255"/>
      <c r="KE245" s="255"/>
      <c r="KF245" s="255"/>
      <c r="KG245" s="255"/>
      <c r="KH245" s="255"/>
      <c r="KI245" s="255"/>
      <c r="KJ245" s="255"/>
      <c r="KK245" s="255"/>
      <c r="KL245" s="255"/>
      <c r="KM245" s="255"/>
      <c r="KN245" s="255"/>
      <c r="KO245" s="255"/>
      <c r="KP245" s="255"/>
      <c r="KQ245" s="657"/>
      <c r="KR245" s="657"/>
      <c r="KS245" s="657"/>
      <c r="KT245" s="657"/>
      <c r="KU245" s="657"/>
      <c r="KV245" s="657"/>
      <c r="KW245" s="657"/>
      <c r="KX245" s="657"/>
      <c r="KY245" s="657"/>
      <c r="KZ245" s="657"/>
      <c r="LA245" s="657"/>
      <c r="LB245" s="657"/>
      <c r="LC245" s="749"/>
      <c r="LD245" s="749"/>
      <c r="LE245" s="749"/>
      <c r="LF245" s="749"/>
      <c r="LG245" s="749"/>
      <c r="LH245" s="749"/>
      <c r="LI245" s="749"/>
      <c r="LJ245" s="749"/>
      <c r="LK245" s="749"/>
      <c r="LL245" s="749"/>
      <c r="LM245" s="749"/>
      <c r="LN245" s="749"/>
    </row>
    <row r="246" spans="1:326" collapsed="1" x14ac:dyDescent="0.3">
      <c r="BU246" s="17"/>
      <c r="BW246" s="17"/>
      <c r="CI246" s="17"/>
      <c r="CK246" s="17"/>
      <c r="CW246" s="17"/>
      <c r="CY246" s="17"/>
      <c r="DK246" s="17"/>
      <c r="DM246" s="17"/>
      <c r="DY246" s="17"/>
      <c r="EA246" s="17"/>
      <c r="EM246" s="17"/>
      <c r="EO246" s="17"/>
      <c r="FA246" s="17"/>
      <c r="FC246" s="17"/>
      <c r="FO246" s="17"/>
      <c r="FQ246" s="17"/>
      <c r="GC246" s="17"/>
      <c r="GE246" s="17"/>
      <c r="HY246" s="32"/>
    </row>
    <row r="247" spans="1:326" x14ac:dyDescent="0.3">
      <c r="EY247" s="1162">
        <f>EY67-EZ67</f>
        <v>4.3999999999999595E-3</v>
      </c>
      <c r="FM247" s="1162"/>
      <c r="GA247" s="1162"/>
    </row>
  </sheetData>
  <sheetProtection sheet="1" objects="1" scenarios="1"/>
  <mergeCells count="259">
    <mergeCell ref="IV10:IW10"/>
    <mergeCell ref="IX10:IY10"/>
    <mergeCell ref="IZ10:JA10"/>
    <mergeCell ref="ID10:IE10"/>
    <mergeCell ref="IF10:IG10"/>
    <mergeCell ref="IH10:II10"/>
    <mergeCell ref="IJ10:IK10"/>
    <mergeCell ref="IL10:IM10"/>
    <mergeCell ref="IN10:IO10"/>
    <mergeCell ref="IP10:IQ10"/>
    <mergeCell ref="IR10:IS10"/>
    <mergeCell ref="IT10:IU10"/>
    <mergeCell ref="A227:B227"/>
    <mergeCell ref="HZ10:IA10"/>
    <mergeCell ref="IB10:IC10"/>
    <mergeCell ref="HH10:HI10"/>
    <mergeCell ref="HJ10:HK10"/>
    <mergeCell ref="HL10:HM10"/>
    <mergeCell ref="HN10:HO10"/>
    <mergeCell ref="HP10:HQ10"/>
    <mergeCell ref="HR10:HS10"/>
    <mergeCell ref="HT10:HU10"/>
    <mergeCell ref="HV10:HW10"/>
    <mergeCell ref="HX10:HY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F10:HG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39:B239"/>
    <mergeCell ref="GZ10:HA10"/>
    <mergeCell ref="HB10:HC10"/>
    <mergeCell ref="HD10:HE10"/>
    <mergeCell ref="GH10:GI10"/>
    <mergeCell ref="GJ10:GK10"/>
    <mergeCell ref="GL10:GM10"/>
    <mergeCell ref="GN10:GO10"/>
    <mergeCell ref="GP10:GQ10"/>
    <mergeCell ref="GR10:GS10"/>
    <mergeCell ref="GT10:GU10"/>
    <mergeCell ref="GV10:GW10"/>
    <mergeCell ref="GX10:GY10"/>
    <mergeCell ref="A212:B212"/>
    <mergeCell ref="A213:B213"/>
    <mergeCell ref="A214:B214"/>
    <mergeCell ref="A164:B164"/>
    <mergeCell ref="A165:B165"/>
    <mergeCell ref="A148:B148"/>
    <mergeCell ref="A149:B149"/>
    <mergeCell ref="A150:B150"/>
    <mergeCell ref="A151:B151"/>
    <mergeCell ref="A136:B136"/>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B9:G9"/>
    <mergeCell ref="E45:G45"/>
    <mergeCell ref="E35:G35"/>
    <mergeCell ref="E34:G34"/>
    <mergeCell ref="E20:G20"/>
    <mergeCell ref="E23:G23"/>
    <mergeCell ref="E24:G24"/>
    <mergeCell ref="E25:G25"/>
    <mergeCell ref="E26:G26"/>
    <mergeCell ref="JD1:JE1"/>
    <mergeCell ref="JD10:JE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61"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343</v>
      </c>
      <c r="B1" s="816"/>
      <c r="C1" s="817">
        <v>80932</v>
      </c>
      <c r="D1" s="818">
        <v>80963</v>
      </c>
      <c r="E1" s="821">
        <v>80993</v>
      </c>
      <c r="F1" s="818">
        <v>81024</v>
      </c>
      <c r="G1" s="1219">
        <v>81054</v>
      </c>
      <c r="H1" s="1219">
        <v>81085</v>
      </c>
      <c r="I1" s="818">
        <v>81116</v>
      </c>
      <c r="J1" s="1219">
        <v>81144</v>
      </c>
      <c r="K1" s="1219">
        <v>81175</v>
      </c>
      <c r="L1" s="818">
        <v>81205</v>
      </c>
      <c r="M1" s="1219">
        <v>81236</v>
      </c>
      <c r="N1" s="1219">
        <v>81266</v>
      </c>
      <c r="O1" s="822" t="s">
        <v>170</v>
      </c>
      <c r="P1" s="823" t="s">
        <v>137</v>
      </c>
      <c r="Q1" s="528" t="s">
        <v>280</v>
      </c>
      <c r="R1" s="605" t="s">
        <v>282</v>
      </c>
    </row>
    <row r="2" spans="1:18" s="446" customFormat="1" ht="20.25" customHeight="1" x14ac:dyDescent="0.3">
      <c r="A2" s="824"/>
      <c r="B2" s="487" t="s">
        <v>134</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112202</v>
      </c>
      <c r="K2" s="1068">
        <f>'Summary Data'!FN11</f>
        <v>108331</v>
      </c>
      <c r="L2" s="1068">
        <f>'Summary Data'!FO11</f>
        <v>139470</v>
      </c>
      <c r="M2" s="1068">
        <f>'Summary Data'!FP11</f>
        <v>111997</v>
      </c>
      <c r="N2" s="1068">
        <f>'Summary Data'!FQ11</f>
        <v>112414</v>
      </c>
      <c r="O2" s="483">
        <f>COUNTIF(C2:N2,"&gt;0")</f>
        <v>12</v>
      </c>
      <c r="P2" s="476">
        <f>SUM(C2:N2)/$O$7</f>
        <v>122755.25</v>
      </c>
      <c r="Q2" s="532">
        <f>P2-P7</f>
        <v>-6385.5</v>
      </c>
      <c r="R2" s="561">
        <f>Q2/P7</f>
        <v>-4.9446050142964167E-2</v>
      </c>
    </row>
    <row r="3" spans="1:18" s="446" customFormat="1" ht="20.25" customHeight="1" x14ac:dyDescent="0.3">
      <c r="A3" s="824"/>
      <c r="B3" s="1150" t="s">
        <v>133</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27</v>
      </c>
      <c r="M3" s="1068">
        <f>'Summary Data'!FP5</f>
        <v>57</v>
      </c>
      <c r="N3" s="1068">
        <f>'Summary Data'!FQ5</f>
        <v>52</v>
      </c>
      <c r="O3" s="483">
        <f>'Summary Data'!FR5</f>
        <v>550</v>
      </c>
      <c r="P3" s="476">
        <f>SUM(C3:N3)/$O$7</f>
        <v>45.833333333333336</v>
      </c>
      <c r="Q3" s="532">
        <f>P3-P8</f>
        <v>13.416666666666671</v>
      </c>
      <c r="R3" s="561">
        <f>Q3/P8</f>
        <v>0.41388174807197964</v>
      </c>
    </row>
    <row r="4" spans="1:18" s="446" customFormat="1" ht="20.25" customHeight="1" x14ac:dyDescent="0.3">
      <c r="A4" s="825"/>
      <c r="B4" s="488" t="s">
        <v>135</v>
      </c>
      <c r="C4" s="1148">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3.2084989572378389E-4</v>
      </c>
      <c r="K4" s="457">
        <f t="shared" si="0"/>
        <v>6.1847485945851145E-4</v>
      </c>
      <c r="L4" s="457">
        <f t="shared" si="0"/>
        <v>1.9359001935900195E-4</v>
      </c>
      <c r="M4" s="457">
        <f t="shared" si="0"/>
        <v>5.089422038090306E-4</v>
      </c>
      <c r="N4" s="1149">
        <f t="shared" si="0"/>
        <v>4.6257583574999553E-4</v>
      </c>
      <c r="O4" s="484"/>
      <c r="P4" s="477">
        <f>SUM(C4:N4)/$O$7</f>
        <v>3.8151043019804434E-4</v>
      </c>
      <c r="Q4" s="533">
        <f>P4-P9</f>
        <v>1.2711669162748481E-4</v>
      </c>
      <c r="R4" s="561">
        <f>Q4/P9</f>
        <v>0.4996848284936356</v>
      </c>
    </row>
    <row r="5" spans="1:18" s="446" customFormat="1" ht="20.25" customHeight="1" thickBot="1" x14ac:dyDescent="0.35">
      <c r="A5" s="826"/>
      <c r="B5" s="490" t="s">
        <v>136</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0.99967915010427622</v>
      </c>
      <c r="K5" s="458">
        <f t="shared" si="1"/>
        <v>0.99938152514054146</v>
      </c>
      <c r="L5" s="458">
        <f t="shared" si="1"/>
        <v>0.99980640998064096</v>
      </c>
      <c r="M5" s="458">
        <f t="shared" si="1"/>
        <v>0.99949105779619096</v>
      </c>
      <c r="N5" s="481">
        <f t="shared" si="1"/>
        <v>0.99953742416424995</v>
      </c>
      <c r="O5" s="536"/>
      <c r="P5" s="479">
        <f>SUM(C5:N5)/$O$7</f>
        <v>0.99961848956980204</v>
      </c>
      <c r="Q5" s="535">
        <f>P5-P10</f>
        <v>-1.2711669162734918E-4</v>
      </c>
      <c r="R5" s="564">
        <f>Q5/P10</f>
        <v>-1.2714903754636626E-4</v>
      </c>
    </row>
    <row r="6" spans="1:18" s="498" customFormat="1" ht="20.25" customHeight="1" x14ac:dyDescent="0.3">
      <c r="A6" s="1137" t="s">
        <v>326</v>
      </c>
      <c r="B6" s="1141"/>
      <c r="C6" s="1142">
        <v>44043</v>
      </c>
      <c r="D6" s="1143">
        <v>44074</v>
      </c>
      <c r="E6" s="1144">
        <v>44104</v>
      </c>
      <c r="F6" s="1143">
        <v>44135</v>
      </c>
      <c r="G6" s="1145">
        <v>44165</v>
      </c>
      <c r="H6" s="1145">
        <v>44196</v>
      </c>
      <c r="I6" s="1143">
        <v>44227</v>
      </c>
      <c r="J6" s="1145">
        <v>44255</v>
      </c>
      <c r="K6" s="1145">
        <v>44286</v>
      </c>
      <c r="L6" s="1143">
        <v>44316</v>
      </c>
      <c r="M6" s="1145">
        <v>44347</v>
      </c>
      <c r="N6" s="1145">
        <v>44377</v>
      </c>
      <c r="O6" s="1146" t="s">
        <v>170</v>
      </c>
      <c r="P6" s="1147" t="s">
        <v>137</v>
      </c>
      <c r="Q6" s="528" t="s">
        <v>280</v>
      </c>
      <c r="R6" s="605" t="s">
        <v>282</v>
      </c>
    </row>
    <row r="7" spans="1:18" s="446" customFormat="1" ht="20.25" customHeight="1" x14ac:dyDescent="0.3">
      <c r="A7" s="1138"/>
      <c r="B7" s="487" t="s">
        <v>134</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38"/>
      <c r="B8" s="1150" t="s">
        <v>133</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39"/>
      <c r="B9" s="488" t="s">
        <v>135</v>
      </c>
      <c r="C9" s="1148">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49">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0"/>
      <c r="B10" s="490" t="s">
        <v>136</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283</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170</v>
      </c>
      <c r="P11" s="1064" t="s">
        <v>137</v>
      </c>
      <c r="Q11" s="528" t="s">
        <v>280</v>
      </c>
      <c r="R11" s="605" t="s">
        <v>282</v>
      </c>
    </row>
    <row r="12" spans="1:18" s="446" customFormat="1" ht="20.25" customHeight="1" x14ac:dyDescent="0.3">
      <c r="A12" s="1065"/>
      <c r="B12" s="487" t="s">
        <v>134</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133</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135</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136</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269</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170</v>
      </c>
      <c r="P16" s="957" t="s">
        <v>137</v>
      </c>
      <c r="Q16" s="528" t="s">
        <v>280</v>
      </c>
      <c r="R16" s="605" t="s">
        <v>282</v>
      </c>
    </row>
    <row r="17" spans="1:18" s="446" customFormat="1" ht="20.25" customHeight="1" x14ac:dyDescent="0.3">
      <c r="A17" s="948"/>
      <c r="B17" s="487" t="s">
        <v>134</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133</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135</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136</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259</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170</v>
      </c>
      <c r="P21" s="871" t="s">
        <v>137</v>
      </c>
      <c r="Q21" s="528" t="s">
        <v>280</v>
      </c>
      <c r="R21" s="605" t="s">
        <v>281</v>
      </c>
    </row>
    <row r="22" spans="1:18" s="446" customFormat="1" ht="20.25" customHeight="1" x14ac:dyDescent="0.3">
      <c r="A22" s="863"/>
      <c r="B22" s="487" t="s">
        <v>134</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133</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135</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136</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250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170</v>
      </c>
      <c r="P26" s="823" t="s">
        <v>137</v>
      </c>
      <c r="Q26" s="528" t="s">
        <v>280</v>
      </c>
      <c r="R26" s="605" t="s">
        <v>281</v>
      </c>
    </row>
    <row r="27" spans="1:18" s="446" customFormat="1" ht="20.25" customHeight="1" x14ac:dyDescent="0.3">
      <c r="A27" s="824"/>
      <c r="B27" s="487" t="s">
        <v>134</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133</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135</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136</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234</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170</v>
      </c>
      <c r="P31" s="772" t="s">
        <v>137</v>
      </c>
      <c r="Q31" s="528" t="s">
        <v>280</v>
      </c>
      <c r="R31" s="605" t="s">
        <v>281</v>
      </c>
    </row>
    <row r="32" spans="1:18" s="446" customFormat="1" ht="20.25" customHeight="1" x14ac:dyDescent="0.3">
      <c r="A32" s="762"/>
      <c r="B32" s="487" t="s">
        <v>134</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133</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135</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136</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201</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170</v>
      </c>
      <c r="P36" s="712" t="s">
        <v>137</v>
      </c>
      <c r="Q36" s="528" t="s">
        <v>280</v>
      </c>
      <c r="R36" s="605" t="s">
        <v>281</v>
      </c>
    </row>
    <row r="37" spans="1:18" s="446" customFormat="1" ht="20.25" customHeight="1" x14ac:dyDescent="0.3">
      <c r="A37" s="702"/>
      <c r="B37" s="487" t="s">
        <v>134</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133</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135</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136</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181</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170</v>
      </c>
      <c r="P41" s="604" t="s">
        <v>137</v>
      </c>
      <c r="Q41" s="528" t="s">
        <v>280</v>
      </c>
      <c r="R41" s="605" t="s">
        <v>281</v>
      </c>
    </row>
    <row r="42" spans="1:18" s="446" customFormat="1" ht="20.25" customHeight="1" x14ac:dyDescent="0.3">
      <c r="A42" s="593"/>
      <c r="B42" s="487" t="s">
        <v>134</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133</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135</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136</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151</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170</v>
      </c>
      <c r="P46" s="523" t="s">
        <v>137</v>
      </c>
      <c r="Q46" s="530" t="s">
        <v>280</v>
      </c>
      <c r="R46" s="563" t="s">
        <v>281</v>
      </c>
    </row>
    <row r="47" spans="1:18" s="446" customFormat="1" ht="20.25" customHeight="1" x14ac:dyDescent="0.3">
      <c r="A47" s="468"/>
      <c r="B47" s="487" t="s">
        <v>134</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133</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135</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136</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138</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170</v>
      </c>
      <c r="P51" s="514" t="s">
        <v>137</v>
      </c>
      <c r="Q51" s="530" t="s">
        <v>280</v>
      </c>
      <c r="R51" s="563" t="s">
        <v>281</v>
      </c>
    </row>
    <row r="52" spans="1:47" s="446" customFormat="1" ht="20.25" customHeight="1" x14ac:dyDescent="0.3">
      <c r="A52" s="465"/>
      <c r="B52" s="487" t="s">
        <v>134</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133</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135</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136</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105</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170</v>
      </c>
      <c r="P56" s="506" t="s">
        <v>137</v>
      </c>
      <c r="Q56" s="530" t="s">
        <v>280</v>
      </c>
      <c r="R56" s="531" t="s">
        <v>281</v>
      </c>
    </row>
    <row r="57" spans="1:47" s="446" customFormat="1" ht="20.25" customHeight="1" x14ac:dyDescent="0.3">
      <c r="A57" s="462"/>
      <c r="B57" s="487" t="s">
        <v>134</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133</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135</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136</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104</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170</v>
      </c>
      <c r="P61" s="497" t="s">
        <v>137</v>
      </c>
      <c r="Q61" s="528" t="s">
        <v>280</v>
      </c>
      <c r="R61" s="529" t="s">
        <v>281</v>
      </c>
      <c r="AJ61" s="446"/>
      <c r="AK61" s="446"/>
      <c r="AL61" s="446"/>
      <c r="AM61" s="446"/>
      <c r="AN61" s="446"/>
      <c r="AO61" s="446"/>
      <c r="AP61" s="446"/>
      <c r="AQ61" s="446"/>
      <c r="AR61" s="446"/>
      <c r="AS61" s="446"/>
      <c r="AT61" s="446"/>
      <c r="AU61" s="446"/>
    </row>
    <row r="62" spans="1:47" s="446" customFormat="1" ht="20.25" customHeight="1" x14ac:dyDescent="0.3">
      <c r="A62" s="459"/>
      <c r="B62" s="487" t="s">
        <v>134</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133</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135</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136</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75</v>
      </c>
      <c r="C68" s="393" t="s">
        <v>135</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V72"/>
  <sheetViews>
    <sheetView zoomScale="89" zoomScaleNormal="89" workbookViewId="0">
      <pane xSplit="1" ySplit="3" topLeftCell="B4" activePane="bottomRight" state="frozen"/>
      <selection pane="topRight" activeCell="B1" sqref="B1"/>
      <selection pane="bottomLeft" activeCell="A4" sqref="A4"/>
      <selection pane="bottomRight" activeCell="AV1" sqref="AV1"/>
    </sheetView>
  </sheetViews>
  <sheetFormatPr defaultRowHeight="20.25" customHeight="1" outlineLevelRow="1" outlineLevelCol="2"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hidden="1" customWidth="1" outlineLevel="1"/>
    <col min="36" max="36" width="9.88671875" hidden="1" customWidth="1" outlineLevel="1"/>
    <col min="37" max="37" width="6.44140625" style="565" hidden="1" customWidth="1" outlineLevel="1"/>
    <col min="38" max="38" width="10.88671875" style="373" customWidth="1" collapsed="1"/>
    <col min="39" max="39" width="10.88671875" hidden="1" customWidth="1" outlineLevel="1"/>
    <col min="40" max="40" width="9.88671875" hidden="1" customWidth="1" outlineLevel="1"/>
    <col min="41" max="41" width="6.44140625" style="565" hidden="1" customWidth="1" outlineLevel="2"/>
    <col min="42" max="42" width="10.88671875" style="373" customWidth="1" collapsed="1"/>
    <col min="43" max="43" width="10.88671875" hidden="1" customWidth="1" outlineLevel="1"/>
    <col min="44" max="44" width="9.88671875" hidden="1" customWidth="1" outlineLevel="1"/>
    <col min="45" max="45" width="10.88671875" style="373" hidden="1" customWidth="1" outlineLevel="1" collapsed="1"/>
    <col min="46" max="46" width="10.88671875" hidden="1" customWidth="1" outlineLevel="1"/>
    <col min="47" max="47" width="9.88671875" hidden="1" customWidth="1" outlineLevel="1"/>
    <col min="48" max="48" width="8.88671875" collapsed="1"/>
  </cols>
  <sheetData>
    <row r="1" spans="1:47" ht="12.75" customHeight="1" thickBot="1" x14ac:dyDescent="0.4">
      <c r="B1" s="371"/>
      <c r="C1" s="371"/>
      <c r="F1" s="371"/>
      <c r="I1" s="371"/>
      <c r="L1" s="371"/>
      <c r="O1" s="371"/>
      <c r="S1" s="371"/>
      <c r="V1" s="371"/>
      <c r="Z1" s="371"/>
      <c r="AD1" s="371"/>
      <c r="AH1" s="371"/>
      <c r="AL1" s="371"/>
      <c r="AP1" s="371"/>
      <c r="AS1" s="371"/>
    </row>
    <row r="2" spans="1:47" ht="20.25" customHeight="1" x14ac:dyDescent="0.35">
      <c r="A2" s="606"/>
      <c r="B2" s="607"/>
      <c r="C2" s="607"/>
      <c r="D2" s="608"/>
      <c r="E2" s="609"/>
      <c r="F2" s="610"/>
      <c r="G2" s="1367" t="s">
        <v>153</v>
      </c>
      <c r="H2" s="1365"/>
      <c r="I2" s="607"/>
      <c r="J2" s="1367" t="s">
        <v>165</v>
      </c>
      <c r="K2" s="1366"/>
      <c r="L2" s="610"/>
      <c r="M2" s="1368" t="s">
        <v>187</v>
      </c>
      <c r="N2" s="1365"/>
      <c r="O2" s="607"/>
      <c r="P2" s="1365" t="s">
        <v>223</v>
      </c>
      <c r="Q2" s="1366"/>
      <c r="S2" s="607"/>
      <c r="T2" s="1365" t="s">
        <v>235</v>
      </c>
      <c r="U2" s="1366"/>
      <c r="V2" s="607"/>
      <c r="W2" s="1367" t="s">
        <v>264</v>
      </c>
      <c r="X2" s="1366"/>
      <c r="Z2" s="607"/>
      <c r="AA2" s="1365" t="s">
        <v>265</v>
      </c>
      <c r="AB2" s="1366"/>
      <c r="AD2" s="607"/>
      <c r="AE2" s="1365" t="s">
        <v>270</v>
      </c>
      <c r="AF2" s="1366"/>
      <c r="AH2" s="607"/>
      <c r="AI2" s="1365" t="s">
        <v>290</v>
      </c>
      <c r="AJ2" s="1366"/>
      <c r="AL2" s="607"/>
      <c r="AM2" s="1365" t="s">
        <v>325</v>
      </c>
      <c r="AN2" s="1366"/>
      <c r="AP2" s="607"/>
      <c r="AQ2" s="1365" t="s">
        <v>354</v>
      </c>
      <c r="AR2" s="1366"/>
      <c r="AS2" s="607"/>
      <c r="AT2" s="1365" t="s">
        <v>356</v>
      </c>
      <c r="AU2" s="1366"/>
    </row>
    <row r="3" spans="1:47" ht="20.25" customHeight="1" thickBot="1" x14ac:dyDescent="0.4">
      <c r="A3" s="611" t="s">
        <v>154</v>
      </c>
      <c r="B3" s="612" t="s">
        <v>104</v>
      </c>
      <c r="C3" s="612" t="s">
        <v>105</v>
      </c>
      <c r="D3" s="613" t="s">
        <v>127</v>
      </c>
      <c r="E3" s="614" t="s">
        <v>128</v>
      </c>
      <c r="F3" s="615" t="s">
        <v>138</v>
      </c>
      <c r="G3" s="616" t="s">
        <v>127</v>
      </c>
      <c r="H3" s="614" t="s">
        <v>128</v>
      </c>
      <c r="I3" s="612" t="s">
        <v>151</v>
      </c>
      <c r="J3" s="616" t="s">
        <v>127</v>
      </c>
      <c r="K3" s="617" t="s">
        <v>128</v>
      </c>
      <c r="L3" s="615" t="s">
        <v>181</v>
      </c>
      <c r="M3" s="692" t="s">
        <v>127</v>
      </c>
      <c r="N3" s="827" t="s">
        <v>128</v>
      </c>
      <c r="O3" s="612" t="s">
        <v>201</v>
      </c>
      <c r="P3" s="615" t="s">
        <v>127</v>
      </c>
      <c r="Q3" s="689" t="s">
        <v>128</v>
      </c>
      <c r="S3" s="612" t="s">
        <v>234</v>
      </c>
      <c r="T3" s="615" t="s">
        <v>127</v>
      </c>
      <c r="U3" s="689" t="s">
        <v>128</v>
      </c>
      <c r="V3" s="612" t="s">
        <v>250</v>
      </c>
      <c r="W3" s="615" t="s">
        <v>127</v>
      </c>
      <c r="X3" s="689" t="s">
        <v>128</v>
      </c>
      <c r="Z3" s="612" t="s">
        <v>259</v>
      </c>
      <c r="AA3" s="615" t="s">
        <v>127</v>
      </c>
      <c r="AB3" s="689" t="s">
        <v>128</v>
      </c>
      <c r="AD3" s="612" t="s">
        <v>269</v>
      </c>
      <c r="AE3" s="615" t="s">
        <v>127</v>
      </c>
      <c r="AF3" s="689" t="s">
        <v>128</v>
      </c>
      <c r="AH3" s="612" t="s">
        <v>283</v>
      </c>
      <c r="AI3" s="615" t="s">
        <v>127</v>
      </c>
      <c r="AJ3" s="689" t="s">
        <v>128</v>
      </c>
      <c r="AL3" s="612" t="s">
        <v>326</v>
      </c>
      <c r="AM3" s="615" t="s">
        <v>127</v>
      </c>
      <c r="AN3" s="689" t="s">
        <v>128</v>
      </c>
      <c r="AP3" s="612" t="s">
        <v>343</v>
      </c>
      <c r="AQ3" s="615" t="s">
        <v>127</v>
      </c>
      <c r="AR3" s="689" t="s">
        <v>128</v>
      </c>
      <c r="AS3" s="612" t="s">
        <v>355</v>
      </c>
      <c r="AT3" s="615" t="s">
        <v>127</v>
      </c>
      <c r="AU3" s="689" t="s">
        <v>128</v>
      </c>
    </row>
    <row r="4" spans="1:47"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c r="AP4" s="424">
        <f>'Summary Data'!FR5</f>
        <v>550</v>
      </c>
      <c r="AQ4" s="830">
        <f t="shared" ref="AQ4:AQ35" si="17">AP4-AL4</f>
        <v>161</v>
      </c>
      <c r="AR4" s="690">
        <f t="shared" ref="AR4:AR51" si="18">AQ4/AL4</f>
        <v>0.41388174807197942</v>
      </c>
      <c r="AS4" s="424">
        <f>'Summary Data'!GF5</f>
        <v>322</v>
      </c>
      <c r="AT4" s="830" t="e">
        <f t="shared" ref="AT4:AT35" si="19">AS4-AO4</f>
        <v>#VALUE!</v>
      </c>
      <c r="AU4" s="690" t="e">
        <f t="shared" ref="AU4:AU51" si="20">AT4/AO4</f>
        <v>#VALUE!</v>
      </c>
    </row>
    <row r="5" spans="1:47" ht="23.1" customHeight="1" x14ac:dyDescent="0.35">
      <c r="A5" s="411" t="str">
        <f>'Summary Data'!B6</f>
        <v>Number Calls Resolved on First Call</v>
      </c>
      <c r="B5" s="424">
        <v>37465</v>
      </c>
      <c r="C5" s="424">
        <v>32612</v>
      </c>
      <c r="D5" s="382">
        <f t="shared" ref="D5:D69" si="21">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22">AL5-AH5</f>
        <v>1570</v>
      </c>
      <c r="AN5" s="690">
        <f t="shared" si="16"/>
        <v>7.1516421445816061E-2</v>
      </c>
      <c r="AO5" s="565" t="str">
        <f>IF(AM5&gt;0,"+","-")</f>
        <v>+</v>
      </c>
      <c r="AP5" s="424">
        <f>'Summary Data'!FR6</f>
        <v>21774</v>
      </c>
      <c r="AQ5" s="831">
        <f t="shared" si="17"/>
        <v>-1749</v>
      </c>
      <c r="AR5" s="690">
        <f t="shared" si="18"/>
        <v>-7.4352761127407213E-2</v>
      </c>
      <c r="AS5" s="424">
        <f>'Summary Data'!GF6</f>
        <v>10694</v>
      </c>
      <c r="AT5" s="831" t="e">
        <f t="shared" si="19"/>
        <v>#VALUE!</v>
      </c>
      <c r="AU5" s="690" t="e">
        <f t="shared" si="20"/>
        <v>#VALUE!</v>
      </c>
    </row>
    <row r="6" spans="1:47" ht="23.1" customHeight="1" x14ac:dyDescent="0.35">
      <c r="A6" s="411" t="str">
        <f>'Summary Data'!B7</f>
        <v>Number Call Abandoned</v>
      </c>
      <c r="B6" s="424">
        <v>1096</v>
      </c>
      <c r="C6" s="424">
        <v>834</v>
      </c>
      <c r="D6" s="382">
        <f t="shared" si="21"/>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22"/>
        <v>-94</v>
      </c>
      <c r="AN6" s="690">
        <f t="shared" si="16"/>
        <v>-7.5990299110751822E-2</v>
      </c>
      <c r="AO6" s="565" t="str">
        <f>IF(AM6&gt;0,"-","+")</f>
        <v>+</v>
      </c>
      <c r="AP6" s="424">
        <f>'Summary Data'!FR7</f>
        <v>668</v>
      </c>
      <c r="AQ6" s="831">
        <f t="shared" si="17"/>
        <v>-475</v>
      </c>
      <c r="AR6" s="690">
        <f t="shared" si="18"/>
        <v>-0.41557305336832895</v>
      </c>
      <c r="AS6" s="424">
        <f>'Summary Data'!GF7</f>
        <v>190</v>
      </c>
      <c r="AT6" s="831" t="e">
        <f t="shared" si="19"/>
        <v>#VALUE!</v>
      </c>
      <c r="AU6" s="690" t="e">
        <f t="shared" si="20"/>
        <v>#VALUE!</v>
      </c>
    </row>
    <row r="7" spans="1:47" ht="21.75" hidden="1" customHeight="1" outlineLevel="1" x14ac:dyDescent="0.35">
      <c r="A7" s="411" t="s">
        <v>14</v>
      </c>
      <c r="B7" s="419">
        <v>94733314</v>
      </c>
      <c r="C7" s="419">
        <v>94733314</v>
      </c>
      <c r="D7" s="396">
        <f t="shared" si="21"/>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22"/>
        <v>0</v>
      </c>
      <c r="AN7" s="690">
        <f t="shared" si="16"/>
        <v>0</v>
      </c>
      <c r="AO7" s="565" t="str">
        <f>IF(AM7&gt;0,"-","+")</f>
        <v>+</v>
      </c>
      <c r="AP7" s="419">
        <f>'Summary Data'!FR8</f>
        <v>94733314</v>
      </c>
      <c r="AQ7" s="831">
        <f t="shared" si="17"/>
        <v>0</v>
      </c>
      <c r="AR7" s="690">
        <f t="shared" si="18"/>
        <v>0</v>
      </c>
      <c r="AS7" s="419">
        <f>'Summary Data'!GF8</f>
        <v>94733314</v>
      </c>
      <c r="AT7" s="831" t="e">
        <f t="shared" si="19"/>
        <v>#VALUE!</v>
      </c>
      <c r="AU7" s="690" t="e">
        <f t="shared" si="20"/>
        <v>#VALUE!</v>
      </c>
    </row>
    <row r="8" spans="1:47" ht="21.75" hidden="1" customHeight="1" outlineLevel="1" x14ac:dyDescent="0.35">
      <c r="A8" s="411" t="s">
        <v>357</v>
      </c>
      <c r="B8" s="420">
        <v>0</v>
      </c>
      <c r="C8" s="420">
        <v>0</v>
      </c>
      <c r="D8" s="397">
        <f t="shared" si="21"/>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22"/>
        <v>0</v>
      </c>
      <c r="AN8" s="690" t="e">
        <f t="shared" si="16"/>
        <v>#DIV/0!</v>
      </c>
      <c r="AO8" s="565" t="str">
        <f>IF(AM8&gt;0,"-","+")</f>
        <v>+</v>
      </c>
      <c r="AP8" s="420">
        <f>'Summary Data'!FR9</f>
        <v>0</v>
      </c>
      <c r="AQ8" s="831">
        <f t="shared" si="17"/>
        <v>0</v>
      </c>
      <c r="AR8" s="690" t="e">
        <f t="shared" si="18"/>
        <v>#DIV/0!</v>
      </c>
      <c r="AS8" s="420">
        <f>'Summary Data'!GF9</f>
        <v>0</v>
      </c>
      <c r="AT8" s="831" t="e">
        <f t="shared" si="19"/>
        <v>#VALUE!</v>
      </c>
      <c r="AU8" s="690" t="e">
        <f t="shared" si="20"/>
        <v>#VALUE!</v>
      </c>
    </row>
    <row r="9" spans="1:47" ht="21.75" hidden="1" customHeight="1" outlineLevel="1" x14ac:dyDescent="0.35">
      <c r="A9" s="411" t="s">
        <v>126</v>
      </c>
      <c r="B9" s="421" t="s">
        <v>17</v>
      </c>
      <c r="C9" s="421" t="s">
        <v>146</v>
      </c>
      <c r="D9" s="398" t="e">
        <f t="shared" si="21"/>
        <v>#VALUE!</v>
      </c>
      <c r="E9" s="379" t="e">
        <f t="shared" ref="E9:E69" si="23">D9/B9</f>
        <v>#VALUE!</v>
      </c>
      <c r="F9" s="378" t="s">
        <v>166</v>
      </c>
      <c r="G9" s="436" t="e">
        <f t="shared" si="0"/>
        <v>#VALUE!</v>
      </c>
      <c r="H9" s="372" t="e">
        <f t="shared" si="1"/>
        <v>#VALUE!</v>
      </c>
      <c r="I9" s="421" t="s">
        <v>149</v>
      </c>
      <c r="J9" s="436" t="e">
        <f t="shared" si="2"/>
        <v>#VALUE!</v>
      </c>
      <c r="K9" s="412" t="e">
        <f t="shared" si="3"/>
        <v>#VALUE!</v>
      </c>
      <c r="L9" s="378" t="s">
        <v>179</v>
      </c>
      <c r="M9" s="694" t="e">
        <v>#VALUE!</v>
      </c>
      <c r="N9" s="828" t="e">
        <v>#VALUE!</v>
      </c>
      <c r="O9" s="421" t="s">
        <v>199</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22"/>
        <v>#VALUE!</v>
      </c>
      <c r="AN9" s="690" t="e">
        <f t="shared" si="16"/>
        <v>#VALUE!</v>
      </c>
      <c r="AO9" s="565" t="e">
        <f>IF(AM9&gt;0,"-","+")</f>
        <v>#VALUE!</v>
      </c>
      <c r="AP9" s="421" t="str">
        <f>'Summary Data'!FR10</f>
        <v>21-22 YTD Total</v>
      </c>
      <c r="AQ9" s="831" t="e">
        <f t="shared" si="17"/>
        <v>#VALUE!</v>
      </c>
      <c r="AR9" s="690" t="e">
        <f t="shared" si="18"/>
        <v>#VALUE!</v>
      </c>
      <c r="AS9" s="421" t="str">
        <f>'Summary Data'!GF10</f>
        <v>22-23 YTD Total</v>
      </c>
      <c r="AT9" s="831" t="e">
        <f t="shared" si="19"/>
        <v>#VALUE!</v>
      </c>
      <c r="AU9" s="690" t="e">
        <f t="shared" si="20"/>
        <v>#VALUE!</v>
      </c>
    </row>
    <row r="10" spans="1:47" ht="23.1" customHeight="1" collapsed="1" x14ac:dyDescent="0.35">
      <c r="A10" s="411" t="str">
        <f>'Summary Data'!B11</f>
        <v>Number of Employee Payrolls</v>
      </c>
      <c r="B10" s="422">
        <v>1463697.3333333333</v>
      </c>
      <c r="C10" s="422">
        <v>1547316</v>
      </c>
      <c r="D10" s="384">
        <f t="shared" si="21"/>
        <v>83618.666666666744</v>
      </c>
      <c r="E10" s="372">
        <f t="shared" si="23"/>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22"/>
        <v>2066</v>
      </c>
      <c r="AN10" s="690">
        <f t="shared" si="16"/>
        <v>1.3349504368958074E-3</v>
      </c>
      <c r="AO10" s="566"/>
      <c r="AP10" s="422">
        <f>'Summary Data'!FR11</f>
        <v>1473063</v>
      </c>
      <c r="AQ10" s="831">
        <f t="shared" si="17"/>
        <v>-76626</v>
      </c>
      <c r="AR10" s="690">
        <f t="shared" si="18"/>
        <v>-4.9446050142964167E-2</v>
      </c>
      <c r="AS10" s="422">
        <f>'Summary Data'!GF11</f>
        <v>705803</v>
      </c>
      <c r="AT10" s="831">
        <f t="shared" si="19"/>
        <v>705803</v>
      </c>
      <c r="AU10" s="690" t="e">
        <f t="shared" si="20"/>
        <v>#DIV/0!</v>
      </c>
    </row>
    <row r="11" spans="1:47" ht="21.75" hidden="1" customHeight="1" outlineLevel="1" x14ac:dyDescent="0.35">
      <c r="A11" s="411" t="s">
        <v>89</v>
      </c>
      <c r="B11" s="423">
        <v>0</v>
      </c>
      <c r="C11" s="423">
        <v>0</v>
      </c>
      <c r="D11" s="395">
        <f t="shared" si="21"/>
        <v>0</v>
      </c>
      <c r="E11" s="372" t="e">
        <f t="shared" si="23"/>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22"/>
        <v>0</v>
      </c>
      <c r="AN11" s="690" t="e">
        <f t="shared" si="16"/>
        <v>#DIV/0!</v>
      </c>
      <c r="AO11" s="566" t="str">
        <f>IF(AM11&gt;0,"-","+")</f>
        <v>+</v>
      </c>
      <c r="AP11" s="423">
        <f>'Summary Data'!FR12</f>
        <v>0</v>
      </c>
      <c r="AQ11" s="831">
        <f t="shared" si="17"/>
        <v>0</v>
      </c>
      <c r="AR11" s="690" t="e">
        <f t="shared" si="18"/>
        <v>#DIV/0!</v>
      </c>
      <c r="AS11" s="423">
        <f>'Summary Data'!GF12</f>
        <v>0</v>
      </c>
      <c r="AT11" s="831" t="e">
        <f t="shared" si="19"/>
        <v>#VALUE!</v>
      </c>
      <c r="AU11" s="690" t="e">
        <f t="shared" si="20"/>
        <v>#VALUE!</v>
      </c>
    </row>
    <row r="12" spans="1:47" ht="23.1" customHeight="1" collapsed="1" x14ac:dyDescent="0.35">
      <c r="A12" s="411" t="str">
        <f>'Summary Data'!E13</f>
        <v>Number of Calls</v>
      </c>
      <c r="B12" s="424">
        <v>61608</v>
      </c>
      <c r="C12" s="424">
        <v>53225</v>
      </c>
      <c r="D12" s="384">
        <f t="shared" si="21"/>
        <v>-8383</v>
      </c>
      <c r="E12" s="372">
        <f t="shared" si="23"/>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22"/>
        <v>8010</v>
      </c>
      <c r="AN12" s="690">
        <f t="shared" si="16"/>
        <v>0.27779704515502529</v>
      </c>
      <c r="AO12" s="566"/>
      <c r="AP12" s="424">
        <f>'Summary Data'!FR13</f>
        <v>40312</v>
      </c>
      <c r="AQ12" s="831">
        <f t="shared" si="17"/>
        <v>3468</v>
      </c>
      <c r="AR12" s="690">
        <f t="shared" si="18"/>
        <v>9.4126587775485826E-2</v>
      </c>
      <c r="AS12" s="424">
        <f>'Summary Data'!GF13</f>
        <v>15838</v>
      </c>
      <c r="AT12" s="831">
        <f t="shared" si="19"/>
        <v>15838</v>
      </c>
      <c r="AU12" s="690" t="e">
        <f t="shared" si="20"/>
        <v>#DIV/0!</v>
      </c>
    </row>
    <row r="13" spans="1:47" ht="21.75" hidden="1" customHeight="1" outlineLevel="1" x14ac:dyDescent="0.35">
      <c r="A13" s="411" t="s">
        <v>32</v>
      </c>
      <c r="B13" s="424" t="s">
        <v>29</v>
      </c>
      <c r="C13" s="424" t="s">
        <v>29</v>
      </c>
      <c r="D13" s="384" t="e">
        <f t="shared" si="21"/>
        <v>#VALUE!</v>
      </c>
      <c r="E13" s="372" t="e">
        <f t="shared" si="23"/>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22"/>
        <v>#VALUE!</v>
      </c>
      <c r="AN13" s="690" t="e">
        <f t="shared" si="16"/>
        <v>#VALUE!</v>
      </c>
      <c r="AO13" s="565" t="e">
        <f>IF(AM13&gt;0,"-","+")</f>
        <v>#VALUE!</v>
      </c>
      <c r="AP13" s="424" t="str">
        <f>'Summary Data'!FR14</f>
        <v>-</v>
      </c>
      <c r="AQ13" s="395" t="e">
        <f t="shared" si="17"/>
        <v>#VALUE!</v>
      </c>
      <c r="AR13" s="690" t="e">
        <f t="shared" si="18"/>
        <v>#VALUE!</v>
      </c>
      <c r="AS13" s="424" t="str">
        <f>'Summary Data'!GF14</f>
        <v>-</v>
      </c>
      <c r="AT13" s="395" t="e">
        <f t="shared" si="19"/>
        <v>#VALUE!</v>
      </c>
      <c r="AU13" s="690" t="e">
        <f t="shared" si="20"/>
        <v>#VALUE!</v>
      </c>
    </row>
    <row r="14" spans="1:47" ht="21.75" hidden="1" customHeight="1" outlineLevel="1" x14ac:dyDescent="0.35">
      <c r="A14" s="411" t="s">
        <v>30</v>
      </c>
      <c r="B14" s="422" t="s">
        <v>29</v>
      </c>
      <c r="C14" s="422" t="s">
        <v>29</v>
      </c>
      <c r="D14" s="384" t="e">
        <f t="shared" si="21"/>
        <v>#VALUE!</v>
      </c>
      <c r="E14" s="372" t="e">
        <f t="shared" si="23"/>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22"/>
        <v>#VALUE!</v>
      </c>
      <c r="AN14" s="690" t="e">
        <f t="shared" si="16"/>
        <v>#VALUE!</v>
      </c>
      <c r="AO14" s="565" t="e">
        <f>IF(AM14&gt;0,"-","+")</f>
        <v>#VALUE!</v>
      </c>
      <c r="AP14" s="422" t="str">
        <f>'Summary Data'!FR15</f>
        <v>-</v>
      </c>
      <c r="AQ14" s="395" t="e">
        <f t="shared" si="17"/>
        <v>#VALUE!</v>
      </c>
      <c r="AR14" s="690" t="e">
        <f t="shared" si="18"/>
        <v>#VALUE!</v>
      </c>
      <c r="AS14" s="422" t="str">
        <f>'Summary Data'!GF15</f>
        <v>-</v>
      </c>
      <c r="AT14" s="395" t="e">
        <f t="shared" si="19"/>
        <v>#VALUE!</v>
      </c>
      <c r="AU14" s="690" t="e">
        <f t="shared" si="20"/>
        <v>#VALUE!</v>
      </c>
    </row>
    <row r="15" spans="1:47" ht="21.75" hidden="1" customHeight="1" outlineLevel="1" x14ac:dyDescent="0.35">
      <c r="A15" s="411" t="s">
        <v>31</v>
      </c>
      <c r="B15" s="422" t="s">
        <v>29</v>
      </c>
      <c r="C15" s="422" t="s">
        <v>29</v>
      </c>
      <c r="D15" s="384" t="e">
        <f t="shared" si="21"/>
        <v>#VALUE!</v>
      </c>
      <c r="E15" s="372" t="e">
        <f t="shared" si="23"/>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22"/>
        <v>#VALUE!</v>
      </c>
      <c r="AN15" s="690" t="e">
        <f t="shared" si="16"/>
        <v>#VALUE!</v>
      </c>
      <c r="AO15" s="565" t="e">
        <f>IF(AM15&gt;0,"-","+")</f>
        <v>#VALUE!</v>
      </c>
      <c r="AP15" s="422" t="str">
        <f>'Summary Data'!FR16</f>
        <v>-</v>
      </c>
      <c r="AQ15" s="395" t="e">
        <f t="shared" si="17"/>
        <v>#VALUE!</v>
      </c>
      <c r="AR15" s="690" t="e">
        <f t="shared" si="18"/>
        <v>#VALUE!</v>
      </c>
      <c r="AS15" s="422" t="str">
        <f>'Summary Data'!GF16</f>
        <v>-</v>
      </c>
      <c r="AT15" s="395" t="e">
        <f t="shared" si="19"/>
        <v>#VALUE!</v>
      </c>
      <c r="AU15" s="690" t="e">
        <f t="shared" si="20"/>
        <v>#VALUE!</v>
      </c>
    </row>
    <row r="16" spans="1:47" ht="21.75" hidden="1" customHeight="1" outlineLevel="1" x14ac:dyDescent="0.35">
      <c r="A16" s="411" t="s">
        <v>3</v>
      </c>
      <c r="B16" s="425" t="s">
        <v>29</v>
      </c>
      <c r="C16" s="425" t="s">
        <v>29</v>
      </c>
      <c r="D16" s="384" t="e">
        <f t="shared" si="21"/>
        <v>#VALUE!</v>
      </c>
      <c r="E16" s="372" t="e">
        <f t="shared" si="23"/>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22"/>
        <v>#VALUE!</v>
      </c>
      <c r="AN16" s="690" t="e">
        <f t="shared" si="16"/>
        <v>#VALUE!</v>
      </c>
      <c r="AO16" s="565" t="e">
        <f>IF(AM16&gt;0,"-","+")</f>
        <v>#VALUE!</v>
      </c>
      <c r="AP16" s="425" t="str">
        <f>'Summary Data'!FR17</f>
        <v>-</v>
      </c>
      <c r="AQ16" s="395" t="e">
        <f t="shared" si="17"/>
        <v>#VALUE!</v>
      </c>
      <c r="AR16" s="690" t="e">
        <f t="shared" si="18"/>
        <v>#VALUE!</v>
      </c>
      <c r="AS16" s="425" t="str">
        <f>'Summary Data'!GF17</f>
        <v>-</v>
      </c>
      <c r="AT16" s="395" t="e">
        <f t="shared" si="19"/>
        <v>#VALUE!</v>
      </c>
      <c r="AU16" s="690" t="e">
        <f t="shared" si="20"/>
        <v>#VALUE!</v>
      </c>
    </row>
    <row r="17" spans="1:47"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22"/>
        <v>-1.8753528411230569E-4</v>
      </c>
      <c r="AN17" s="690">
        <f t="shared" si="16"/>
        <v>-2.2891554723078648E-4</v>
      </c>
      <c r="AO17" s="565" t="str">
        <f>IF(AM17&gt;0,"+","-")</f>
        <v>-</v>
      </c>
      <c r="AP17" s="426">
        <f>AP5/AP22</f>
        <v>0.81532239946079532</v>
      </c>
      <c r="AQ17" s="387">
        <f t="shared" si="17"/>
        <v>-3.7235615419901613E-3</v>
      </c>
      <c r="AR17" s="690">
        <f t="shared" si="18"/>
        <v>-4.546218062575243E-3</v>
      </c>
      <c r="AS17" s="426">
        <f>AS5/AS22</f>
        <v>0.83086007303239839</v>
      </c>
      <c r="AT17" s="387" t="e">
        <f t="shared" si="19"/>
        <v>#VALUE!</v>
      </c>
      <c r="AU17" s="690" t="e">
        <f t="shared" si="20"/>
        <v>#VALUE!</v>
      </c>
    </row>
    <row r="18" spans="1:47" ht="21.75" hidden="1" customHeight="1" outlineLevel="1" x14ac:dyDescent="0.35">
      <c r="A18" s="411" t="str">
        <f>'Summary Data'!E19</f>
        <v xml:space="preserve">Calls Abandoned </v>
      </c>
      <c r="B18" s="422" t="s">
        <v>29</v>
      </c>
      <c r="C18" s="422" t="s">
        <v>29</v>
      </c>
      <c r="D18" s="384" t="e">
        <f t="shared" si="21"/>
        <v>#VALUE!</v>
      </c>
      <c r="E18" s="372" t="e">
        <f t="shared" si="23"/>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22"/>
        <v>#VALUE!</v>
      </c>
      <c r="AN18" s="690" t="e">
        <f t="shared" si="16"/>
        <v>#VALUE!</v>
      </c>
      <c r="AO18" s="565" t="e">
        <f>IF(AM18&gt;0,"+","-")</f>
        <v>#VALUE!</v>
      </c>
      <c r="AP18" s="422" t="str">
        <f>'Summary Data'!FR19</f>
        <v>-</v>
      </c>
      <c r="AQ18" s="395" t="e">
        <f t="shared" si="17"/>
        <v>#VALUE!</v>
      </c>
      <c r="AR18" s="690" t="e">
        <f t="shared" si="18"/>
        <v>#VALUE!</v>
      </c>
      <c r="AS18" s="422" t="str">
        <f>'Summary Data'!GF19</f>
        <v>-</v>
      </c>
      <c r="AT18" s="395" t="e">
        <f t="shared" si="19"/>
        <v>#VALUE!</v>
      </c>
      <c r="AU18" s="690" t="e">
        <f t="shared" si="20"/>
        <v>#VALUE!</v>
      </c>
    </row>
    <row r="19" spans="1:47" ht="21.75" hidden="1" customHeight="1" outlineLevel="1" x14ac:dyDescent="0.35">
      <c r="A19" s="411" t="s">
        <v>162</v>
      </c>
      <c r="B19" s="427" t="s">
        <v>29</v>
      </c>
      <c r="C19" s="427" t="s">
        <v>29</v>
      </c>
      <c r="D19" s="384" t="e">
        <f t="shared" si="21"/>
        <v>#VALUE!</v>
      </c>
      <c r="E19" s="372" t="e">
        <f t="shared" si="23"/>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22"/>
        <v>#VALUE!</v>
      </c>
      <c r="AN19" s="690" t="e">
        <f t="shared" si="16"/>
        <v>#VALUE!</v>
      </c>
      <c r="AO19" s="565" t="e">
        <f>IF(AM19&gt;0,"+","-")</f>
        <v>#VALUE!</v>
      </c>
      <c r="AP19" s="427" t="str">
        <f>'Summary Data'!FR20</f>
        <v>-</v>
      </c>
      <c r="AQ19" s="395" t="e">
        <f t="shared" si="17"/>
        <v>#VALUE!</v>
      </c>
      <c r="AR19" s="690" t="e">
        <f t="shared" si="18"/>
        <v>#VALUE!</v>
      </c>
      <c r="AS19" s="427" t="str">
        <f>'Summary Data'!GF20</f>
        <v>-</v>
      </c>
      <c r="AT19" s="395" t="e">
        <f t="shared" si="19"/>
        <v>#VALUE!</v>
      </c>
      <c r="AU19" s="690" t="e">
        <f t="shared" si="20"/>
        <v>#VALUE!</v>
      </c>
    </row>
    <row r="20" spans="1:47" ht="21.75" hidden="1" customHeight="1" outlineLevel="1" x14ac:dyDescent="0.35">
      <c r="A20" s="411" t="s">
        <v>90</v>
      </c>
      <c r="B20" s="423">
        <v>0</v>
      </c>
      <c r="C20" s="423">
        <v>0</v>
      </c>
      <c r="D20" s="395">
        <f t="shared" si="21"/>
        <v>0</v>
      </c>
      <c r="E20" s="372" t="e">
        <f t="shared" si="23"/>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22"/>
        <v>0</v>
      </c>
      <c r="AN20" s="690" t="e">
        <f t="shared" si="16"/>
        <v>#DIV/0!</v>
      </c>
      <c r="AO20" s="565" t="str">
        <f>IF(AM20&gt;0,"+","-")</f>
        <v>-</v>
      </c>
      <c r="AP20" s="423">
        <f>'Summary Data'!FR21</f>
        <v>0</v>
      </c>
      <c r="AQ20" s="395">
        <f t="shared" si="17"/>
        <v>0</v>
      </c>
      <c r="AR20" s="690" t="e">
        <f t="shared" si="18"/>
        <v>#DIV/0!</v>
      </c>
      <c r="AS20" s="423">
        <f>'Summary Data'!GF21</f>
        <v>0</v>
      </c>
      <c r="AT20" s="395" t="e">
        <f t="shared" si="19"/>
        <v>#VALUE!</v>
      </c>
      <c r="AU20" s="690" t="e">
        <f t="shared" si="20"/>
        <v>#VALUE!</v>
      </c>
    </row>
    <row r="21" spans="1:47" ht="23.1" customHeight="1" collapsed="1" x14ac:dyDescent="0.35">
      <c r="A21" s="411" t="str">
        <f>'Summary Data'!E22</f>
        <v xml:space="preserve">Number of New Tickets </v>
      </c>
      <c r="B21" s="424">
        <v>130386</v>
      </c>
      <c r="C21" s="424">
        <v>90700</v>
      </c>
      <c r="D21" s="384">
        <f t="shared" si="21"/>
        <v>-39686</v>
      </c>
      <c r="E21" s="372">
        <f t="shared" si="23"/>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22"/>
        <v>11225</v>
      </c>
      <c r="AN21" s="690">
        <f t="shared" si="16"/>
        <v>0.15610875460677281</v>
      </c>
      <c r="AO21" s="566"/>
      <c r="AP21" s="424">
        <f>'Summary Data'!FR22</f>
        <v>77056</v>
      </c>
      <c r="AQ21" s="831">
        <f t="shared" si="17"/>
        <v>-6074</v>
      </c>
      <c r="AR21" s="690">
        <f t="shared" si="18"/>
        <v>-7.3066281727414889E-2</v>
      </c>
      <c r="AS21" s="424">
        <f>'Summary Data'!GF22</f>
        <v>38367</v>
      </c>
      <c r="AT21" s="831">
        <f t="shared" si="19"/>
        <v>38367</v>
      </c>
      <c r="AU21" s="690" t="e">
        <f t="shared" si="20"/>
        <v>#DIV/0!</v>
      </c>
    </row>
    <row r="22" spans="1:47" ht="23.1" customHeight="1" x14ac:dyDescent="0.35">
      <c r="A22" s="413" t="str">
        <f>'Summary Data'!E23</f>
        <v>Reported Source - Telephone</v>
      </c>
      <c r="B22" s="424">
        <v>52704</v>
      </c>
      <c r="C22" s="424">
        <v>45194</v>
      </c>
      <c r="D22" s="384">
        <f t="shared" si="21"/>
        <v>-7510</v>
      </c>
      <c r="E22" s="372">
        <f t="shared" si="23"/>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22"/>
        <v>1923</v>
      </c>
      <c r="AN22" s="690">
        <f t="shared" si="16"/>
        <v>7.1761764376609319E-2</v>
      </c>
      <c r="AO22" s="566"/>
      <c r="AP22" s="424">
        <f>'Summary Data'!FR23</f>
        <v>26706</v>
      </c>
      <c r="AQ22" s="831">
        <f t="shared" si="17"/>
        <v>-2014</v>
      </c>
      <c r="AR22" s="690">
        <f t="shared" si="18"/>
        <v>-7.0125348189415043E-2</v>
      </c>
      <c r="AS22" s="424">
        <f>'Summary Data'!GF23</f>
        <v>12871</v>
      </c>
      <c r="AT22" s="831">
        <f t="shared" si="19"/>
        <v>12871</v>
      </c>
      <c r="AU22" s="690" t="e">
        <f t="shared" si="20"/>
        <v>#DIV/0!</v>
      </c>
    </row>
    <row r="23" spans="1:47" ht="23.1" customHeight="1" x14ac:dyDescent="0.35">
      <c r="A23" s="413" t="str">
        <f>'Summary Data'!E24</f>
        <v>Reported Source - Email</v>
      </c>
      <c r="B23" s="424">
        <v>20186</v>
      </c>
      <c r="C23" s="424">
        <v>19497</v>
      </c>
      <c r="D23" s="384">
        <f t="shared" si="21"/>
        <v>-689</v>
      </c>
      <c r="E23" s="372">
        <f t="shared" si="23"/>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22"/>
        <v>6391</v>
      </c>
      <c r="AN23" s="690">
        <f t="shared" si="16"/>
        <v>0.19391934945535091</v>
      </c>
      <c r="AO23" s="566"/>
      <c r="AP23" s="424">
        <f>'Summary Data'!FR24</f>
        <v>43045</v>
      </c>
      <c r="AQ23" s="831">
        <f t="shared" si="17"/>
        <v>3697</v>
      </c>
      <c r="AR23" s="690">
        <f t="shared" si="18"/>
        <v>9.3956490800040662E-2</v>
      </c>
      <c r="AS23" s="424">
        <f>'Summary Data'!GF24</f>
        <v>23096</v>
      </c>
      <c r="AT23" s="831">
        <f t="shared" si="19"/>
        <v>23096</v>
      </c>
      <c r="AU23" s="690" t="e">
        <f t="shared" si="20"/>
        <v>#DIV/0!</v>
      </c>
    </row>
    <row r="24" spans="1:47" ht="23.1" customHeight="1" x14ac:dyDescent="0.35">
      <c r="A24" s="413" t="str">
        <f>'Summary Data'!E25</f>
        <v>Reported Source - Fax</v>
      </c>
      <c r="B24" s="424">
        <v>33004</v>
      </c>
      <c r="C24" s="424">
        <v>14957</v>
      </c>
      <c r="D24" s="384">
        <f t="shared" si="21"/>
        <v>-18047</v>
      </c>
      <c r="E24" s="372">
        <f t="shared" si="23"/>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22"/>
        <v>58</v>
      </c>
      <c r="AN24" s="690">
        <f t="shared" si="16"/>
        <v>1.1759935117599351E-2</v>
      </c>
      <c r="AO24" s="566"/>
      <c r="AP24" s="424">
        <f>'Summary Data'!FR25</f>
        <v>4802</v>
      </c>
      <c r="AQ24" s="831">
        <f t="shared" si="17"/>
        <v>-188</v>
      </c>
      <c r="AR24" s="690">
        <f t="shared" si="18"/>
        <v>-3.7675350701402807E-2</v>
      </c>
      <c r="AS24" s="424">
        <f>'Summary Data'!GF25</f>
        <v>1324</v>
      </c>
      <c r="AT24" s="831">
        <f t="shared" si="19"/>
        <v>1324</v>
      </c>
      <c r="AU24" s="690" t="e">
        <f t="shared" si="20"/>
        <v>#DIV/0!</v>
      </c>
    </row>
    <row r="25" spans="1:47" ht="23.1" customHeight="1" x14ac:dyDescent="0.35">
      <c r="A25" s="413" t="str">
        <f>'Summary Data'!E26</f>
        <v>Reported Source - US Mail</v>
      </c>
      <c r="B25" s="424">
        <v>23565</v>
      </c>
      <c r="C25" s="424">
        <v>10327</v>
      </c>
      <c r="D25" s="384">
        <f t="shared" si="21"/>
        <v>-13238</v>
      </c>
      <c r="E25" s="372">
        <f t="shared" si="23"/>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22"/>
        <v>2877</v>
      </c>
      <c r="AN25" s="690">
        <f t="shared" si="16"/>
        <v>0.4000834376303713</v>
      </c>
      <c r="AO25" s="566"/>
      <c r="AP25" s="424">
        <f>'Summary Data'!FR26</f>
        <v>2499</v>
      </c>
      <c r="AQ25" s="831">
        <f t="shared" si="17"/>
        <v>-7569</v>
      </c>
      <c r="AR25" s="690">
        <f t="shared" si="18"/>
        <v>-0.75178784266984511</v>
      </c>
      <c r="AS25" s="424">
        <f>'Summary Data'!GF26</f>
        <v>1073</v>
      </c>
      <c r="AT25" s="831">
        <f t="shared" si="19"/>
        <v>1073</v>
      </c>
      <c r="AU25" s="690" t="e">
        <f t="shared" si="20"/>
        <v>#DIV/0!</v>
      </c>
    </row>
    <row r="26" spans="1:47" ht="23.1" customHeight="1" x14ac:dyDescent="0.35">
      <c r="A26" s="413" t="str">
        <f>'Summary Data'!E27</f>
        <v>Reported Source - Other</v>
      </c>
      <c r="B26" s="424">
        <v>927</v>
      </c>
      <c r="C26" s="424">
        <v>725</v>
      </c>
      <c r="D26" s="384">
        <f t="shared" si="21"/>
        <v>-202</v>
      </c>
      <c r="E26" s="372">
        <f t="shared" si="23"/>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22"/>
        <v>-24</v>
      </c>
      <c r="AN26" s="690">
        <f t="shared" si="16"/>
        <v>-0.8571428571428571</v>
      </c>
      <c r="AO26" s="566"/>
      <c r="AP26" s="424">
        <f>'Summary Data'!FR27</f>
        <v>4</v>
      </c>
      <c r="AQ26" s="831">
        <f t="shared" si="17"/>
        <v>0</v>
      </c>
      <c r="AR26" s="690">
        <f t="shared" si="18"/>
        <v>0</v>
      </c>
      <c r="AS26" s="424">
        <f>'Summary Data'!GF27</f>
        <v>3</v>
      </c>
      <c r="AT26" s="831">
        <f t="shared" si="19"/>
        <v>3</v>
      </c>
      <c r="AU26" s="690" t="e">
        <f t="shared" si="20"/>
        <v>#DIV/0!</v>
      </c>
    </row>
    <row r="27" spans="1:47" ht="23.1" customHeight="1" x14ac:dyDescent="0.35">
      <c r="A27" s="411" t="str">
        <f>'Summary Data'!E28</f>
        <v>Resolved Tickets</v>
      </c>
      <c r="B27" s="424">
        <v>142029</v>
      </c>
      <c r="C27" s="424">
        <v>91957</v>
      </c>
      <c r="D27" s="384">
        <f t="shared" si="21"/>
        <v>-50072</v>
      </c>
      <c r="E27" s="372">
        <f t="shared" si="23"/>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22"/>
        <v>9665</v>
      </c>
      <c r="AN27" s="690">
        <f t="shared" si="16"/>
        <v>0.14155572154605503</v>
      </c>
      <c r="AO27" s="566"/>
      <c r="AP27" s="424">
        <f>'Summary Data'!FR28</f>
        <v>77158</v>
      </c>
      <c r="AQ27" s="831">
        <f t="shared" si="17"/>
        <v>-784</v>
      </c>
      <c r="AR27" s="690">
        <f t="shared" si="18"/>
        <v>-1.0058761643273203E-2</v>
      </c>
      <c r="AS27" s="424">
        <f>'Summary Data'!GF28</f>
        <v>38764</v>
      </c>
      <c r="AT27" s="831">
        <f t="shared" si="19"/>
        <v>38764</v>
      </c>
      <c r="AU27" s="690" t="e">
        <f t="shared" si="20"/>
        <v>#DIV/0!</v>
      </c>
    </row>
    <row r="28" spans="1:47" ht="20.25" hidden="1" customHeight="1" outlineLevel="1" x14ac:dyDescent="0.35">
      <c r="A28" s="411" t="s">
        <v>44</v>
      </c>
      <c r="B28" s="428">
        <v>0</v>
      </c>
      <c r="C28" s="428">
        <v>0</v>
      </c>
      <c r="D28" s="384">
        <f t="shared" si="21"/>
        <v>0</v>
      </c>
      <c r="E28" s="372" t="e">
        <f t="shared" si="23"/>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4">IF(P28&gt;0,"-","+")</f>
        <v>+</v>
      </c>
      <c r="S28" s="428">
        <f>'Summary Data'!CL29</f>
        <v>0</v>
      </c>
      <c r="T28" s="831">
        <f t="shared" si="6"/>
        <v>0</v>
      </c>
      <c r="U28" s="690" t="e">
        <f t="shared" si="7"/>
        <v>#DIV/0!</v>
      </c>
      <c r="V28" s="428">
        <f>'Summary Data'!CZ29</f>
        <v>0</v>
      </c>
      <c r="W28" s="831">
        <f t="shared" si="8"/>
        <v>0</v>
      </c>
      <c r="X28" s="690" t="e">
        <f t="shared" si="9"/>
        <v>#DIV/0!</v>
      </c>
      <c r="Y28" s="566" t="str">
        <f t="shared" ref="Y28:Y34" si="25">IF(W28&gt;0,"-","+")</f>
        <v>+</v>
      </c>
      <c r="Z28" s="428">
        <f>'Summary Data'!DN29</f>
        <v>0</v>
      </c>
      <c r="AA28" s="831">
        <f t="shared" si="10"/>
        <v>0</v>
      </c>
      <c r="AB28" s="690" t="e">
        <f t="shared" si="11"/>
        <v>#DIV/0!</v>
      </c>
      <c r="AC28" s="566" t="str">
        <f t="shared" ref="AC28:AC34" si="26">IF(AA28&gt;0,"-","+")</f>
        <v>+</v>
      </c>
      <c r="AD28" s="428">
        <f>'Summary Data'!EB29</f>
        <v>0</v>
      </c>
      <c r="AE28" s="831">
        <f t="shared" si="12"/>
        <v>0</v>
      </c>
      <c r="AF28" s="690" t="e">
        <f t="shared" si="13"/>
        <v>#DIV/0!</v>
      </c>
      <c r="AG28" s="566" t="str">
        <f t="shared" ref="AG28:AG34" si="27">IF(AE28&gt;0,"-","+")</f>
        <v>+</v>
      </c>
      <c r="AH28" s="428">
        <f>'Summary Data'!EP29</f>
        <v>0</v>
      </c>
      <c r="AI28" s="831">
        <f t="shared" si="14"/>
        <v>0</v>
      </c>
      <c r="AJ28" s="690" t="e">
        <f t="shared" si="15"/>
        <v>#DIV/0!</v>
      </c>
      <c r="AK28" s="566" t="str">
        <f t="shared" ref="AK28:AK34" si="28">IF(AI28&gt;0,"-","+")</f>
        <v>+</v>
      </c>
      <c r="AL28" s="428">
        <f>'Summary Data'!FD29</f>
        <v>0</v>
      </c>
      <c r="AM28" s="831">
        <f t="shared" si="22"/>
        <v>0</v>
      </c>
      <c r="AN28" s="690" t="e">
        <f t="shared" si="16"/>
        <v>#DIV/0!</v>
      </c>
      <c r="AO28" s="566" t="str">
        <f t="shared" ref="AO28:AO34" si="29">IF(AM28&gt;0,"-","+")</f>
        <v>+</v>
      </c>
      <c r="AP28" s="428">
        <f>'Summary Data'!FR29</f>
        <v>0</v>
      </c>
      <c r="AQ28" s="831">
        <f t="shared" si="17"/>
        <v>0</v>
      </c>
      <c r="AR28" s="690" t="e">
        <f t="shared" si="18"/>
        <v>#DIV/0!</v>
      </c>
      <c r="AS28" s="428">
        <f>'Summary Data'!GF29</f>
        <v>0</v>
      </c>
      <c r="AT28" s="831" t="e">
        <f t="shared" si="19"/>
        <v>#VALUE!</v>
      </c>
      <c r="AU28" s="690" t="e">
        <f t="shared" si="20"/>
        <v>#VALUE!</v>
      </c>
    </row>
    <row r="29" spans="1:47" ht="20.25" hidden="1" customHeight="1" outlineLevel="1" x14ac:dyDescent="0.35">
      <c r="A29" s="411" t="s">
        <v>45</v>
      </c>
      <c r="B29" s="424">
        <v>0</v>
      </c>
      <c r="C29" s="424">
        <v>0</v>
      </c>
      <c r="D29" s="384">
        <f t="shared" si="21"/>
        <v>0</v>
      </c>
      <c r="E29" s="372" t="e">
        <f t="shared" si="23"/>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4"/>
        <v>+</v>
      </c>
      <c r="S29" s="424">
        <f>'Summary Data'!CL30</f>
        <v>0</v>
      </c>
      <c r="T29" s="831">
        <f t="shared" si="6"/>
        <v>0</v>
      </c>
      <c r="U29" s="690" t="e">
        <f t="shared" si="7"/>
        <v>#DIV/0!</v>
      </c>
      <c r="V29" s="424">
        <f>'Summary Data'!CZ30</f>
        <v>0</v>
      </c>
      <c r="W29" s="831">
        <f t="shared" si="8"/>
        <v>0</v>
      </c>
      <c r="X29" s="690" t="e">
        <f t="shared" si="9"/>
        <v>#DIV/0!</v>
      </c>
      <c r="Y29" s="566" t="str">
        <f t="shared" si="25"/>
        <v>+</v>
      </c>
      <c r="Z29" s="424">
        <f>'Summary Data'!DN30</f>
        <v>0</v>
      </c>
      <c r="AA29" s="831">
        <f t="shared" si="10"/>
        <v>0</v>
      </c>
      <c r="AB29" s="690" t="e">
        <f t="shared" si="11"/>
        <v>#DIV/0!</v>
      </c>
      <c r="AC29" s="566" t="str">
        <f t="shared" si="26"/>
        <v>+</v>
      </c>
      <c r="AD29" s="424">
        <f>'Summary Data'!EB30</f>
        <v>0</v>
      </c>
      <c r="AE29" s="831">
        <f t="shared" si="12"/>
        <v>0</v>
      </c>
      <c r="AF29" s="690" t="e">
        <f t="shared" si="13"/>
        <v>#DIV/0!</v>
      </c>
      <c r="AG29" s="566" t="str">
        <f t="shared" si="27"/>
        <v>+</v>
      </c>
      <c r="AH29" s="424">
        <f>'Summary Data'!EP30</f>
        <v>0</v>
      </c>
      <c r="AI29" s="831">
        <f t="shared" si="14"/>
        <v>0</v>
      </c>
      <c r="AJ29" s="690" t="e">
        <f t="shared" si="15"/>
        <v>#DIV/0!</v>
      </c>
      <c r="AK29" s="566" t="str">
        <f t="shared" si="28"/>
        <v>+</v>
      </c>
      <c r="AL29" s="424">
        <f>'Summary Data'!FD30</f>
        <v>0</v>
      </c>
      <c r="AM29" s="831">
        <f t="shared" si="22"/>
        <v>0</v>
      </c>
      <c r="AN29" s="690" t="e">
        <f t="shared" si="16"/>
        <v>#DIV/0!</v>
      </c>
      <c r="AO29" s="566" t="str">
        <f t="shared" si="29"/>
        <v>+</v>
      </c>
      <c r="AP29" s="424">
        <f>'Summary Data'!FR30</f>
        <v>0</v>
      </c>
      <c r="AQ29" s="831">
        <f t="shared" si="17"/>
        <v>0</v>
      </c>
      <c r="AR29" s="690" t="e">
        <f t="shared" si="18"/>
        <v>#DIV/0!</v>
      </c>
      <c r="AS29" s="424">
        <f>'Summary Data'!GF30</f>
        <v>0</v>
      </c>
      <c r="AT29" s="831" t="e">
        <f t="shared" si="19"/>
        <v>#VALUE!</v>
      </c>
      <c r="AU29" s="690" t="e">
        <f t="shared" si="20"/>
        <v>#VALUE!</v>
      </c>
    </row>
    <row r="30" spans="1:47" ht="20.25" hidden="1" customHeight="1" outlineLevel="1" x14ac:dyDescent="0.35">
      <c r="A30" s="411" t="s">
        <v>79</v>
      </c>
      <c r="B30" s="422">
        <v>0</v>
      </c>
      <c r="C30" s="422">
        <v>0</v>
      </c>
      <c r="D30" s="384">
        <f t="shared" si="21"/>
        <v>0</v>
      </c>
      <c r="E30" s="372" t="e">
        <f t="shared" si="23"/>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4"/>
        <v>+</v>
      </c>
      <c r="S30" s="422">
        <f>'Summary Data'!CL31</f>
        <v>0</v>
      </c>
      <c r="T30" s="831">
        <f t="shared" si="6"/>
        <v>0</v>
      </c>
      <c r="U30" s="690" t="e">
        <f t="shared" si="7"/>
        <v>#DIV/0!</v>
      </c>
      <c r="V30" s="422">
        <f>'Summary Data'!CZ31</f>
        <v>0</v>
      </c>
      <c r="W30" s="831">
        <f t="shared" si="8"/>
        <v>0</v>
      </c>
      <c r="X30" s="690" t="e">
        <f t="shared" si="9"/>
        <v>#DIV/0!</v>
      </c>
      <c r="Y30" s="566" t="str">
        <f t="shared" si="25"/>
        <v>+</v>
      </c>
      <c r="Z30" s="422">
        <f>'Summary Data'!DN31</f>
        <v>0</v>
      </c>
      <c r="AA30" s="831">
        <f t="shared" si="10"/>
        <v>0</v>
      </c>
      <c r="AB30" s="690" t="e">
        <f t="shared" si="11"/>
        <v>#DIV/0!</v>
      </c>
      <c r="AC30" s="566" t="str">
        <f t="shared" si="26"/>
        <v>+</v>
      </c>
      <c r="AD30" s="422">
        <f>'Summary Data'!EB31</f>
        <v>0</v>
      </c>
      <c r="AE30" s="831">
        <f t="shared" si="12"/>
        <v>0</v>
      </c>
      <c r="AF30" s="690" t="e">
        <f t="shared" si="13"/>
        <v>#DIV/0!</v>
      </c>
      <c r="AG30" s="566" t="str">
        <f t="shared" si="27"/>
        <v>+</v>
      </c>
      <c r="AH30" s="422">
        <f>'Summary Data'!EP31</f>
        <v>0</v>
      </c>
      <c r="AI30" s="831">
        <f t="shared" si="14"/>
        <v>0</v>
      </c>
      <c r="AJ30" s="690" t="e">
        <f t="shared" si="15"/>
        <v>#DIV/0!</v>
      </c>
      <c r="AK30" s="566" t="str">
        <f t="shared" si="28"/>
        <v>+</v>
      </c>
      <c r="AL30" s="422">
        <f>'Summary Data'!FD31</f>
        <v>0</v>
      </c>
      <c r="AM30" s="831">
        <f t="shared" si="22"/>
        <v>0</v>
      </c>
      <c r="AN30" s="690" t="e">
        <f t="shared" si="16"/>
        <v>#DIV/0!</v>
      </c>
      <c r="AO30" s="566" t="str">
        <f t="shared" si="29"/>
        <v>+</v>
      </c>
      <c r="AP30" s="422">
        <f>'Summary Data'!FR31</f>
        <v>0</v>
      </c>
      <c r="AQ30" s="831">
        <f t="shared" si="17"/>
        <v>0</v>
      </c>
      <c r="AR30" s="690" t="e">
        <f t="shared" si="18"/>
        <v>#DIV/0!</v>
      </c>
      <c r="AS30" s="422">
        <f>'Summary Data'!GF31</f>
        <v>0</v>
      </c>
      <c r="AT30" s="831" t="e">
        <f t="shared" si="19"/>
        <v>#VALUE!</v>
      </c>
      <c r="AU30" s="690" t="e">
        <f t="shared" si="20"/>
        <v>#VALUE!</v>
      </c>
    </row>
    <row r="31" spans="1:47" ht="20.25" hidden="1" customHeight="1" outlineLevel="1" x14ac:dyDescent="0.35">
      <c r="A31" s="411" t="s">
        <v>80</v>
      </c>
      <c r="B31" s="422" t="s">
        <v>29</v>
      </c>
      <c r="C31" s="422" t="s">
        <v>29</v>
      </c>
      <c r="D31" s="384" t="e">
        <f t="shared" si="21"/>
        <v>#VALUE!</v>
      </c>
      <c r="E31" s="372" t="e">
        <f t="shared" si="23"/>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4"/>
        <v>#VALUE!</v>
      </c>
      <c r="S31" s="422" t="str">
        <f>'Summary Data'!CL32</f>
        <v>-</v>
      </c>
      <c r="T31" s="831" t="e">
        <f t="shared" si="6"/>
        <v>#VALUE!</v>
      </c>
      <c r="U31" s="690" t="e">
        <f t="shared" si="7"/>
        <v>#VALUE!</v>
      </c>
      <c r="V31" s="422" t="str">
        <f>'Summary Data'!CZ32</f>
        <v>-</v>
      </c>
      <c r="W31" s="831" t="e">
        <f t="shared" si="8"/>
        <v>#VALUE!</v>
      </c>
      <c r="X31" s="690" t="e">
        <f t="shared" si="9"/>
        <v>#VALUE!</v>
      </c>
      <c r="Y31" s="566" t="e">
        <f t="shared" si="25"/>
        <v>#VALUE!</v>
      </c>
      <c r="Z31" s="422" t="str">
        <f>'Summary Data'!DN32</f>
        <v>-</v>
      </c>
      <c r="AA31" s="831" t="e">
        <f t="shared" si="10"/>
        <v>#VALUE!</v>
      </c>
      <c r="AB31" s="690" t="e">
        <f t="shared" si="11"/>
        <v>#VALUE!</v>
      </c>
      <c r="AC31" s="566" t="e">
        <f t="shared" si="26"/>
        <v>#VALUE!</v>
      </c>
      <c r="AD31" s="422" t="str">
        <f>'Summary Data'!EB32</f>
        <v>-</v>
      </c>
      <c r="AE31" s="831" t="e">
        <f t="shared" si="12"/>
        <v>#VALUE!</v>
      </c>
      <c r="AF31" s="690" t="e">
        <f t="shared" si="13"/>
        <v>#VALUE!</v>
      </c>
      <c r="AG31" s="566" t="e">
        <f t="shared" si="27"/>
        <v>#VALUE!</v>
      </c>
      <c r="AH31" s="422" t="str">
        <f>'Summary Data'!EP32</f>
        <v>-</v>
      </c>
      <c r="AI31" s="831" t="e">
        <f t="shared" si="14"/>
        <v>#VALUE!</v>
      </c>
      <c r="AJ31" s="690" t="e">
        <f t="shared" si="15"/>
        <v>#VALUE!</v>
      </c>
      <c r="AK31" s="566" t="e">
        <f t="shared" si="28"/>
        <v>#VALUE!</v>
      </c>
      <c r="AL31" s="422" t="str">
        <f>'Summary Data'!FD32</f>
        <v>-</v>
      </c>
      <c r="AM31" s="831" t="e">
        <f t="shared" si="22"/>
        <v>#VALUE!</v>
      </c>
      <c r="AN31" s="690" t="e">
        <f t="shared" si="16"/>
        <v>#VALUE!</v>
      </c>
      <c r="AO31" s="566" t="e">
        <f t="shared" si="29"/>
        <v>#VALUE!</v>
      </c>
      <c r="AP31" s="422" t="str">
        <f>'Summary Data'!FR32</f>
        <v>-</v>
      </c>
      <c r="AQ31" s="831" t="e">
        <f t="shared" si="17"/>
        <v>#VALUE!</v>
      </c>
      <c r="AR31" s="690" t="e">
        <f t="shared" si="18"/>
        <v>#VALUE!</v>
      </c>
      <c r="AS31" s="422" t="str">
        <f>'Summary Data'!GF32</f>
        <v>-</v>
      </c>
      <c r="AT31" s="831" t="e">
        <f t="shared" si="19"/>
        <v>#VALUE!</v>
      </c>
      <c r="AU31" s="690" t="e">
        <f t="shared" si="20"/>
        <v>#VALUE!</v>
      </c>
    </row>
    <row r="32" spans="1:47" ht="20.25" hidden="1" customHeight="1" outlineLevel="1" x14ac:dyDescent="0.35">
      <c r="A32" s="411" t="s">
        <v>103</v>
      </c>
      <c r="B32" s="422" t="s">
        <v>29</v>
      </c>
      <c r="C32" s="422" t="s">
        <v>29</v>
      </c>
      <c r="D32" s="384" t="e">
        <f t="shared" si="21"/>
        <v>#VALUE!</v>
      </c>
      <c r="E32" s="372" t="e">
        <f t="shared" si="23"/>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4"/>
        <v>#VALUE!</v>
      </c>
      <c r="S32" s="422" t="str">
        <f>'Summary Data'!CL34</f>
        <v>-</v>
      </c>
      <c r="T32" s="831" t="e">
        <f t="shared" si="6"/>
        <v>#VALUE!</v>
      </c>
      <c r="U32" s="690" t="e">
        <f t="shared" si="7"/>
        <v>#VALUE!</v>
      </c>
      <c r="V32" s="422" t="str">
        <f>'Summary Data'!CZ34</f>
        <v>-</v>
      </c>
      <c r="W32" s="831" t="e">
        <f t="shared" si="8"/>
        <v>#VALUE!</v>
      </c>
      <c r="X32" s="690" t="e">
        <f t="shared" si="9"/>
        <v>#VALUE!</v>
      </c>
      <c r="Y32" s="566" t="e">
        <f t="shared" si="25"/>
        <v>#VALUE!</v>
      </c>
      <c r="Z32" s="422" t="str">
        <f>'Summary Data'!DN34</f>
        <v>-</v>
      </c>
      <c r="AA32" s="831" t="e">
        <f t="shared" si="10"/>
        <v>#VALUE!</v>
      </c>
      <c r="AB32" s="690" t="e">
        <f t="shared" si="11"/>
        <v>#VALUE!</v>
      </c>
      <c r="AC32" s="566" t="e">
        <f t="shared" si="26"/>
        <v>#VALUE!</v>
      </c>
      <c r="AD32" s="422" t="str">
        <f>'Summary Data'!EB34</f>
        <v>-</v>
      </c>
      <c r="AE32" s="831" t="e">
        <f t="shared" si="12"/>
        <v>#VALUE!</v>
      </c>
      <c r="AF32" s="690" t="e">
        <f t="shared" si="13"/>
        <v>#VALUE!</v>
      </c>
      <c r="AG32" s="566" t="e">
        <f t="shared" si="27"/>
        <v>#VALUE!</v>
      </c>
      <c r="AH32" s="422" t="str">
        <f>'Summary Data'!EP34</f>
        <v>-</v>
      </c>
      <c r="AI32" s="831" t="e">
        <f t="shared" si="14"/>
        <v>#VALUE!</v>
      </c>
      <c r="AJ32" s="690" t="e">
        <f t="shared" si="15"/>
        <v>#VALUE!</v>
      </c>
      <c r="AK32" s="566" t="e">
        <f t="shared" si="28"/>
        <v>#VALUE!</v>
      </c>
      <c r="AL32" s="422" t="str">
        <f>'Summary Data'!FD34</f>
        <v>-</v>
      </c>
      <c r="AM32" s="831" t="e">
        <f t="shared" si="22"/>
        <v>#VALUE!</v>
      </c>
      <c r="AN32" s="690" t="e">
        <f t="shared" si="16"/>
        <v>#VALUE!</v>
      </c>
      <c r="AO32" s="566" t="e">
        <f t="shared" si="29"/>
        <v>#VALUE!</v>
      </c>
      <c r="AP32" s="422" t="str">
        <f>'Summary Data'!FR34</f>
        <v>-</v>
      </c>
      <c r="AQ32" s="831" t="e">
        <f t="shared" si="17"/>
        <v>#VALUE!</v>
      </c>
      <c r="AR32" s="690" t="e">
        <f t="shared" si="18"/>
        <v>#VALUE!</v>
      </c>
      <c r="AS32" s="422" t="str">
        <f>'Summary Data'!GF34</f>
        <v>-</v>
      </c>
      <c r="AT32" s="831" t="e">
        <f t="shared" si="19"/>
        <v>#VALUE!</v>
      </c>
      <c r="AU32" s="690" t="e">
        <f t="shared" si="20"/>
        <v>#VALUE!</v>
      </c>
    </row>
    <row r="33" spans="1:47" ht="20.25" hidden="1" customHeight="1" outlineLevel="1" x14ac:dyDescent="0.35">
      <c r="A33" s="411" t="s">
        <v>102</v>
      </c>
      <c r="B33" s="425" t="s">
        <v>29</v>
      </c>
      <c r="C33" s="425" t="s">
        <v>29</v>
      </c>
      <c r="D33" s="384" t="e">
        <f t="shared" si="21"/>
        <v>#VALUE!</v>
      </c>
      <c r="E33" s="372" t="e">
        <f t="shared" si="23"/>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4"/>
        <v>#VALUE!</v>
      </c>
      <c r="S33" s="425" t="str">
        <f>'Summary Data'!CL35</f>
        <v>-</v>
      </c>
      <c r="T33" s="831" t="e">
        <f t="shared" si="6"/>
        <v>#VALUE!</v>
      </c>
      <c r="U33" s="690" t="e">
        <f t="shared" si="7"/>
        <v>#VALUE!</v>
      </c>
      <c r="V33" s="425" t="str">
        <f>'Summary Data'!CZ35</f>
        <v>-</v>
      </c>
      <c r="W33" s="831" t="e">
        <f t="shared" si="8"/>
        <v>#VALUE!</v>
      </c>
      <c r="X33" s="690" t="e">
        <f t="shared" si="9"/>
        <v>#VALUE!</v>
      </c>
      <c r="Y33" s="566" t="e">
        <f t="shared" si="25"/>
        <v>#VALUE!</v>
      </c>
      <c r="Z33" s="425" t="str">
        <f>'Summary Data'!DN35</f>
        <v>-</v>
      </c>
      <c r="AA33" s="831" t="e">
        <f t="shared" si="10"/>
        <v>#VALUE!</v>
      </c>
      <c r="AB33" s="690" t="e">
        <f t="shared" si="11"/>
        <v>#VALUE!</v>
      </c>
      <c r="AC33" s="566" t="e">
        <f t="shared" si="26"/>
        <v>#VALUE!</v>
      </c>
      <c r="AD33" s="425" t="str">
        <f>'Summary Data'!EB35</f>
        <v>-</v>
      </c>
      <c r="AE33" s="831" t="e">
        <f t="shared" si="12"/>
        <v>#VALUE!</v>
      </c>
      <c r="AF33" s="690" t="e">
        <f t="shared" si="13"/>
        <v>#VALUE!</v>
      </c>
      <c r="AG33" s="566" t="e">
        <f t="shared" si="27"/>
        <v>#VALUE!</v>
      </c>
      <c r="AH33" s="425" t="str">
        <f>'Summary Data'!EP35</f>
        <v>-</v>
      </c>
      <c r="AI33" s="831" t="e">
        <f t="shared" si="14"/>
        <v>#VALUE!</v>
      </c>
      <c r="AJ33" s="690" t="e">
        <f t="shared" si="15"/>
        <v>#VALUE!</v>
      </c>
      <c r="AK33" s="566" t="e">
        <f t="shared" si="28"/>
        <v>#VALUE!</v>
      </c>
      <c r="AL33" s="425" t="str">
        <f>'Summary Data'!FD35</f>
        <v>-</v>
      </c>
      <c r="AM33" s="831" t="e">
        <f t="shared" si="22"/>
        <v>#VALUE!</v>
      </c>
      <c r="AN33" s="690" t="e">
        <f t="shared" si="16"/>
        <v>#VALUE!</v>
      </c>
      <c r="AO33" s="566" t="e">
        <f t="shared" si="29"/>
        <v>#VALUE!</v>
      </c>
      <c r="AP33" s="425" t="str">
        <f>'Summary Data'!FR35</f>
        <v>-</v>
      </c>
      <c r="AQ33" s="831" t="e">
        <f t="shared" si="17"/>
        <v>#VALUE!</v>
      </c>
      <c r="AR33" s="690" t="e">
        <f t="shared" si="18"/>
        <v>#VALUE!</v>
      </c>
      <c r="AS33" s="425" t="str">
        <f>'Summary Data'!GF35</f>
        <v>-</v>
      </c>
      <c r="AT33" s="831" t="e">
        <f t="shared" si="19"/>
        <v>#VALUE!</v>
      </c>
      <c r="AU33" s="690" t="e">
        <f t="shared" si="20"/>
        <v>#VALUE!</v>
      </c>
    </row>
    <row r="34" spans="1:47" ht="20.25" hidden="1" customHeight="1" outlineLevel="1" x14ac:dyDescent="0.35">
      <c r="A34" s="411" t="s">
        <v>155</v>
      </c>
      <c r="B34" s="423">
        <v>0</v>
      </c>
      <c r="C34" s="423">
        <v>0</v>
      </c>
      <c r="D34" s="395">
        <f t="shared" si="21"/>
        <v>0</v>
      </c>
      <c r="E34" s="372" t="e">
        <f t="shared" si="23"/>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4"/>
        <v>+</v>
      </c>
      <c r="S34" s="423">
        <f>'Summary Data'!CL36</f>
        <v>0</v>
      </c>
      <c r="T34" s="831">
        <f t="shared" si="6"/>
        <v>0</v>
      </c>
      <c r="U34" s="690" t="e">
        <f t="shared" si="7"/>
        <v>#DIV/0!</v>
      </c>
      <c r="V34" s="423">
        <f>'Summary Data'!CZ36</f>
        <v>0</v>
      </c>
      <c r="W34" s="831">
        <f t="shared" si="8"/>
        <v>0</v>
      </c>
      <c r="X34" s="690" t="e">
        <f t="shared" si="9"/>
        <v>#DIV/0!</v>
      </c>
      <c r="Y34" s="566" t="str">
        <f t="shared" si="25"/>
        <v>+</v>
      </c>
      <c r="Z34" s="423">
        <f>'Summary Data'!DN36</f>
        <v>0</v>
      </c>
      <c r="AA34" s="831">
        <f t="shared" si="10"/>
        <v>0</v>
      </c>
      <c r="AB34" s="690" t="e">
        <f t="shared" si="11"/>
        <v>#DIV/0!</v>
      </c>
      <c r="AC34" s="566" t="str">
        <f t="shared" si="26"/>
        <v>+</v>
      </c>
      <c r="AD34" s="423">
        <f>'Summary Data'!EB36</f>
        <v>0</v>
      </c>
      <c r="AE34" s="831">
        <f t="shared" si="12"/>
        <v>0</v>
      </c>
      <c r="AF34" s="690" t="e">
        <f t="shared" si="13"/>
        <v>#DIV/0!</v>
      </c>
      <c r="AG34" s="566" t="str">
        <f t="shared" si="27"/>
        <v>+</v>
      </c>
      <c r="AH34" s="423">
        <f>'Summary Data'!EP36</f>
        <v>0</v>
      </c>
      <c r="AI34" s="831">
        <f t="shared" si="14"/>
        <v>0</v>
      </c>
      <c r="AJ34" s="690" t="e">
        <f t="shared" si="15"/>
        <v>#DIV/0!</v>
      </c>
      <c r="AK34" s="566" t="str">
        <f t="shared" si="28"/>
        <v>+</v>
      </c>
      <c r="AL34" s="423">
        <f>'Summary Data'!FD36</f>
        <v>0</v>
      </c>
      <c r="AM34" s="831">
        <f t="shared" si="22"/>
        <v>0</v>
      </c>
      <c r="AN34" s="690" t="e">
        <f t="shared" si="16"/>
        <v>#DIV/0!</v>
      </c>
      <c r="AO34" s="566" t="str">
        <f t="shared" si="29"/>
        <v>+</v>
      </c>
      <c r="AP34" s="423">
        <f>'Summary Data'!FR36</f>
        <v>0</v>
      </c>
      <c r="AQ34" s="831">
        <f t="shared" si="17"/>
        <v>0</v>
      </c>
      <c r="AR34" s="690" t="e">
        <f t="shared" si="18"/>
        <v>#DIV/0!</v>
      </c>
      <c r="AS34" s="423">
        <f>'Summary Data'!GF36</f>
        <v>0</v>
      </c>
      <c r="AT34" s="831" t="e">
        <f t="shared" si="19"/>
        <v>#VALUE!</v>
      </c>
      <c r="AU34" s="690" t="e">
        <f t="shared" si="20"/>
        <v>#VALUE!</v>
      </c>
    </row>
    <row r="35" spans="1:47" ht="23.1" customHeight="1" collapsed="1" x14ac:dyDescent="0.35">
      <c r="A35" s="411" t="str">
        <f>'Summary Data'!E37</f>
        <v>Bi Weekly Payrolls</v>
      </c>
      <c r="B35" s="423">
        <v>751822</v>
      </c>
      <c r="C35" s="423">
        <v>745688</v>
      </c>
      <c r="D35" s="395">
        <f t="shared" si="21"/>
        <v>-6134</v>
      </c>
      <c r="E35" s="372">
        <f t="shared" si="23"/>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22"/>
        <v>-7142</v>
      </c>
      <c r="AN35" s="690">
        <f t="shared" si="16"/>
        <v>-1.0053646664010844E-2</v>
      </c>
      <c r="AO35" s="566"/>
      <c r="AP35" s="423">
        <f>'Summary Data'!FR37</f>
        <v>711718</v>
      </c>
      <c r="AQ35" s="831">
        <f t="shared" si="17"/>
        <v>8471</v>
      </c>
      <c r="AR35" s="690">
        <f t="shared" si="18"/>
        <v>1.204555440691535E-2</v>
      </c>
      <c r="AS35" s="423">
        <f>'Summary Data'!GF37</f>
        <v>364635</v>
      </c>
      <c r="AT35" s="831">
        <f t="shared" si="19"/>
        <v>364635</v>
      </c>
      <c r="AU35" s="690" t="e">
        <f t="shared" si="20"/>
        <v>#DIV/0!</v>
      </c>
    </row>
    <row r="36" spans="1:47" ht="23.1" customHeight="1" x14ac:dyDescent="0.35">
      <c r="A36" s="685" t="str">
        <f>'Summary Data'!E38</f>
        <v>Monthly Payrolls</v>
      </c>
      <c r="B36" s="423">
        <v>799735</v>
      </c>
      <c r="C36" s="423">
        <v>801628</v>
      </c>
      <c r="D36" s="395">
        <f t="shared" si="21"/>
        <v>1893</v>
      </c>
      <c r="E36" s="372">
        <f t="shared" si="23"/>
        <v>2.3670340800390128E-3</v>
      </c>
      <c r="F36" s="381">
        <v>777710</v>
      </c>
      <c r="G36" s="436">
        <f t="shared" si="0"/>
        <v>-23918</v>
      </c>
      <c r="H36" s="372">
        <f t="shared" ref="H36:H69" si="30">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31">S36-O36</f>
        <v>7852</v>
      </c>
      <c r="U36" s="690">
        <f t="shared" ref="U36:U68" si="32">T36/O36</f>
        <v>9.8310368789087197E-3</v>
      </c>
      <c r="V36" s="423">
        <f>'Summary Data'!CZ38</f>
        <v>811071</v>
      </c>
      <c r="W36" s="831">
        <f t="shared" ref="W36:W68" si="33">V36-S36</f>
        <v>4524</v>
      </c>
      <c r="X36" s="690">
        <f t="shared" ref="X36:X68" si="34">W36/S36</f>
        <v>5.6090965560593497E-3</v>
      </c>
      <c r="Y36" s="566"/>
      <c r="Z36" s="423">
        <f>'Summary Data'!DN38</f>
        <v>819549</v>
      </c>
      <c r="AA36" s="831">
        <f t="shared" ref="AA36:AA68" si="35">Z36-V36</f>
        <v>8478</v>
      </c>
      <c r="AB36" s="690">
        <f t="shared" ref="AB36:AB68" si="36">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22"/>
        <v>9208</v>
      </c>
      <c r="AN36" s="690">
        <f t="shared" si="16"/>
        <v>1.0998119999904448E-2</v>
      </c>
      <c r="AO36" s="566"/>
      <c r="AP36" s="423">
        <f>'Summary Data'!FR38</f>
        <v>761345</v>
      </c>
      <c r="AQ36" s="831">
        <f t="shared" ref="AQ36:AQ67" si="37">AP36-AL36</f>
        <v>-85097</v>
      </c>
      <c r="AR36" s="690">
        <f t="shared" si="18"/>
        <v>-0.10053494509960517</v>
      </c>
      <c r="AS36" s="423">
        <f>'Summary Data'!GF38</f>
        <v>341168</v>
      </c>
      <c r="AT36" s="831">
        <f t="shared" ref="AT36:AT67" si="38">AS36-AO36</f>
        <v>341168</v>
      </c>
      <c r="AU36" s="690" t="e">
        <f t="shared" si="20"/>
        <v>#DIV/0!</v>
      </c>
    </row>
    <row r="37" spans="1:47" ht="23.1" customHeight="1" x14ac:dyDescent="0.35">
      <c r="A37" s="413" t="str">
        <f>'Summary Data'!E39</f>
        <v>Total Payrolls Processed</v>
      </c>
      <c r="B37" s="429">
        <v>1551557</v>
      </c>
      <c r="C37" s="429">
        <v>1547316</v>
      </c>
      <c r="D37" s="384">
        <f t="shared" si="21"/>
        <v>-4241</v>
      </c>
      <c r="E37" s="372">
        <f t="shared" si="23"/>
        <v>-2.7333833046417244E-3</v>
      </c>
      <c r="F37" s="386">
        <v>1536331</v>
      </c>
      <c r="G37" s="436">
        <f t="shared" si="0"/>
        <v>-10985</v>
      </c>
      <c r="H37" s="372">
        <f t="shared" si="30"/>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31"/>
        <v>61067</v>
      </c>
      <c r="U37" s="690">
        <f t="shared" si="32"/>
        <v>4.2599068452748426E-2</v>
      </c>
      <c r="V37" s="429">
        <f>'Summary Data'!CZ39</f>
        <v>1496955</v>
      </c>
      <c r="W37" s="831">
        <f t="shared" si="33"/>
        <v>2359</v>
      </c>
      <c r="X37" s="690">
        <f t="shared" si="34"/>
        <v>1.5783529462142277E-3</v>
      </c>
      <c r="Y37" s="566"/>
      <c r="Z37" s="429">
        <f>'Summary Data'!DN39</f>
        <v>1525672</v>
      </c>
      <c r="AA37" s="831">
        <f t="shared" si="35"/>
        <v>28717</v>
      </c>
      <c r="AB37" s="690">
        <f t="shared" si="36"/>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22"/>
        <v>2066</v>
      </c>
      <c r="AN37" s="690">
        <f t="shared" si="16"/>
        <v>1.3349504368958074E-3</v>
      </c>
      <c r="AO37" s="566"/>
      <c r="AP37" s="429">
        <f>'Summary Data'!FR39</f>
        <v>1473063</v>
      </c>
      <c r="AQ37" s="831">
        <f t="shared" si="37"/>
        <v>-76626</v>
      </c>
      <c r="AR37" s="690">
        <f t="shared" si="18"/>
        <v>-4.9446050142964167E-2</v>
      </c>
      <c r="AS37" s="429">
        <f>'Summary Data'!GF39</f>
        <v>705803</v>
      </c>
      <c r="AT37" s="831">
        <f t="shared" si="38"/>
        <v>705803</v>
      </c>
      <c r="AU37" s="690" t="e">
        <f t="shared" si="20"/>
        <v>#DIV/0!</v>
      </c>
    </row>
    <row r="38" spans="1:47" ht="23.1" customHeight="1" x14ac:dyDescent="0.35">
      <c r="A38" s="411" t="str">
        <f>'Summary Data'!E40</f>
        <v>Payrolls Processed Off-Cycle %</v>
      </c>
      <c r="B38" s="426">
        <v>3.7123998667145324E-4</v>
      </c>
      <c r="C38" s="426">
        <v>4.4270207249197965E-4</v>
      </c>
      <c r="D38" s="399">
        <f t="shared" si="21"/>
        <v>7.1462085820526414E-5</v>
      </c>
      <c r="E38" s="372">
        <f t="shared" si="23"/>
        <v>0.19249565883583075</v>
      </c>
      <c r="F38" s="387">
        <v>5.0509948702460604E-4</v>
      </c>
      <c r="G38" s="435">
        <f t="shared" si="0"/>
        <v>6.2397414532626384E-5</v>
      </c>
      <c r="H38" s="372">
        <f t="shared" si="30"/>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9">IF(P38&gt;0,"-","+")</f>
        <v>-</v>
      </c>
      <c r="S38" s="426">
        <f>'Summary Data'!CL40</f>
        <v>3.6197072653747231E-4</v>
      </c>
      <c r="T38" s="387">
        <f t="shared" si="31"/>
        <v>-6.2855000741152698E-5</v>
      </c>
      <c r="U38" s="690">
        <f t="shared" si="32"/>
        <v>-0.14795478876430851</v>
      </c>
      <c r="V38" s="426">
        <f>'Summary Data'!CZ40</f>
        <v>3.4803985423743531E-4</v>
      </c>
      <c r="W38" s="387">
        <f t="shared" si="33"/>
        <v>-1.3930872300036996E-5</v>
      </c>
      <c r="X38" s="690">
        <f t="shared" si="34"/>
        <v>-3.8486184872728459E-2</v>
      </c>
      <c r="Y38" s="565" t="str">
        <f t="shared" ref="Y38:Y47" si="40">IF(W38&gt;0,"-","+")</f>
        <v>+</v>
      </c>
      <c r="Z38" s="426">
        <f>'Summary Data'!DN40</f>
        <v>3.0871642135400009E-4</v>
      </c>
      <c r="AA38" s="387">
        <f t="shared" si="35"/>
        <v>-3.9323432883435223E-5</v>
      </c>
      <c r="AB38" s="690">
        <f t="shared" si="36"/>
        <v>-0.11298543084841224</v>
      </c>
      <c r="AC38" s="565" t="str">
        <f t="shared" ref="AC38:AC47" si="41">IF(AA38&gt;0,"-","+")</f>
        <v>+</v>
      </c>
      <c r="AD38" s="426">
        <f>'Summary Data'!EB40</f>
        <v>3.6801207807837875E-4</v>
      </c>
      <c r="AE38" s="387">
        <f t="shared" si="12"/>
        <v>5.9295656724378662E-5</v>
      </c>
      <c r="AF38" s="690">
        <f t="shared" si="13"/>
        <v>0.19207159912101113</v>
      </c>
      <c r="AG38" s="565" t="str">
        <f t="shared" ref="AG38:AG47" si="42">IF(AE38&gt;0,"-","+")</f>
        <v>-</v>
      </c>
      <c r="AH38" s="426">
        <f>'Summary Data'!EP40</f>
        <v>2.9141464038722609E-4</v>
      </c>
      <c r="AI38" s="387">
        <f t="shared" si="14"/>
        <v>-7.6597437691152662E-5</v>
      </c>
      <c r="AJ38" s="690">
        <f t="shared" si="15"/>
        <v>-0.20813837983556355</v>
      </c>
      <c r="AK38" s="565" t="str">
        <f t="shared" ref="AK38:AK47" si="43">IF(AI38&gt;0,"-","+")</f>
        <v>+</v>
      </c>
      <c r="AL38" s="426">
        <f>'Summary Data'!FD40</f>
        <v>2.5101810750415086E-4</v>
      </c>
      <c r="AM38" s="387">
        <f t="shared" si="22"/>
        <v>-4.0396532883075229E-5</v>
      </c>
      <c r="AN38" s="690">
        <f t="shared" si="16"/>
        <v>-0.13862218051020739</v>
      </c>
      <c r="AO38" s="565" t="str">
        <f t="shared" ref="AO38:AO47" si="44">IF(AM38&gt;0,"-","+")</f>
        <v>+</v>
      </c>
      <c r="AP38" s="426">
        <f>'Summary Data'!FR40</f>
        <v>3.7337167521008945E-4</v>
      </c>
      <c r="AQ38" s="387">
        <f t="shared" si="37"/>
        <v>1.2235356770593859E-4</v>
      </c>
      <c r="AR38" s="690">
        <f t="shared" si="18"/>
        <v>0.4874292493178618</v>
      </c>
      <c r="AS38" s="426">
        <f>'Summary Data'!GF40</f>
        <v>4.5621795316823534E-4</v>
      </c>
      <c r="AT38" s="387" t="e">
        <f t="shared" si="38"/>
        <v>#VALUE!</v>
      </c>
      <c r="AU38" s="690" t="e">
        <f t="shared" si="20"/>
        <v>#VALUE!</v>
      </c>
    </row>
    <row r="39" spans="1:47" ht="20.25" hidden="1" customHeight="1" outlineLevel="1" x14ac:dyDescent="0.35">
      <c r="A39" s="411" t="s">
        <v>16</v>
      </c>
      <c r="B39" s="418">
        <v>0</v>
      </c>
      <c r="C39" s="418">
        <v>0</v>
      </c>
      <c r="D39" s="395">
        <f t="shared" si="21"/>
        <v>0</v>
      </c>
      <c r="E39" s="372" t="e">
        <f t="shared" si="23"/>
        <v>#DIV/0!</v>
      </c>
      <c r="F39" s="373">
        <v>0</v>
      </c>
      <c r="G39" s="434">
        <f t="shared" si="0"/>
        <v>0</v>
      </c>
      <c r="H39" s="372" t="e">
        <f t="shared" si="30"/>
        <v>#DIV/0!</v>
      </c>
      <c r="I39" s="418">
        <v>0</v>
      </c>
      <c r="J39" s="434">
        <f t="shared" si="2"/>
        <v>0</v>
      </c>
      <c r="K39" s="412" t="e">
        <f t="shared" si="3"/>
        <v>#DIV/0!</v>
      </c>
      <c r="L39" s="373">
        <v>0</v>
      </c>
      <c r="M39" s="695">
        <v>0</v>
      </c>
      <c r="N39" s="828" t="e">
        <v>#DIV/0!</v>
      </c>
      <c r="O39" s="418">
        <v>0</v>
      </c>
      <c r="P39" s="395">
        <f t="shared" si="4"/>
        <v>0</v>
      </c>
      <c r="Q39" s="690" t="e">
        <f t="shared" si="5"/>
        <v>#DIV/0!</v>
      </c>
      <c r="R39" s="565" t="str">
        <f t="shared" si="39"/>
        <v>+</v>
      </c>
      <c r="S39" s="418">
        <f>'Summary Data'!CL41</f>
        <v>0</v>
      </c>
      <c r="T39" s="395">
        <f t="shared" si="31"/>
        <v>0</v>
      </c>
      <c r="U39" s="690" t="e">
        <f t="shared" si="32"/>
        <v>#DIV/0!</v>
      </c>
      <c r="V39" s="418">
        <f>'Summary Data'!CZ41</f>
        <v>0</v>
      </c>
      <c r="W39" s="395">
        <f t="shared" si="33"/>
        <v>0</v>
      </c>
      <c r="X39" s="690" t="e">
        <f t="shared" si="34"/>
        <v>#DIV/0!</v>
      </c>
      <c r="Y39" s="565" t="str">
        <f t="shared" si="40"/>
        <v>+</v>
      </c>
      <c r="Z39" s="418">
        <f>'Summary Data'!DN41</f>
        <v>0</v>
      </c>
      <c r="AA39" s="395">
        <f t="shared" si="35"/>
        <v>0</v>
      </c>
      <c r="AB39" s="690" t="e">
        <f t="shared" si="36"/>
        <v>#DIV/0!</v>
      </c>
      <c r="AC39" s="565" t="str">
        <f t="shared" si="41"/>
        <v>+</v>
      </c>
      <c r="AD39" s="418">
        <f>'Summary Data'!EB41</f>
        <v>0</v>
      </c>
      <c r="AE39" s="395">
        <f t="shared" si="12"/>
        <v>0</v>
      </c>
      <c r="AF39" s="690" t="e">
        <f t="shared" si="13"/>
        <v>#DIV/0!</v>
      </c>
      <c r="AG39" s="565" t="str">
        <f t="shared" si="42"/>
        <v>+</v>
      </c>
      <c r="AH39" s="418">
        <f>'Summary Data'!EP41</f>
        <v>0</v>
      </c>
      <c r="AI39" s="395">
        <f t="shared" si="14"/>
        <v>0</v>
      </c>
      <c r="AJ39" s="690" t="e">
        <f t="shared" si="15"/>
        <v>#DIV/0!</v>
      </c>
      <c r="AK39" s="565" t="str">
        <f t="shared" si="43"/>
        <v>+</v>
      </c>
      <c r="AL39" s="418">
        <f>'Summary Data'!FD41</f>
        <v>0</v>
      </c>
      <c r="AM39" s="395">
        <f t="shared" si="22"/>
        <v>0</v>
      </c>
      <c r="AN39" s="690" t="e">
        <f t="shared" si="16"/>
        <v>#DIV/0!</v>
      </c>
      <c r="AO39" s="565" t="str">
        <f t="shared" si="44"/>
        <v>+</v>
      </c>
      <c r="AP39" s="418">
        <f>'Summary Data'!FR41</f>
        <v>0</v>
      </c>
      <c r="AQ39" s="395">
        <f t="shared" si="37"/>
        <v>0</v>
      </c>
      <c r="AR39" s="690" t="e">
        <f t="shared" si="18"/>
        <v>#DIV/0!</v>
      </c>
      <c r="AS39" s="418">
        <f>'Summary Data'!GF41</f>
        <v>0</v>
      </c>
      <c r="AT39" s="395" t="e">
        <f t="shared" si="38"/>
        <v>#VALUE!</v>
      </c>
      <c r="AU39" s="690" t="e">
        <f t="shared" si="20"/>
        <v>#VALUE!</v>
      </c>
    </row>
    <row r="40" spans="1:47" ht="20.25" hidden="1" customHeight="1" outlineLevel="1" x14ac:dyDescent="0.35">
      <c r="A40" s="411" t="s">
        <v>15</v>
      </c>
      <c r="B40" s="422" t="s">
        <v>29</v>
      </c>
      <c r="C40" s="422" t="s">
        <v>29</v>
      </c>
      <c r="D40" s="384" t="e">
        <f t="shared" si="21"/>
        <v>#VALUE!</v>
      </c>
      <c r="E40" s="372" t="e">
        <f t="shared" si="23"/>
        <v>#VALUE!</v>
      </c>
      <c r="F40" s="380" t="s">
        <v>29</v>
      </c>
      <c r="G40" s="434" t="e">
        <f t="shared" si="0"/>
        <v>#VALUE!</v>
      </c>
      <c r="H40" s="372" t="e">
        <f t="shared" si="30"/>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9"/>
        <v>#VALUE!</v>
      </c>
      <c r="S40" s="422" t="str">
        <f>'Summary Data'!CL42</f>
        <v>-</v>
      </c>
      <c r="T40" s="395" t="e">
        <f t="shared" si="31"/>
        <v>#VALUE!</v>
      </c>
      <c r="U40" s="690" t="e">
        <f t="shared" si="32"/>
        <v>#VALUE!</v>
      </c>
      <c r="V40" s="422" t="str">
        <f>'Summary Data'!CZ42</f>
        <v>-</v>
      </c>
      <c r="W40" s="395" t="e">
        <f t="shared" si="33"/>
        <v>#VALUE!</v>
      </c>
      <c r="X40" s="690" t="e">
        <f t="shared" si="34"/>
        <v>#VALUE!</v>
      </c>
      <c r="Y40" s="565" t="e">
        <f t="shared" si="40"/>
        <v>#VALUE!</v>
      </c>
      <c r="Z40" s="422" t="str">
        <f>'Summary Data'!DN42</f>
        <v>-</v>
      </c>
      <c r="AA40" s="395" t="e">
        <f t="shared" si="35"/>
        <v>#VALUE!</v>
      </c>
      <c r="AB40" s="690" t="e">
        <f t="shared" si="36"/>
        <v>#VALUE!</v>
      </c>
      <c r="AC40" s="565" t="e">
        <f t="shared" si="41"/>
        <v>#VALUE!</v>
      </c>
      <c r="AD40" s="422" t="str">
        <f>'Summary Data'!EB42</f>
        <v>-</v>
      </c>
      <c r="AE40" s="395" t="e">
        <f t="shared" si="12"/>
        <v>#VALUE!</v>
      </c>
      <c r="AF40" s="690" t="e">
        <f t="shared" si="13"/>
        <v>#VALUE!</v>
      </c>
      <c r="AG40" s="565" t="e">
        <f t="shared" si="42"/>
        <v>#VALUE!</v>
      </c>
      <c r="AH40" s="422" t="str">
        <f>'Summary Data'!EP42</f>
        <v>-</v>
      </c>
      <c r="AI40" s="395" t="e">
        <f t="shared" si="14"/>
        <v>#VALUE!</v>
      </c>
      <c r="AJ40" s="690" t="e">
        <f t="shared" si="15"/>
        <v>#VALUE!</v>
      </c>
      <c r="AK40" s="565" t="e">
        <f t="shared" si="43"/>
        <v>#VALUE!</v>
      </c>
      <c r="AL40" s="422" t="str">
        <f>'Summary Data'!FD42</f>
        <v>-</v>
      </c>
      <c r="AM40" s="395" t="e">
        <f t="shared" si="22"/>
        <v>#VALUE!</v>
      </c>
      <c r="AN40" s="690" t="e">
        <f t="shared" si="16"/>
        <v>#VALUE!</v>
      </c>
      <c r="AO40" s="565" t="e">
        <f t="shared" si="44"/>
        <v>#VALUE!</v>
      </c>
      <c r="AP40" s="422" t="str">
        <f>'Summary Data'!FR42</f>
        <v>-</v>
      </c>
      <c r="AQ40" s="395" t="e">
        <f t="shared" si="37"/>
        <v>#VALUE!</v>
      </c>
      <c r="AR40" s="690" t="e">
        <f t="shared" si="18"/>
        <v>#VALUE!</v>
      </c>
      <c r="AS40" s="422" t="str">
        <f>'Summary Data'!GF42</f>
        <v>-</v>
      </c>
      <c r="AT40" s="395" t="e">
        <f t="shared" si="38"/>
        <v>#VALUE!</v>
      </c>
      <c r="AU40" s="690" t="e">
        <f t="shared" si="20"/>
        <v>#VALUE!</v>
      </c>
    </row>
    <row r="41" spans="1:47" ht="20.25" hidden="1" customHeight="1" outlineLevel="1" x14ac:dyDescent="0.35">
      <c r="A41" s="411" t="s">
        <v>163</v>
      </c>
      <c r="B41" s="422" t="s">
        <v>29</v>
      </c>
      <c r="C41" s="422" t="s">
        <v>29</v>
      </c>
      <c r="D41" s="384" t="e">
        <f t="shared" si="21"/>
        <v>#VALUE!</v>
      </c>
      <c r="E41" s="372" t="e">
        <f t="shared" si="23"/>
        <v>#VALUE!</v>
      </c>
      <c r="F41" s="380" t="s">
        <v>29</v>
      </c>
      <c r="G41" s="434" t="e">
        <f t="shared" si="0"/>
        <v>#VALUE!</v>
      </c>
      <c r="H41" s="372" t="e">
        <f t="shared" si="30"/>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9"/>
        <v>#VALUE!</v>
      </c>
      <c r="S41" s="422" t="str">
        <f>'Summary Data'!CL43</f>
        <v>-</v>
      </c>
      <c r="T41" s="395" t="e">
        <f t="shared" si="31"/>
        <v>#VALUE!</v>
      </c>
      <c r="U41" s="690" t="e">
        <f t="shared" si="32"/>
        <v>#VALUE!</v>
      </c>
      <c r="V41" s="422" t="str">
        <f>'Summary Data'!CZ43</f>
        <v>-</v>
      </c>
      <c r="W41" s="395" t="e">
        <f t="shared" si="33"/>
        <v>#VALUE!</v>
      </c>
      <c r="X41" s="690" t="e">
        <f t="shared" si="34"/>
        <v>#VALUE!</v>
      </c>
      <c r="Y41" s="565" t="e">
        <f t="shared" si="40"/>
        <v>#VALUE!</v>
      </c>
      <c r="Z41" s="422" t="str">
        <f>'Summary Data'!DN43</f>
        <v>-</v>
      </c>
      <c r="AA41" s="395" t="e">
        <f t="shared" si="35"/>
        <v>#VALUE!</v>
      </c>
      <c r="AB41" s="690" t="e">
        <f t="shared" si="36"/>
        <v>#VALUE!</v>
      </c>
      <c r="AC41" s="565" t="e">
        <f t="shared" si="41"/>
        <v>#VALUE!</v>
      </c>
      <c r="AD41" s="422" t="str">
        <f>'Summary Data'!EB43</f>
        <v>-</v>
      </c>
      <c r="AE41" s="395" t="e">
        <f t="shared" si="12"/>
        <v>#VALUE!</v>
      </c>
      <c r="AF41" s="690" t="e">
        <f t="shared" si="13"/>
        <v>#VALUE!</v>
      </c>
      <c r="AG41" s="565" t="e">
        <f t="shared" si="42"/>
        <v>#VALUE!</v>
      </c>
      <c r="AH41" s="422" t="str">
        <f>'Summary Data'!EP43</f>
        <v>-</v>
      </c>
      <c r="AI41" s="395" t="e">
        <f t="shared" si="14"/>
        <v>#VALUE!</v>
      </c>
      <c r="AJ41" s="690" t="e">
        <f t="shared" si="15"/>
        <v>#VALUE!</v>
      </c>
      <c r="AK41" s="565" t="e">
        <f t="shared" si="43"/>
        <v>#VALUE!</v>
      </c>
      <c r="AL41" s="422" t="str">
        <f>'Summary Data'!FD43</f>
        <v>-</v>
      </c>
      <c r="AM41" s="395" t="e">
        <f t="shared" si="22"/>
        <v>#VALUE!</v>
      </c>
      <c r="AN41" s="690" t="e">
        <f t="shared" si="16"/>
        <v>#VALUE!</v>
      </c>
      <c r="AO41" s="565" t="e">
        <f t="shared" si="44"/>
        <v>#VALUE!</v>
      </c>
      <c r="AP41" s="422" t="str">
        <f>'Summary Data'!FR43</f>
        <v>-</v>
      </c>
      <c r="AQ41" s="395" t="e">
        <f t="shared" si="37"/>
        <v>#VALUE!</v>
      </c>
      <c r="AR41" s="690" t="e">
        <f t="shared" si="18"/>
        <v>#VALUE!</v>
      </c>
      <c r="AS41" s="422" t="str">
        <f>'Summary Data'!GF43</f>
        <v>-</v>
      </c>
      <c r="AT41" s="395" t="e">
        <f t="shared" si="38"/>
        <v>#VALUE!</v>
      </c>
      <c r="AU41" s="690" t="e">
        <f t="shared" si="20"/>
        <v>#VALUE!</v>
      </c>
    </row>
    <row r="42" spans="1:47" ht="20.25" hidden="1" customHeight="1" outlineLevel="1" x14ac:dyDescent="0.35">
      <c r="A42" s="411" t="s">
        <v>58</v>
      </c>
      <c r="B42" s="418">
        <v>0</v>
      </c>
      <c r="C42" s="418">
        <v>0</v>
      </c>
      <c r="D42" s="395">
        <f t="shared" si="21"/>
        <v>0</v>
      </c>
      <c r="E42" s="372" t="e">
        <f t="shared" si="23"/>
        <v>#DIV/0!</v>
      </c>
      <c r="F42" s="373">
        <v>0</v>
      </c>
      <c r="G42" s="434">
        <f t="shared" si="0"/>
        <v>0</v>
      </c>
      <c r="H42" s="372" t="e">
        <f t="shared" si="30"/>
        <v>#DIV/0!</v>
      </c>
      <c r="I42" s="618">
        <v>0</v>
      </c>
      <c r="J42" s="434">
        <f t="shared" si="2"/>
        <v>0</v>
      </c>
      <c r="K42" s="412" t="e">
        <f t="shared" si="3"/>
        <v>#DIV/0!</v>
      </c>
      <c r="L42" s="442">
        <v>0</v>
      </c>
      <c r="M42" s="695">
        <v>0</v>
      </c>
      <c r="N42" s="828" t="e">
        <v>#DIV/0!</v>
      </c>
      <c r="O42" s="618">
        <v>0</v>
      </c>
      <c r="P42" s="395">
        <f t="shared" si="4"/>
        <v>0</v>
      </c>
      <c r="Q42" s="690" t="e">
        <f t="shared" si="5"/>
        <v>#DIV/0!</v>
      </c>
      <c r="R42" s="565" t="str">
        <f t="shared" si="39"/>
        <v>+</v>
      </c>
      <c r="S42" s="618">
        <f>'Summary Data'!CL44</f>
        <v>0</v>
      </c>
      <c r="T42" s="395">
        <f t="shared" si="31"/>
        <v>0</v>
      </c>
      <c r="U42" s="690" t="e">
        <f t="shared" si="32"/>
        <v>#DIV/0!</v>
      </c>
      <c r="V42" s="618">
        <f>'Summary Data'!CZ44</f>
        <v>0</v>
      </c>
      <c r="W42" s="395">
        <f t="shared" si="33"/>
        <v>0</v>
      </c>
      <c r="X42" s="690" t="e">
        <f t="shared" si="34"/>
        <v>#DIV/0!</v>
      </c>
      <c r="Y42" s="565" t="str">
        <f t="shared" si="40"/>
        <v>+</v>
      </c>
      <c r="Z42" s="618">
        <f>'Summary Data'!DN44</f>
        <v>0</v>
      </c>
      <c r="AA42" s="395">
        <f t="shared" si="35"/>
        <v>0</v>
      </c>
      <c r="AB42" s="690" t="e">
        <f t="shared" si="36"/>
        <v>#DIV/0!</v>
      </c>
      <c r="AC42" s="565" t="str">
        <f t="shared" si="41"/>
        <v>+</v>
      </c>
      <c r="AD42" s="618">
        <f>'Summary Data'!EB44</f>
        <v>0</v>
      </c>
      <c r="AE42" s="395">
        <f t="shared" si="12"/>
        <v>0</v>
      </c>
      <c r="AF42" s="690" t="e">
        <f t="shared" si="13"/>
        <v>#DIV/0!</v>
      </c>
      <c r="AG42" s="565" t="str">
        <f t="shared" si="42"/>
        <v>+</v>
      </c>
      <c r="AH42" s="618">
        <f>'Summary Data'!EP44</f>
        <v>0</v>
      </c>
      <c r="AI42" s="395">
        <f t="shared" si="14"/>
        <v>0</v>
      </c>
      <c r="AJ42" s="690" t="e">
        <f t="shared" si="15"/>
        <v>#DIV/0!</v>
      </c>
      <c r="AK42" s="565" t="str">
        <f t="shared" si="43"/>
        <v>+</v>
      </c>
      <c r="AL42" s="618">
        <f>'Summary Data'!FD44</f>
        <v>0</v>
      </c>
      <c r="AM42" s="395">
        <f t="shared" si="22"/>
        <v>0</v>
      </c>
      <c r="AN42" s="690" t="e">
        <f t="shared" si="16"/>
        <v>#DIV/0!</v>
      </c>
      <c r="AO42" s="565" t="str">
        <f t="shared" si="44"/>
        <v>+</v>
      </c>
      <c r="AP42" s="618">
        <f>'Summary Data'!FR44</f>
        <v>0</v>
      </c>
      <c r="AQ42" s="395">
        <f t="shared" si="37"/>
        <v>0</v>
      </c>
      <c r="AR42" s="690" t="e">
        <f t="shared" si="18"/>
        <v>#DIV/0!</v>
      </c>
      <c r="AS42" s="618">
        <f>'Summary Data'!GF44</f>
        <v>0</v>
      </c>
      <c r="AT42" s="395" t="e">
        <f t="shared" si="38"/>
        <v>#VALUE!</v>
      </c>
      <c r="AU42" s="690" t="e">
        <f t="shared" si="20"/>
        <v>#VALUE!</v>
      </c>
    </row>
    <row r="43" spans="1:47" ht="23.1" customHeight="1" collapsed="1" x14ac:dyDescent="0.35">
      <c r="A43" s="411" t="str">
        <f>'Summary Data'!E45</f>
        <v>Total ERP Costs</v>
      </c>
      <c r="B43" s="430">
        <v>16449087.869999999</v>
      </c>
      <c r="C43" s="430">
        <v>15105028.170000004</v>
      </c>
      <c r="D43" s="384">
        <f t="shared" si="21"/>
        <v>-1344059.6999999955</v>
      </c>
      <c r="E43" s="372">
        <f t="shared" si="23"/>
        <v>-8.1710287562589065E-2</v>
      </c>
      <c r="F43" s="388">
        <v>12600150.57</v>
      </c>
      <c r="G43" s="439">
        <f t="shared" si="0"/>
        <v>-2504877.6000000034</v>
      </c>
      <c r="H43" s="372">
        <f t="shared" si="30"/>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9"/>
        <v>-</v>
      </c>
      <c r="S43" s="430">
        <f>'Summary Data'!CL45</f>
        <v>13132064.09</v>
      </c>
      <c r="T43" s="832">
        <f t="shared" si="31"/>
        <v>-662427.17999999784</v>
      </c>
      <c r="U43" s="690">
        <f t="shared" si="32"/>
        <v>-4.8021138803475277E-2</v>
      </c>
      <c r="V43" s="430">
        <f>'Summary Data'!CZ45</f>
        <v>12532014.41</v>
      </c>
      <c r="W43" s="832">
        <f t="shared" si="33"/>
        <v>-600049.6799999997</v>
      </c>
      <c r="X43" s="690">
        <f t="shared" si="34"/>
        <v>-4.5693477878845756E-2</v>
      </c>
      <c r="Y43" s="565" t="str">
        <f t="shared" si="40"/>
        <v>+</v>
      </c>
      <c r="Z43" s="430">
        <f>'Summary Data'!DN45</f>
        <v>11597517.579999998</v>
      </c>
      <c r="AA43" s="832">
        <f t="shared" si="35"/>
        <v>-934496.83000000194</v>
      </c>
      <c r="AB43" s="690">
        <f t="shared" si="36"/>
        <v>-7.4568764400263873E-2</v>
      </c>
      <c r="AC43" s="565" t="str">
        <f t="shared" si="41"/>
        <v>+</v>
      </c>
      <c r="AD43" s="430">
        <f>'Summary Data'!EB45</f>
        <v>11240086.65</v>
      </c>
      <c r="AE43" s="832">
        <f t="shared" si="12"/>
        <v>-357430.92999999784</v>
      </c>
      <c r="AF43" s="690">
        <f t="shared" si="13"/>
        <v>-3.0819606655857975E-2</v>
      </c>
      <c r="AG43" s="565" t="str">
        <f t="shared" si="42"/>
        <v>+</v>
      </c>
      <c r="AH43" s="430">
        <f>'Summary Data'!EP45</f>
        <v>12175522.339999998</v>
      </c>
      <c r="AI43" s="832">
        <f t="shared" si="14"/>
        <v>935435.68999999762</v>
      </c>
      <c r="AJ43" s="690">
        <f t="shared" si="15"/>
        <v>8.3223174262628805E-2</v>
      </c>
      <c r="AK43" s="565" t="str">
        <f t="shared" si="43"/>
        <v>-</v>
      </c>
      <c r="AL43" s="430">
        <f>'Summary Data'!FD45</f>
        <v>12104799.844000001</v>
      </c>
      <c r="AM43" s="832">
        <f t="shared" si="22"/>
        <v>-70722.495999997482</v>
      </c>
      <c r="AN43" s="690">
        <f t="shared" si="16"/>
        <v>-5.808580036657178E-3</v>
      </c>
      <c r="AO43" s="565" t="str">
        <f t="shared" si="44"/>
        <v>+</v>
      </c>
      <c r="AP43" s="430">
        <f>'Summary Data'!FR45</f>
        <v>12896638.879999999</v>
      </c>
      <c r="AQ43" s="832">
        <f t="shared" si="37"/>
        <v>791839.03599999845</v>
      </c>
      <c r="AR43" s="690">
        <f t="shared" si="18"/>
        <v>6.5415293619455445E-2</v>
      </c>
      <c r="AS43" s="430">
        <f>'Summary Data'!GF45</f>
        <v>5751455.0499999998</v>
      </c>
      <c r="AT43" s="832" t="e">
        <f t="shared" si="38"/>
        <v>#VALUE!</v>
      </c>
      <c r="AU43" s="690" t="e">
        <f t="shared" si="20"/>
        <v>#VALUE!</v>
      </c>
    </row>
    <row r="44" spans="1:47" ht="23.1" customHeight="1" x14ac:dyDescent="0.35">
      <c r="A44" s="411" t="str">
        <f>'Summary Data'!E46</f>
        <v>Cost Per Employee Payroll</v>
      </c>
      <c r="B44" s="431">
        <v>10.601665211139519</v>
      </c>
      <c r="C44" s="431">
        <v>9.7620836144653094</v>
      </c>
      <c r="D44" s="400">
        <f t="shared" si="21"/>
        <v>-0.83958159667420951</v>
      </c>
      <c r="E44" s="372">
        <f t="shared" si="23"/>
        <v>-7.9193370093599391E-2</v>
      </c>
      <c r="F44" s="389">
        <v>8.2014556563657184</v>
      </c>
      <c r="G44" s="440">
        <f t="shared" si="0"/>
        <v>-1.560627958099591</v>
      </c>
      <c r="H44" s="372">
        <f t="shared" si="30"/>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9"/>
        <v>-</v>
      </c>
      <c r="S44" s="431">
        <f>'Summary Data'!CL46</f>
        <v>8.7863637330756941</v>
      </c>
      <c r="T44" s="833">
        <f t="shared" si="31"/>
        <v>-0.83638632639292965</v>
      </c>
      <c r="U44" s="690">
        <f t="shared" si="32"/>
        <v>-8.6917598526830661E-2</v>
      </c>
      <c r="V44" s="431">
        <f>'Summary Data'!CZ46</f>
        <v>8.3716707649862556</v>
      </c>
      <c r="W44" s="833">
        <f t="shared" si="33"/>
        <v>-0.41469296808943845</v>
      </c>
      <c r="X44" s="690">
        <f t="shared" si="34"/>
        <v>-4.7197336769516353E-2</v>
      </c>
      <c r="Y44" s="565" t="str">
        <f t="shared" si="40"/>
        <v>+</v>
      </c>
      <c r="Z44" s="431">
        <f>'Summary Data'!DN46</f>
        <v>7.6015798808656108</v>
      </c>
      <c r="AA44" s="833">
        <f t="shared" si="35"/>
        <v>-0.77009088412064486</v>
      </c>
      <c r="AB44" s="690">
        <f t="shared" si="36"/>
        <v>-9.1987717355235615E-2</v>
      </c>
      <c r="AC44" s="565" t="str">
        <f t="shared" si="41"/>
        <v>+</v>
      </c>
      <c r="AD44" s="431">
        <f>'Summary Data'!EB46</f>
        <v>7.3082820598013125</v>
      </c>
      <c r="AE44" s="833">
        <f t="shared" si="12"/>
        <v>-0.29329782106429825</v>
      </c>
      <c r="AF44" s="690">
        <f t="shared" si="13"/>
        <v>-3.8583797797425726E-2</v>
      </c>
      <c r="AG44" s="565" t="str">
        <f t="shared" si="42"/>
        <v>+</v>
      </c>
      <c r="AH44" s="431">
        <f>'Summary Data'!EP46</f>
        <v>7.8672404972011902</v>
      </c>
      <c r="AI44" s="833">
        <f t="shared" si="14"/>
        <v>0.55895843739987772</v>
      </c>
      <c r="AJ44" s="690">
        <f t="shared" si="15"/>
        <v>7.6482876936891778E-2</v>
      </c>
      <c r="AK44" s="565" t="str">
        <f t="shared" si="43"/>
        <v>-</v>
      </c>
      <c r="AL44" s="431">
        <f>'Summary Data'!FD46</f>
        <v>7.8111155489907977</v>
      </c>
      <c r="AM44" s="833">
        <f t="shared" si="22"/>
        <v>-5.6124948210392489E-2</v>
      </c>
      <c r="AN44" s="690">
        <f t="shared" si="16"/>
        <v>-7.1340069278877666E-3</v>
      </c>
      <c r="AO44" s="565" t="str">
        <f t="shared" si="44"/>
        <v>+</v>
      </c>
      <c r="AP44" s="431">
        <f>'Summary Data'!FR46</f>
        <v>8.7549812058275851</v>
      </c>
      <c r="AQ44" s="833">
        <f t="shared" si="37"/>
        <v>0.94386565683678736</v>
      </c>
      <c r="AR44" s="690">
        <f t="shared" si="18"/>
        <v>0.12083621742847417</v>
      </c>
      <c r="AS44" s="431">
        <f>'Summary Data'!GF46</f>
        <v>8.1488107163046912</v>
      </c>
      <c r="AT44" s="833" t="e">
        <f t="shared" si="38"/>
        <v>#VALUE!</v>
      </c>
      <c r="AU44" s="690" t="e">
        <f t="shared" si="20"/>
        <v>#VALUE!</v>
      </c>
    </row>
    <row r="45" spans="1:47" ht="23.1" customHeight="1" x14ac:dyDescent="0.35">
      <c r="A45" s="411" t="str">
        <f>'Summary Data'!E47</f>
        <v>Cost as % of System Implementation</v>
      </c>
      <c r="B45" s="426">
        <v>0.17363572723741089</v>
      </c>
      <c r="C45" s="426">
        <v>0.15944790203370277</v>
      </c>
      <c r="D45" s="399">
        <f t="shared" si="21"/>
        <v>-1.4187825203708121E-2</v>
      </c>
      <c r="E45" s="372">
        <f t="shared" si="23"/>
        <v>-8.1710287562589065E-2</v>
      </c>
      <c r="F45" s="387">
        <v>0.13300654266143377</v>
      </c>
      <c r="G45" s="435">
        <f t="shared" si="0"/>
        <v>-2.6441359372268991E-2</v>
      </c>
      <c r="H45" s="372">
        <f t="shared" si="30"/>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9"/>
        <v>-</v>
      </c>
      <c r="S45" s="426">
        <f>'Summary Data'!CL47</f>
        <v>0.13862139447586516</v>
      </c>
      <c r="T45" s="387">
        <f t="shared" si="31"/>
        <v>-6.9925473102313007E-3</v>
      </c>
      <c r="U45" s="690">
        <f t="shared" si="32"/>
        <v>-4.8021138803475236E-2</v>
      </c>
      <c r="V45" s="426">
        <f>'Summary Data'!CZ47</f>
        <v>0.13228730085384746</v>
      </c>
      <c r="W45" s="387">
        <f t="shared" si="33"/>
        <v>-6.3340936220177002E-3</v>
      </c>
      <c r="X45" s="690">
        <f t="shared" si="34"/>
        <v>-4.5693477878845784E-2</v>
      </c>
      <c r="Y45" s="565" t="str">
        <f t="shared" si="40"/>
        <v>+</v>
      </c>
      <c r="Z45" s="426">
        <f>'Summary Data'!DN47</f>
        <v>0.12242280028333009</v>
      </c>
      <c r="AA45" s="387">
        <f t="shared" si="35"/>
        <v>-9.8645005705173677E-3</v>
      </c>
      <c r="AB45" s="690">
        <f t="shared" si="36"/>
        <v>-7.4568764400263804E-2</v>
      </c>
      <c r="AC45" s="565" t="str">
        <f t="shared" si="41"/>
        <v>+</v>
      </c>
      <c r="AD45" s="426">
        <f>'Summary Data'!EB47</f>
        <v>0.11864977773288919</v>
      </c>
      <c r="AE45" s="387">
        <f t="shared" si="12"/>
        <v>-3.7730225504409021E-3</v>
      </c>
      <c r="AF45" s="690">
        <f t="shared" si="13"/>
        <v>-3.0819606655858058E-2</v>
      </c>
      <c r="AG45" s="565" t="str">
        <f t="shared" si="42"/>
        <v>+</v>
      </c>
      <c r="AH45" s="426">
        <f>'Summary Data'!EP47</f>
        <v>0.12852418886137562</v>
      </c>
      <c r="AI45" s="387">
        <f t="shared" si="14"/>
        <v>9.8744111284864294E-3</v>
      </c>
      <c r="AJ45" s="690">
        <f t="shared" si="15"/>
        <v>8.3223174262628957E-2</v>
      </c>
      <c r="AK45" s="565" t="str">
        <f t="shared" si="43"/>
        <v>-</v>
      </c>
      <c r="AL45" s="426">
        <f>'Summary Data'!FD47</f>
        <v>0.12777764582372786</v>
      </c>
      <c r="AM45" s="387">
        <f t="shared" si="22"/>
        <v>-7.465430376477622E-4</v>
      </c>
      <c r="AN45" s="690">
        <f t="shared" si="16"/>
        <v>-5.8085800366573254E-3</v>
      </c>
      <c r="AO45" s="565" t="str">
        <f t="shared" si="44"/>
        <v>+</v>
      </c>
      <c r="AP45" s="426">
        <f>'Summary Data'!FR47</f>
        <v>0.1361362580432898</v>
      </c>
      <c r="AQ45" s="387">
        <f t="shared" si="37"/>
        <v>8.3586122195619394E-3</v>
      </c>
      <c r="AR45" s="690">
        <f t="shared" si="18"/>
        <v>6.5415293619455417E-2</v>
      </c>
      <c r="AS45" s="426">
        <f>'Summary Data'!GF47</f>
        <v>6.0712064290287575E-2</v>
      </c>
      <c r="AT45" s="387" t="e">
        <f t="shared" si="38"/>
        <v>#VALUE!</v>
      </c>
      <c r="AU45" s="690" t="e">
        <f t="shared" si="20"/>
        <v>#VALUE!</v>
      </c>
    </row>
    <row r="46" spans="1:47" ht="23.1" customHeight="1" x14ac:dyDescent="0.35">
      <c r="A46" s="411" t="str">
        <f>'Summary Data'!E48</f>
        <v>Service Center Costs</v>
      </c>
      <c r="B46" s="430">
        <v>4406958.51</v>
      </c>
      <c r="C46" s="430">
        <v>4265604.1500000004</v>
      </c>
      <c r="D46" s="384">
        <f t="shared" si="21"/>
        <v>-141354.3599999994</v>
      </c>
      <c r="E46" s="372">
        <f t="shared" si="23"/>
        <v>-3.207526453431471E-2</v>
      </c>
      <c r="F46" s="388">
        <v>4001965.3</v>
      </c>
      <c r="G46" s="439">
        <f t="shared" si="0"/>
        <v>-263638.85000000056</v>
      </c>
      <c r="H46" s="372">
        <f t="shared" si="30"/>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9"/>
        <v>+</v>
      </c>
      <c r="S46" s="430">
        <f>'Summary Data'!CL48</f>
        <v>3868401.9499999993</v>
      </c>
      <c r="T46" s="832">
        <f t="shared" si="31"/>
        <v>162014.73999999836</v>
      </c>
      <c r="U46" s="690">
        <f t="shared" si="32"/>
        <v>4.3712308191350122E-2</v>
      </c>
      <c r="V46" s="430">
        <f>'Summary Data'!CZ48</f>
        <v>3955984.86</v>
      </c>
      <c r="W46" s="832">
        <f t="shared" si="33"/>
        <v>87582.910000000615</v>
      </c>
      <c r="X46" s="690">
        <f t="shared" si="34"/>
        <v>2.2640591937453818E-2</v>
      </c>
      <c r="Y46" s="565" t="str">
        <f t="shared" si="40"/>
        <v>-</v>
      </c>
      <c r="Z46" s="430">
        <f>'Summary Data'!DN48</f>
        <v>4346475.07</v>
      </c>
      <c r="AA46" s="832">
        <f t="shared" si="35"/>
        <v>390490.21000000043</v>
      </c>
      <c r="AB46" s="690">
        <f t="shared" si="36"/>
        <v>9.8708722055119408E-2</v>
      </c>
      <c r="AC46" s="565" t="str">
        <f t="shared" si="41"/>
        <v>-</v>
      </c>
      <c r="AD46" s="430">
        <f>'Summary Data'!EB48</f>
        <v>4538908.63</v>
      </c>
      <c r="AE46" s="832">
        <f t="shared" si="12"/>
        <v>192433.55999999959</v>
      </c>
      <c r="AF46" s="690">
        <f t="shared" si="13"/>
        <v>4.4273476069885652E-2</v>
      </c>
      <c r="AG46" s="565" t="str">
        <f t="shared" si="42"/>
        <v>-</v>
      </c>
      <c r="AH46" s="430">
        <f>'Summary Data'!EP48</f>
        <v>4480097.9000000004</v>
      </c>
      <c r="AI46" s="832">
        <f t="shared" si="14"/>
        <v>-58810.729999999516</v>
      </c>
      <c r="AJ46" s="690">
        <f t="shared" si="15"/>
        <v>-1.2957020022674376E-2</v>
      </c>
      <c r="AK46" s="565" t="str">
        <f t="shared" si="43"/>
        <v>+</v>
      </c>
      <c r="AL46" s="430">
        <f>'Summary Data'!FD48</f>
        <v>4567331.41</v>
      </c>
      <c r="AM46" s="832">
        <f t="shared" si="22"/>
        <v>87233.509999999776</v>
      </c>
      <c r="AN46" s="690">
        <f t="shared" si="16"/>
        <v>1.9471340124062861E-2</v>
      </c>
      <c r="AO46" s="565" t="str">
        <f t="shared" si="44"/>
        <v>-</v>
      </c>
      <c r="AP46" s="430">
        <f>'Summary Data'!FR48</f>
        <v>4844000.26</v>
      </c>
      <c r="AQ46" s="832">
        <f t="shared" si="37"/>
        <v>276668.84999999963</v>
      </c>
      <c r="AR46" s="690">
        <f t="shared" si="18"/>
        <v>6.0575602066940792E-2</v>
      </c>
      <c r="AS46" s="430">
        <f>'Summary Data'!GF48</f>
        <v>2558742.69</v>
      </c>
      <c r="AT46" s="832" t="e">
        <f t="shared" si="38"/>
        <v>#VALUE!</v>
      </c>
      <c r="AU46" s="690" t="e">
        <f t="shared" si="20"/>
        <v>#VALUE!</v>
      </c>
    </row>
    <row r="47" spans="1:47"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45">J46/J21</f>
        <v>-75.371579865437312</v>
      </c>
      <c r="K47" s="390">
        <f t="shared" si="45"/>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9"/>
        <v>-</v>
      </c>
      <c r="S47" s="432">
        <f>'Summary Data'!CL49</f>
        <v>46.482366052653703</v>
      </c>
      <c r="T47" s="834">
        <f t="shared" si="31"/>
        <v>-19.275692459872033</v>
      </c>
      <c r="U47" s="690">
        <f t="shared" si="32"/>
        <v>-0.29313049831299925</v>
      </c>
      <c r="V47" s="432">
        <f>'Summary Data'!CZ49</f>
        <v>52.372871648904479</v>
      </c>
      <c r="W47" s="834">
        <f t="shared" si="33"/>
        <v>5.890505596250776</v>
      </c>
      <c r="X47" s="690">
        <f t="shared" si="34"/>
        <v>0.12672559717760934</v>
      </c>
      <c r="Y47" s="565" t="str">
        <f t="shared" si="40"/>
        <v>-</v>
      </c>
      <c r="Z47" s="432">
        <f>'Summary Data'!DN49</f>
        <v>63.569120864656163</v>
      </c>
      <c r="AA47" s="834">
        <f t="shared" si="35"/>
        <v>11.196249215751685</v>
      </c>
      <c r="AB47" s="690">
        <f t="shared" si="36"/>
        <v>0.21377955539288984</v>
      </c>
      <c r="AC47" s="565" t="str">
        <f t="shared" si="41"/>
        <v>-</v>
      </c>
      <c r="AD47" s="432">
        <f>'Summary Data'!EB49</f>
        <v>64.193200531771964</v>
      </c>
      <c r="AE47" s="834">
        <f t="shared" si="12"/>
        <v>0.62407966711580087</v>
      </c>
      <c r="AF47" s="690">
        <f t="shared" si="13"/>
        <v>9.817339906973345E-3</v>
      </c>
      <c r="AG47" s="565" t="str">
        <f t="shared" si="42"/>
        <v>-</v>
      </c>
      <c r="AH47" s="432">
        <f>'Summary Data'!EP49</f>
        <v>62.305790974202075</v>
      </c>
      <c r="AI47" s="834">
        <f t="shared" si="14"/>
        <v>-1.8874095575698888</v>
      </c>
      <c r="AJ47" s="690">
        <f t="shared" si="15"/>
        <v>-2.9402016754651903E-2</v>
      </c>
      <c r="AK47" s="565" t="str">
        <f t="shared" si="43"/>
        <v>+</v>
      </c>
      <c r="AL47" s="432">
        <f>'Summary Data'!FD49</f>
        <v>54.942035486587272</v>
      </c>
      <c r="AM47" s="834">
        <f t="shared" si="22"/>
        <v>-7.363755487614803</v>
      </c>
      <c r="AN47" s="690">
        <f t="shared" si="16"/>
        <v>-0.11818733656176182</v>
      </c>
      <c r="AO47" s="565" t="str">
        <f t="shared" si="44"/>
        <v>+</v>
      </c>
      <c r="AP47" s="432">
        <f>'Summary Data'!FR49</f>
        <v>62.863375467192689</v>
      </c>
      <c r="AQ47" s="834">
        <f t="shared" si="37"/>
        <v>7.921339980605417</v>
      </c>
      <c r="AR47" s="690">
        <f t="shared" si="18"/>
        <v>0.14417631073277609</v>
      </c>
      <c r="AS47" s="432">
        <f>'Summary Data'!GF49</f>
        <v>66.691237000547346</v>
      </c>
      <c r="AT47" s="834" t="e">
        <f t="shared" si="38"/>
        <v>#VALUE!</v>
      </c>
      <c r="AU47" s="690" t="e">
        <f t="shared" si="20"/>
        <v>#VALUE!</v>
      </c>
    </row>
    <row r="48" spans="1:47" ht="23.1" customHeight="1" x14ac:dyDescent="0.35">
      <c r="A48" s="411" t="str">
        <f>'Summary Data'!E50</f>
        <v>Service Center Costs % of Total Costs</v>
      </c>
      <c r="B48" s="426">
        <v>0.26791506889798139</v>
      </c>
      <c r="C48" s="426">
        <v>0.28239630552109057</v>
      </c>
      <c r="D48" s="399">
        <f t="shared" si="21"/>
        <v>1.4481236623109184E-2</v>
      </c>
      <c r="E48" s="372">
        <f t="shared" si="23"/>
        <v>5.4051594345458233E-2</v>
      </c>
      <c r="F48" s="387">
        <v>0.31761249818144038</v>
      </c>
      <c r="G48" s="435">
        <f t="shared" si="0"/>
        <v>3.521619266034981E-2</v>
      </c>
      <c r="H48" s="372">
        <f t="shared" si="30"/>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31"/>
        <v>2.5890802263883406E-2</v>
      </c>
      <c r="U48" s="690">
        <f t="shared" si="32"/>
        <v>9.636080246522212E-2</v>
      </c>
      <c r="V48" s="426">
        <f>'Summary Data'!CZ50</f>
        <v>0.31567030890447245</v>
      </c>
      <c r="W48" s="387">
        <f t="shared" si="33"/>
        <v>2.1093468318858222E-2</v>
      </c>
      <c r="X48" s="690">
        <f t="shared" si="34"/>
        <v>7.1605996849327086E-2</v>
      </c>
      <c r="Y48" s="566"/>
      <c r="Z48" s="426">
        <f>'Summary Data'!DN50</f>
        <v>0.37477632950481815</v>
      </c>
      <c r="AA48" s="387">
        <f t="shared" si="35"/>
        <v>5.9106020600345699E-2</v>
      </c>
      <c r="AB48" s="690">
        <f t="shared" si="36"/>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22"/>
        <v>9.3563312639446394E-3</v>
      </c>
      <c r="AN48" s="690">
        <f t="shared" si="16"/>
        <v>2.542761851802354E-2</v>
      </c>
      <c r="AO48" s="566"/>
      <c r="AP48" s="426">
        <f>'Summary Data'!FR50</f>
        <v>0.37560175989048089</v>
      </c>
      <c r="AQ48" s="387">
        <f t="shared" si="37"/>
        <v>-1.7139717912696417E-3</v>
      </c>
      <c r="AR48" s="690">
        <f t="shared" si="18"/>
        <v>-4.542539966807699E-3</v>
      </c>
      <c r="AS48" s="426">
        <f>'Summary Data'!GF50</f>
        <v>0.44488614928843095</v>
      </c>
      <c r="AT48" s="387">
        <f t="shared" si="38"/>
        <v>0.44488614928843095</v>
      </c>
      <c r="AU48" s="690" t="e">
        <f t="shared" si="20"/>
        <v>#DIV/0!</v>
      </c>
    </row>
    <row r="49" spans="1:47" ht="20.25" hidden="1" customHeight="1" outlineLevel="1" x14ac:dyDescent="0.35">
      <c r="A49" s="411" t="s">
        <v>5</v>
      </c>
      <c r="B49" s="418">
        <v>0</v>
      </c>
      <c r="C49" s="418">
        <v>0</v>
      </c>
      <c r="D49" s="395">
        <f t="shared" si="21"/>
        <v>0</v>
      </c>
      <c r="E49" s="372" t="e">
        <f t="shared" si="23"/>
        <v>#DIV/0!</v>
      </c>
      <c r="F49" s="373">
        <v>0</v>
      </c>
      <c r="G49" s="434">
        <f t="shared" si="0"/>
        <v>0</v>
      </c>
      <c r="H49" s="372" t="e">
        <f t="shared" si="30"/>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31"/>
        <v>0</v>
      </c>
      <c r="U49" s="690" t="e">
        <f t="shared" si="32"/>
        <v>#DIV/0!</v>
      </c>
      <c r="V49" s="418">
        <f>'Summary Data'!CZ51</f>
        <v>0</v>
      </c>
      <c r="W49" s="395">
        <f t="shared" si="33"/>
        <v>0</v>
      </c>
      <c r="X49" s="690" t="e">
        <f t="shared" si="34"/>
        <v>#DIV/0!</v>
      </c>
      <c r="Y49" s="566"/>
      <c r="Z49" s="418">
        <f>'Summary Data'!DN51</f>
        <v>0</v>
      </c>
      <c r="AA49" s="395">
        <f t="shared" si="35"/>
        <v>0</v>
      </c>
      <c r="AB49" s="690" t="e">
        <f t="shared" si="36"/>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22"/>
        <v>0</v>
      </c>
      <c r="AN49" s="690" t="e">
        <f t="shared" si="16"/>
        <v>#DIV/0!</v>
      </c>
      <c r="AO49" s="566"/>
      <c r="AP49" s="418">
        <f>'Summary Data'!FR51</f>
        <v>0</v>
      </c>
      <c r="AQ49" s="395">
        <f t="shared" si="37"/>
        <v>0</v>
      </c>
      <c r="AR49" s="690" t="e">
        <f t="shared" si="18"/>
        <v>#DIV/0!</v>
      </c>
      <c r="AS49" s="418">
        <f>'Summary Data'!GF51</f>
        <v>0</v>
      </c>
      <c r="AT49" s="395">
        <f t="shared" si="38"/>
        <v>0</v>
      </c>
      <c r="AU49" s="690" t="e">
        <f t="shared" si="20"/>
        <v>#DIV/0!</v>
      </c>
    </row>
    <row r="50" spans="1:47" ht="23.1" customHeight="1" collapsed="1" x14ac:dyDescent="0.35">
      <c r="A50" s="411" t="str">
        <f>'Summary Data'!E52</f>
        <v>Number of Classes Offered</v>
      </c>
      <c r="B50" s="424">
        <v>919</v>
      </c>
      <c r="C50" s="424">
        <v>1439</v>
      </c>
      <c r="D50" s="384">
        <f t="shared" si="21"/>
        <v>520</v>
      </c>
      <c r="E50" s="372">
        <f t="shared" si="23"/>
        <v>0.56583242655059851</v>
      </c>
      <c r="F50" s="382">
        <v>1092</v>
      </c>
      <c r="G50" s="436">
        <f t="shared" si="0"/>
        <v>-347</v>
      </c>
      <c r="H50" s="372">
        <f t="shared" si="30"/>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31"/>
        <v>-42</v>
      </c>
      <c r="U50" s="690">
        <f t="shared" si="32"/>
        <v>-0.14189189189189189</v>
      </c>
      <c r="V50" s="424">
        <f>'Summary Data'!CZ52</f>
        <v>213</v>
      </c>
      <c r="W50" s="831">
        <f t="shared" si="33"/>
        <v>-41</v>
      </c>
      <c r="X50" s="690">
        <f t="shared" si="34"/>
        <v>-0.16141732283464566</v>
      </c>
      <c r="Y50" s="566"/>
      <c r="Z50" s="424">
        <f>'Summary Data'!DN52</f>
        <v>159</v>
      </c>
      <c r="AA50" s="831">
        <f t="shared" si="35"/>
        <v>-54</v>
      </c>
      <c r="AB50" s="690">
        <f t="shared" si="36"/>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22"/>
        <v>3</v>
      </c>
      <c r="AN50" s="690">
        <f t="shared" si="16"/>
        <v>1.7142857142857144E-2</v>
      </c>
      <c r="AO50" s="566"/>
      <c r="AP50" s="424">
        <f>'Summary Data'!FR52</f>
        <v>173</v>
      </c>
      <c r="AQ50" s="831">
        <f t="shared" si="37"/>
        <v>-5</v>
      </c>
      <c r="AR50" s="690">
        <f t="shared" si="18"/>
        <v>-2.8089887640449437E-2</v>
      </c>
      <c r="AS50" s="424">
        <f>'Summary Data'!GF52</f>
        <v>94</v>
      </c>
      <c r="AT50" s="831">
        <f t="shared" si="38"/>
        <v>94</v>
      </c>
      <c r="AU50" s="690" t="e">
        <f t="shared" si="20"/>
        <v>#DIV/0!</v>
      </c>
    </row>
    <row r="51" spans="1:47" ht="23.1" customHeight="1" x14ac:dyDescent="0.35">
      <c r="A51" s="413" t="str">
        <f>'Summary Data'!E53</f>
        <v>Benefits</v>
      </c>
      <c r="B51" s="424">
        <v>11</v>
      </c>
      <c r="C51" s="424">
        <v>12</v>
      </c>
      <c r="D51" s="384">
        <f t="shared" si="21"/>
        <v>1</v>
      </c>
      <c r="E51" s="372">
        <f t="shared" si="23"/>
        <v>9.0909090909090912E-2</v>
      </c>
      <c r="F51" s="382">
        <v>20</v>
      </c>
      <c r="G51" s="436">
        <f t="shared" si="0"/>
        <v>8</v>
      </c>
      <c r="H51" s="372">
        <f t="shared" si="30"/>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31"/>
        <v>-2</v>
      </c>
      <c r="U51" s="690">
        <f t="shared" si="32"/>
        <v>-0.18181818181818182</v>
      </c>
      <c r="V51" s="424">
        <f>'Summary Data'!CZ53</f>
        <v>7</v>
      </c>
      <c r="W51" s="831">
        <f t="shared" si="33"/>
        <v>-2</v>
      </c>
      <c r="X51" s="690">
        <f t="shared" si="34"/>
        <v>-0.22222222222222221</v>
      </c>
      <c r="Y51" s="566"/>
      <c r="Z51" s="424">
        <f>'Summary Data'!DN53</f>
        <v>6</v>
      </c>
      <c r="AA51" s="831">
        <f t="shared" si="35"/>
        <v>-1</v>
      </c>
      <c r="AB51" s="690">
        <f t="shared" si="36"/>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22"/>
        <v>4</v>
      </c>
      <c r="AN51" s="690">
        <f t="shared" si="16"/>
        <v>0.5714285714285714</v>
      </c>
      <c r="AO51" s="566"/>
      <c r="AP51" s="424">
        <f>'Summary Data'!FR53</f>
        <v>10</v>
      </c>
      <c r="AQ51" s="831">
        <f t="shared" si="37"/>
        <v>-1</v>
      </c>
      <c r="AR51" s="690">
        <f t="shared" si="18"/>
        <v>-9.0909090909090912E-2</v>
      </c>
      <c r="AS51" s="424">
        <f>'Summary Data'!GF53</f>
        <v>5</v>
      </c>
      <c r="AT51" s="831">
        <f t="shared" si="38"/>
        <v>5</v>
      </c>
      <c r="AU51" s="690" t="e">
        <f t="shared" si="20"/>
        <v>#DIV/0!</v>
      </c>
    </row>
    <row r="52" spans="1:47" ht="23.1" customHeight="1" x14ac:dyDescent="0.35">
      <c r="A52" s="413" t="str">
        <f>'Summary Data'!E54</f>
        <v xml:space="preserve">BI </v>
      </c>
      <c r="B52" s="424">
        <v>31</v>
      </c>
      <c r="C52" s="424">
        <v>10</v>
      </c>
      <c r="D52" s="384">
        <f t="shared" si="21"/>
        <v>-21</v>
      </c>
      <c r="E52" s="372">
        <f t="shared" si="23"/>
        <v>-0.67741935483870963</v>
      </c>
      <c r="F52" s="382">
        <v>19</v>
      </c>
      <c r="G52" s="436">
        <f t="shared" si="0"/>
        <v>9</v>
      </c>
      <c r="H52" s="372">
        <f t="shared" si="30"/>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31"/>
        <v>-8</v>
      </c>
      <c r="U52" s="690">
        <f t="shared" si="32"/>
        <v>-0.5714285714285714</v>
      </c>
      <c r="V52" s="424">
        <f>'Summary Data'!CZ54</f>
        <v>1</v>
      </c>
      <c r="W52" s="831">
        <f t="shared" si="33"/>
        <v>-5</v>
      </c>
      <c r="X52" s="690">
        <f t="shared" si="34"/>
        <v>-0.83333333333333337</v>
      </c>
      <c r="Y52" s="566"/>
      <c r="Z52" s="424">
        <f>'Summary Data'!DN54</f>
        <v>0</v>
      </c>
      <c r="AA52" s="831">
        <f t="shared" si="35"/>
        <v>-1</v>
      </c>
      <c r="AB52" s="690">
        <f t="shared" si="36"/>
        <v>-1</v>
      </c>
      <c r="AC52" s="566"/>
      <c r="AD52" s="424">
        <f>'Summary Data'!EB54</f>
        <v>0</v>
      </c>
      <c r="AE52" s="831">
        <f t="shared" si="12"/>
        <v>0</v>
      </c>
      <c r="AF52" s="690" t="e">
        <f t="shared" si="13"/>
        <v>#DIV/0!</v>
      </c>
      <c r="AG52" s="566"/>
      <c r="AH52" s="424">
        <f>'Summary Data'!EP54</f>
        <v>0</v>
      </c>
      <c r="AI52" s="831">
        <f t="shared" si="14"/>
        <v>0</v>
      </c>
      <c r="AJ52" s="1135">
        <v>0</v>
      </c>
      <c r="AK52" s="566"/>
      <c r="AL52" s="424">
        <f>'Summary Data'!FD54</f>
        <v>0</v>
      </c>
      <c r="AM52" s="831">
        <f t="shared" si="22"/>
        <v>0</v>
      </c>
      <c r="AN52" s="1135">
        <v>0</v>
      </c>
      <c r="AO52" s="566"/>
      <c r="AP52" s="424">
        <f>'Summary Data'!FR54</f>
        <v>0</v>
      </c>
      <c r="AQ52" s="831">
        <f t="shared" si="37"/>
        <v>0</v>
      </c>
      <c r="AR52" s="1135">
        <v>0</v>
      </c>
      <c r="AS52" s="424">
        <f>'Summary Data'!GF54</f>
        <v>0</v>
      </c>
      <c r="AT52" s="831">
        <f t="shared" si="38"/>
        <v>0</v>
      </c>
      <c r="AU52" s="1135">
        <v>0</v>
      </c>
    </row>
    <row r="53" spans="1:47" ht="23.1" customHeight="1" x14ac:dyDescent="0.35">
      <c r="A53" s="413" t="str">
        <f>'Summary Data'!E55</f>
        <v>Bus Objects</v>
      </c>
      <c r="B53" s="424">
        <v>0</v>
      </c>
      <c r="C53" s="424">
        <v>0</v>
      </c>
      <c r="D53" s="384">
        <f t="shared" ref="D53:D54" si="46">C53-B53</f>
        <v>0</v>
      </c>
      <c r="E53" s="372">
        <v>0</v>
      </c>
      <c r="F53" s="382">
        <v>0</v>
      </c>
      <c r="G53" s="436">
        <f t="shared" ref="G53:G54" si="47">F53-C53</f>
        <v>0</v>
      </c>
      <c r="H53" s="372">
        <v>0</v>
      </c>
      <c r="I53" s="424">
        <v>0</v>
      </c>
      <c r="J53" s="436">
        <f t="shared" ref="J53:J54" si="48">I53-F53</f>
        <v>0</v>
      </c>
      <c r="K53" s="412">
        <v>0</v>
      </c>
      <c r="L53" s="382">
        <v>0</v>
      </c>
      <c r="M53" s="694">
        <v>0</v>
      </c>
      <c r="N53" s="828">
        <v>0</v>
      </c>
      <c r="O53" s="424">
        <v>47</v>
      </c>
      <c r="P53" s="831">
        <f t="shared" ref="P53:P54" si="49">O53-L53</f>
        <v>47</v>
      </c>
      <c r="Q53" s="782">
        <v>1</v>
      </c>
      <c r="R53" s="566"/>
      <c r="S53" s="424">
        <f>'Summary Data'!CL55</f>
        <v>30</v>
      </c>
      <c r="T53" s="831">
        <f t="shared" si="31"/>
        <v>-17</v>
      </c>
      <c r="U53" s="690">
        <f t="shared" si="32"/>
        <v>-0.36170212765957449</v>
      </c>
      <c r="V53" s="424">
        <f>'Summary Data'!CZ55</f>
        <v>19</v>
      </c>
      <c r="W53" s="831">
        <f t="shared" si="33"/>
        <v>-11</v>
      </c>
      <c r="X53" s="690">
        <f t="shared" si="34"/>
        <v>-0.36666666666666664</v>
      </c>
      <c r="Y53" s="566"/>
      <c r="Z53" s="424">
        <f>'Summary Data'!DN55</f>
        <v>12</v>
      </c>
      <c r="AA53" s="831">
        <f t="shared" si="35"/>
        <v>-7</v>
      </c>
      <c r="AB53" s="690">
        <f t="shared" si="36"/>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22"/>
        <v>6</v>
      </c>
      <c r="AN53" s="690">
        <f t="shared" ref="AN53" si="50">AM53/AH53</f>
        <v>0.5</v>
      </c>
      <c r="AO53" s="566"/>
      <c r="AP53" s="424">
        <f>'Summary Data'!FR55</f>
        <v>12</v>
      </c>
      <c r="AQ53" s="831">
        <f t="shared" si="37"/>
        <v>-6</v>
      </c>
      <c r="AR53" s="690">
        <f>AQ53/AL53</f>
        <v>-0.33333333333333331</v>
      </c>
      <c r="AS53" s="424">
        <f>'Summary Data'!GF55</f>
        <v>6</v>
      </c>
      <c r="AT53" s="831">
        <f t="shared" si="38"/>
        <v>6</v>
      </c>
      <c r="AU53" s="690" t="e">
        <f>AT53/AO53</f>
        <v>#DIV/0!</v>
      </c>
    </row>
    <row r="54" spans="1:47" ht="23.1" customHeight="1" x14ac:dyDescent="0.35">
      <c r="A54" s="413" t="str">
        <f>'Summary Data'!E56</f>
        <v>Finance</v>
      </c>
      <c r="B54" s="424">
        <v>0</v>
      </c>
      <c r="C54" s="424">
        <v>0</v>
      </c>
      <c r="D54" s="384">
        <f t="shared" si="46"/>
        <v>0</v>
      </c>
      <c r="E54" s="372">
        <v>0</v>
      </c>
      <c r="F54" s="382">
        <v>0</v>
      </c>
      <c r="G54" s="436">
        <f t="shared" si="47"/>
        <v>0</v>
      </c>
      <c r="H54" s="372">
        <v>0</v>
      </c>
      <c r="I54" s="424">
        <v>0</v>
      </c>
      <c r="J54" s="436">
        <f t="shared" si="48"/>
        <v>0</v>
      </c>
      <c r="K54" s="412">
        <v>0</v>
      </c>
      <c r="L54" s="382">
        <v>0</v>
      </c>
      <c r="M54" s="694">
        <v>0</v>
      </c>
      <c r="N54" s="828">
        <v>0</v>
      </c>
      <c r="O54" s="424">
        <v>5</v>
      </c>
      <c r="P54" s="831">
        <f t="shared" si="49"/>
        <v>5</v>
      </c>
      <c r="Q54" s="782">
        <v>1</v>
      </c>
      <c r="R54" s="566"/>
      <c r="S54" s="424">
        <f>'Summary Data'!CL56</f>
        <v>3</v>
      </c>
      <c r="T54" s="831">
        <f t="shared" si="31"/>
        <v>-2</v>
      </c>
      <c r="U54" s="690">
        <f t="shared" si="32"/>
        <v>-0.4</v>
      </c>
      <c r="V54" s="424">
        <f>'Summary Data'!CZ56</f>
        <v>1</v>
      </c>
      <c r="W54" s="831">
        <f t="shared" si="33"/>
        <v>-2</v>
      </c>
      <c r="X54" s="690">
        <f t="shared" si="34"/>
        <v>-0.66666666666666663</v>
      </c>
      <c r="Y54" s="566"/>
      <c r="Z54" s="424">
        <f>'Summary Data'!DN56</f>
        <v>0</v>
      </c>
      <c r="AA54" s="831">
        <f t="shared" si="35"/>
        <v>-1</v>
      </c>
      <c r="AB54" s="690">
        <f t="shared" si="36"/>
        <v>-1</v>
      </c>
      <c r="AC54" s="566"/>
      <c r="AD54" s="424">
        <f>'Summary Data'!EB56</f>
        <v>0</v>
      </c>
      <c r="AE54" s="831">
        <f t="shared" si="12"/>
        <v>0</v>
      </c>
      <c r="AF54" s="690" t="e">
        <f t="shared" si="13"/>
        <v>#DIV/0!</v>
      </c>
      <c r="AG54" s="566"/>
      <c r="AH54" s="424">
        <f>'Summary Data'!EP56</f>
        <v>0</v>
      </c>
      <c r="AI54" s="831">
        <f t="shared" si="14"/>
        <v>0</v>
      </c>
      <c r="AJ54" s="1135">
        <v>0</v>
      </c>
      <c r="AK54" s="566"/>
      <c r="AL54" s="424">
        <f>'Summary Data'!FD56</f>
        <v>0</v>
      </c>
      <c r="AM54" s="831">
        <f t="shared" si="22"/>
        <v>0</v>
      </c>
      <c r="AN54" s="1135">
        <v>0</v>
      </c>
      <c r="AO54" s="566"/>
      <c r="AP54" s="424">
        <f>'Summary Data'!FR56</f>
        <v>0</v>
      </c>
      <c r="AQ54" s="831">
        <f t="shared" si="37"/>
        <v>0</v>
      </c>
      <c r="AR54" s="1135">
        <v>0</v>
      </c>
      <c r="AS54" s="424">
        <f>'Summary Data'!GF56</f>
        <v>0</v>
      </c>
      <c r="AT54" s="831">
        <f t="shared" si="38"/>
        <v>0</v>
      </c>
      <c r="AU54" s="1135">
        <v>0</v>
      </c>
    </row>
    <row r="55" spans="1:47" ht="23.1" customHeight="1" x14ac:dyDescent="0.35">
      <c r="A55" s="413" t="str">
        <f>'Summary Data'!E57</f>
        <v>HR/PR Lab</v>
      </c>
      <c r="B55" s="424">
        <v>0</v>
      </c>
      <c r="C55" s="424">
        <v>0</v>
      </c>
      <c r="D55" s="384">
        <f t="shared" ref="D55" si="51">C55-B55</f>
        <v>0</v>
      </c>
      <c r="E55" s="372">
        <v>0</v>
      </c>
      <c r="F55" s="382">
        <v>0</v>
      </c>
      <c r="G55" s="436">
        <f t="shared" ref="G55" si="52">F55-C55</f>
        <v>0</v>
      </c>
      <c r="H55" s="372">
        <v>0</v>
      </c>
      <c r="I55" s="424">
        <v>0</v>
      </c>
      <c r="J55" s="436">
        <f t="shared" ref="J55" si="53">I55-F55</f>
        <v>0</v>
      </c>
      <c r="K55" s="412">
        <v>0</v>
      </c>
      <c r="L55" s="382">
        <v>0</v>
      </c>
      <c r="M55" s="694"/>
      <c r="N55" s="828">
        <v>0</v>
      </c>
      <c r="O55" s="424">
        <v>0</v>
      </c>
      <c r="P55" s="831">
        <f t="shared" ref="P55" si="54">O55-L55</f>
        <v>0</v>
      </c>
      <c r="Q55" s="782">
        <v>0</v>
      </c>
      <c r="R55" s="566"/>
      <c r="S55" s="424">
        <v>0</v>
      </c>
      <c r="T55" s="831">
        <f t="shared" ref="T55" si="55">S55-O55</f>
        <v>0</v>
      </c>
      <c r="U55" s="690">
        <v>0</v>
      </c>
      <c r="V55" s="424">
        <v>0</v>
      </c>
      <c r="W55" s="424">
        <v>0</v>
      </c>
      <c r="X55" s="690">
        <v>0</v>
      </c>
      <c r="Y55" s="566"/>
      <c r="Z55" s="424">
        <f>'Summary Data'!DN57</f>
        <v>4</v>
      </c>
      <c r="AA55" s="831">
        <f t="shared" ref="AA55" si="56">Z55-V55</f>
        <v>4</v>
      </c>
      <c r="AB55" s="690" t="e">
        <f t="shared" ref="AB55" si="57">AA55/V55</f>
        <v>#DIV/0!</v>
      </c>
      <c r="AC55" s="566"/>
      <c r="AD55" s="424">
        <f>'Summary Data'!EB57</f>
        <v>12</v>
      </c>
      <c r="AE55" s="831">
        <f t="shared" ref="AE55" si="58">AD55-Z55</f>
        <v>8</v>
      </c>
      <c r="AF55" s="690">
        <f t="shared" ref="AF55" si="59">AE55/Z55</f>
        <v>2</v>
      </c>
      <c r="AG55" s="566"/>
      <c r="AH55" s="424">
        <f>'Summary Data'!EP57</f>
        <v>0</v>
      </c>
      <c r="AI55" s="831">
        <f t="shared" si="14"/>
        <v>-12</v>
      </c>
      <c r="AJ55" s="690">
        <f t="shared" si="15"/>
        <v>-1</v>
      </c>
      <c r="AK55" s="566"/>
      <c r="AL55" s="424">
        <f>'Summary Data'!FD57</f>
        <v>0</v>
      </c>
      <c r="AM55" s="831">
        <f t="shared" si="22"/>
        <v>0</v>
      </c>
      <c r="AN55" s="690" t="e">
        <f t="shared" ref="AN55:AN69" si="60">AM55/AH55</f>
        <v>#DIV/0!</v>
      </c>
      <c r="AO55" s="566"/>
      <c r="AP55" s="424">
        <f>'Summary Data'!FR57</f>
        <v>0</v>
      </c>
      <c r="AQ55" s="831">
        <f t="shared" si="37"/>
        <v>0</v>
      </c>
      <c r="AR55" s="690" t="e">
        <f t="shared" ref="AR55:AR69" si="61">AQ55/AL55</f>
        <v>#DIV/0!</v>
      </c>
      <c r="AS55" s="424">
        <f>'Summary Data'!GF57</f>
        <v>0</v>
      </c>
      <c r="AT55" s="831">
        <f t="shared" si="38"/>
        <v>0</v>
      </c>
      <c r="AU55" s="690" t="e">
        <f t="shared" ref="AU55:AU69" si="62">AT55/AO55</f>
        <v>#DIV/0!</v>
      </c>
    </row>
    <row r="56" spans="1:47" ht="23.1" customHeight="1" x14ac:dyDescent="0.35">
      <c r="A56" s="413" t="str">
        <f>'Summary Data'!E58</f>
        <v>Org Management</v>
      </c>
      <c r="B56" s="424">
        <v>49</v>
      </c>
      <c r="C56" s="424">
        <v>57</v>
      </c>
      <c r="D56" s="384">
        <f t="shared" si="21"/>
        <v>8</v>
      </c>
      <c r="E56" s="372">
        <f t="shared" si="23"/>
        <v>0.16326530612244897</v>
      </c>
      <c r="F56" s="382">
        <v>57</v>
      </c>
      <c r="G56" s="436">
        <f t="shared" si="0"/>
        <v>0</v>
      </c>
      <c r="H56" s="372">
        <f t="shared" si="30"/>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31"/>
        <v>-1</v>
      </c>
      <c r="U56" s="690">
        <f t="shared" si="32"/>
        <v>-3.5714285714285712E-2</v>
      </c>
      <c r="V56" s="424">
        <f>'Summary Data'!CZ58</f>
        <v>26</v>
      </c>
      <c r="W56" s="831">
        <f t="shared" si="33"/>
        <v>-1</v>
      </c>
      <c r="X56" s="690">
        <f t="shared" si="34"/>
        <v>-3.7037037037037035E-2</v>
      </c>
      <c r="Y56" s="566"/>
      <c r="Z56" s="424">
        <f>'Summary Data'!DN58</f>
        <v>23</v>
      </c>
      <c r="AA56" s="831">
        <f t="shared" si="35"/>
        <v>-3</v>
      </c>
      <c r="AB56" s="690">
        <f t="shared" si="36"/>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22"/>
        <v>-1</v>
      </c>
      <c r="AN56" s="690">
        <f t="shared" si="60"/>
        <v>-0.04</v>
      </c>
      <c r="AO56" s="566"/>
      <c r="AP56" s="424">
        <f>'Summary Data'!FR58</f>
        <v>27</v>
      </c>
      <c r="AQ56" s="831">
        <f t="shared" si="37"/>
        <v>3</v>
      </c>
      <c r="AR56" s="690">
        <f t="shared" si="61"/>
        <v>0.125</v>
      </c>
      <c r="AS56" s="424">
        <f>'Summary Data'!GF58</f>
        <v>12</v>
      </c>
      <c r="AT56" s="831">
        <f t="shared" si="38"/>
        <v>12</v>
      </c>
      <c r="AU56" s="690" t="e">
        <f t="shared" si="62"/>
        <v>#DIV/0!</v>
      </c>
    </row>
    <row r="57" spans="1:47" ht="23.1" customHeight="1" x14ac:dyDescent="0.35">
      <c r="A57" s="413" t="str">
        <f>'Summary Data'!E59</f>
        <v>Personnel Administration</v>
      </c>
      <c r="B57" s="424">
        <v>245</v>
      </c>
      <c r="C57" s="424">
        <v>317</v>
      </c>
      <c r="D57" s="384">
        <f t="shared" si="21"/>
        <v>72</v>
      </c>
      <c r="E57" s="372">
        <f t="shared" si="23"/>
        <v>0.29387755102040819</v>
      </c>
      <c r="F57" s="382">
        <v>272</v>
      </c>
      <c r="G57" s="436">
        <f t="shared" si="0"/>
        <v>-45</v>
      </c>
      <c r="H57" s="372">
        <f t="shared" si="30"/>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31"/>
        <v>-17</v>
      </c>
      <c r="U57" s="690">
        <f t="shared" si="32"/>
        <v>-0.15740740740740741</v>
      </c>
      <c r="V57" s="424">
        <f>'Summary Data'!CZ59</f>
        <v>94</v>
      </c>
      <c r="W57" s="831">
        <f t="shared" si="33"/>
        <v>3</v>
      </c>
      <c r="X57" s="690">
        <f t="shared" si="34"/>
        <v>3.2967032967032968E-2</v>
      </c>
      <c r="Y57" s="566"/>
      <c r="Z57" s="424">
        <f>'Summary Data'!DN59</f>
        <v>70</v>
      </c>
      <c r="AA57" s="831">
        <f t="shared" si="35"/>
        <v>-24</v>
      </c>
      <c r="AB57" s="690">
        <f t="shared" si="36"/>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22"/>
        <v>-20</v>
      </c>
      <c r="AN57" s="690">
        <f t="shared" si="60"/>
        <v>-0.27027027027027029</v>
      </c>
      <c r="AO57" s="566"/>
      <c r="AP57" s="424">
        <f>'Summary Data'!FR59</f>
        <v>57</v>
      </c>
      <c r="AQ57" s="831">
        <f t="shared" si="37"/>
        <v>3</v>
      </c>
      <c r="AR57" s="690">
        <f t="shared" si="61"/>
        <v>5.5555555555555552E-2</v>
      </c>
      <c r="AS57" s="424">
        <f>'Summary Data'!GF59</f>
        <v>39</v>
      </c>
      <c r="AT57" s="831">
        <f t="shared" si="38"/>
        <v>39</v>
      </c>
      <c r="AU57" s="690" t="e">
        <f t="shared" si="62"/>
        <v>#DIV/0!</v>
      </c>
    </row>
    <row r="58" spans="1:47" ht="23.1" customHeight="1" x14ac:dyDescent="0.35">
      <c r="A58" s="413" t="str">
        <f>'Summary Data'!E60</f>
        <v>Payroll</v>
      </c>
      <c r="B58" s="424">
        <v>92</v>
      </c>
      <c r="C58" s="424">
        <v>147</v>
      </c>
      <c r="D58" s="384">
        <f t="shared" si="21"/>
        <v>55</v>
      </c>
      <c r="E58" s="372">
        <f t="shared" si="23"/>
        <v>0.59782608695652173</v>
      </c>
      <c r="F58" s="382">
        <v>107</v>
      </c>
      <c r="G58" s="436">
        <f t="shared" si="0"/>
        <v>-40</v>
      </c>
      <c r="H58" s="372">
        <f t="shared" si="30"/>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31"/>
        <v>2</v>
      </c>
      <c r="U58" s="690">
        <f t="shared" si="32"/>
        <v>0.25</v>
      </c>
      <c r="V58" s="424">
        <f>'Summary Data'!CZ60</f>
        <v>6</v>
      </c>
      <c r="W58" s="831">
        <f t="shared" si="33"/>
        <v>-4</v>
      </c>
      <c r="X58" s="690">
        <f t="shared" si="34"/>
        <v>-0.4</v>
      </c>
      <c r="Y58" s="566"/>
      <c r="Z58" s="424">
        <f>'Summary Data'!DN60</f>
        <v>7</v>
      </c>
      <c r="AA58" s="831">
        <f t="shared" si="35"/>
        <v>1</v>
      </c>
      <c r="AB58" s="690">
        <f t="shared" si="36"/>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22"/>
        <v>5</v>
      </c>
      <c r="AN58" s="690">
        <f t="shared" si="60"/>
        <v>0.7142857142857143</v>
      </c>
      <c r="AO58" s="566"/>
      <c r="AP58" s="424">
        <f>'Summary Data'!FR60</f>
        <v>9</v>
      </c>
      <c r="AQ58" s="831">
        <f t="shared" si="37"/>
        <v>-3</v>
      </c>
      <c r="AR58" s="690">
        <f t="shared" si="61"/>
        <v>-0.25</v>
      </c>
      <c r="AS58" s="424">
        <f>'Summary Data'!GF60</f>
        <v>3</v>
      </c>
      <c r="AT58" s="831">
        <f t="shared" si="38"/>
        <v>3</v>
      </c>
      <c r="AU58" s="690" t="e">
        <f t="shared" si="62"/>
        <v>#DIV/0!</v>
      </c>
    </row>
    <row r="59" spans="1:47" ht="23.1" customHeight="1" x14ac:dyDescent="0.35">
      <c r="A59" s="413" t="str">
        <f>'Summary Data'!E61</f>
        <v>Time</v>
      </c>
      <c r="B59" s="424">
        <v>289</v>
      </c>
      <c r="C59" s="424">
        <v>450</v>
      </c>
      <c r="D59" s="384">
        <f t="shared" si="21"/>
        <v>161</v>
      </c>
      <c r="E59" s="372">
        <f t="shared" si="23"/>
        <v>0.55709342560553632</v>
      </c>
      <c r="F59" s="382">
        <v>402</v>
      </c>
      <c r="G59" s="436">
        <f t="shared" si="0"/>
        <v>-48</v>
      </c>
      <c r="H59" s="372">
        <f t="shared" si="30"/>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31"/>
        <v>-6</v>
      </c>
      <c r="U59" s="690">
        <f t="shared" si="32"/>
        <v>-0.1875</v>
      </c>
      <c r="V59" s="424">
        <f>'Summary Data'!CZ61</f>
        <v>28</v>
      </c>
      <c r="W59" s="831">
        <f t="shared" si="33"/>
        <v>2</v>
      </c>
      <c r="X59" s="690">
        <f t="shared" si="34"/>
        <v>7.6923076923076927E-2</v>
      </c>
      <c r="Y59" s="566"/>
      <c r="Z59" s="424">
        <f>'Summary Data'!DN61</f>
        <v>28</v>
      </c>
      <c r="AA59" s="831">
        <f t="shared" si="35"/>
        <v>0</v>
      </c>
      <c r="AB59" s="690">
        <f t="shared" si="36"/>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22"/>
        <v>3</v>
      </c>
      <c r="AN59" s="690">
        <f t="shared" si="60"/>
        <v>8.8235294117647065E-2</v>
      </c>
      <c r="AO59" s="566"/>
      <c r="AP59" s="424">
        <f>'Summary Data'!FR61</f>
        <v>35</v>
      </c>
      <c r="AQ59" s="831">
        <f t="shared" si="37"/>
        <v>-2</v>
      </c>
      <c r="AR59" s="690">
        <f t="shared" si="61"/>
        <v>-5.4054054054054057E-2</v>
      </c>
      <c r="AS59" s="424">
        <f>'Summary Data'!GF61</f>
        <v>18</v>
      </c>
      <c r="AT59" s="831">
        <f t="shared" si="38"/>
        <v>18</v>
      </c>
      <c r="AU59" s="690" t="e">
        <f t="shared" si="62"/>
        <v>#DIV/0!</v>
      </c>
    </row>
    <row r="60" spans="1:47" ht="23.1" customHeight="1" x14ac:dyDescent="0.35">
      <c r="A60" s="413" t="str">
        <f>'Summary Data'!E62</f>
        <v>Workflow</v>
      </c>
      <c r="B60" s="424">
        <v>14</v>
      </c>
      <c r="C60" s="424">
        <v>10</v>
      </c>
      <c r="D60" s="384">
        <f t="shared" si="21"/>
        <v>-4</v>
      </c>
      <c r="E60" s="372">
        <f t="shared" si="23"/>
        <v>-0.2857142857142857</v>
      </c>
      <c r="F60" s="382">
        <v>10</v>
      </c>
      <c r="G60" s="436">
        <f t="shared" si="0"/>
        <v>0</v>
      </c>
      <c r="H60" s="372">
        <f t="shared" si="30"/>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31"/>
        <v>1</v>
      </c>
      <c r="U60" s="690">
        <f t="shared" si="32"/>
        <v>0.125</v>
      </c>
      <c r="V60" s="424">
        <f>'Summary Data'!CZ62</f>
        <v>10</v>
      </c>
      <c r="W60" s="831">
        <f t="shared" si="33"/>
        <v>1</v>
      </c>
      <c r="X60" s="690">
        <f t="shared" si="34"/>
        <v>0.1111111111111111</v>
      </c>
      <c r="Y60" s="566"/>
      <c r="Z60" s="424">
        <f>'Summary Data'!DN62</f>
        <v>9</v>
      </c>
      <c r="AA60" s="831">
        <f t="shared" si="35"/>
        <v>-1</v>
      </c>
      <c r="AB60" s="690">
        <f t="shared" si="36"/>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22"/>
        <v>6</v>
      </c>
      <c r="AN60" s="690">
        <f t="shared" si="60"/>
        <v>0.375</v>
      </c>
      <c r="AO60" s="566"/>
      <c r="AP60" s="424">
        <f>'Summary Data'!FR62</f>
        <v>23</v>
      </c>
      <c r="AQ60" s="831">
        <f t="shared" si="37"/>
        <v>1</v>
      </c>
      <c r="AR60" s="690">
        <f t="shared" si="61"/>
        <v>4.5454545454545456E-2</v>
      </c>
      <c r="AS60" s="424">
        <f>'Summary Data'!GF62</f>
        <v>11</v>
      </c>
      <c r="AT60" s="831">
        <f t="shared" si="38"/>
        <v>11</v>
      </c>
      <c r="AU60" s="690" t="e">
        <f t="shared" si="62"/>
        <v>#DIV/0!</v>
      </c>
    </row>
    <row r="61" spans="1:47" ht="23.1" customHeight="1" x14ac:dyDescent="0.35">
      <c r="A61" s="413" t="str">
        <f>'Summary Data'!E63</f>
        <v>Other (Non-ERP)</v>
      </c>
      <c r="B61" s="424">
        <v>188</v>
      </c>
      <c r="C61" s="424">
        <v>436</v>
      </c>
      <c r="D61" s="384">
        <f t="shared" si="21"/>
        <v>248</v>
      </c>
      <c r="E61" s="372">
        <f t="shared" si="23"/>
        <v>1.3191489361702127</v>
      </c>
      <c r="F61" s="382">
        <v>205</v>
      </c>
      <c r="G61" s="436">
        <f t="shared" si="0"/>
        <v>-231</v>
      </c>
      <c r="H61" s="372">
        <f t="shared" si="30"/>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31"/>
        <v>8</v>
      </c>
      <c r="U61" s="690">
        <f t="shared" si="32"/>
        <v>0.22857142857142856</v>
      </c>
      <c r="V61" s="424">
        <f>'Summary Data'!CZ63</f>
        <v>21</v>
      </c>
      <c r="W61" s="831">
        <f t="shared" si="33"/>
        <v>-22</v>
      </c>
      <c r="X61" s="690">
        <f t="shared" si="34"/>
        <v>-0.51162790697674421</v>
      </c>
      <c r="Y61" s="566"/>
      <c r="Z61" s="424">
        <f>'Summary Data'!DN63</f>
        <v>0</v>
      </c>
      <c r="AA61" s="831">
        <f t="shared" si="35"/>
        <v>-21</v>
      </c>
      <c r="AB61" s="690">
        <f t="shared" si="36"/>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22"/>
        <v>0</v>
      </c>
      <c r="AN61" s="690" t="e">
        <f t="shared" si="60"/>
        <v>#DIV/0!</v>
      </c>
      <c r="AO61" s="566"/>
      <c r="AP61" s="424">
        <f>'Summary Data'!FR63</f>
        <v>0</v>
      </c>
      <c r="AQ61" s="831">
        <f t="shared" si="37"/>
        <v>0</v>
      </c>
      <c r="AR61" s="690" t="e">
        <f t="shared" si="61"/>
        <v>#DIV/0!</v>
      </c>
      <c r="AS61" s="424">
        <f>'Summary Data'!GF63</f>
        <v>0</v>
      </c>
      <c r="AT61" s="831">
        <f t="shared" si="38"/>
        <v>0</v>
      </c>
      <c r="AU61" s="690" t="e">
        <f t="shared" si="62"/>
        <v>#DIV/0!</v>
      </c>
    </row>
    <row r="62" spans="1:47" ht="23.1" customHeight="1" x14ac:dyDescent="0.35">
      <c r="A62" s="411" t="str">
        <f>'Summary Data'!E64</f>
        <v>Number Trained in Classroom</v>
      </c>
      <c r="B62" s="424">
        <v>1703</v>
      </c>
      <c r="C62" s="424">
        <v>1324</v>
      </c>
      <c r="D62" s="384">
        <f t="shared" si="21"/>
        <v>-379</v>
      </c>
      <c r="E62" s="372">
        <f t="shared" si="23"/>
        <v>-0.22254844392248974</v>
      </c>
      <c r="F62" s="382">
        <v>1048</v>
      </c>
      <c r="G62" s="436">
        <f t="shared" si="0"/>
        <v>-276</v>
      </c>
      <c r="H62" s="372">
        <f t="shared" si="30"/>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31"/>
        <v>-208</v>
      </c>
      <c r="U62" s="690">
        <f t="shared" si="32"/>
        <v>-8.8812980358667803E-2</v>
      </c>
      <c r="V62" s="424">
        <f>'Summary Data'!CZ64</f>
        <v>2062</v>
      </c>
      <c r="W62" s="831">
        <f t="shared" si="33"/>
        <v>-72</v>
      </c>
      <c r="X62" s="690">
        <f t="shared" si="34"/>
        <v>-3.3739456419868794E-2</v>
      </c>
      <c r="Y62" s="566"/>
      <c r="Z62" s="424">
        <f>'Summary Data'!DN64</f>
        <v>1947</v>
      </c>
      <c r="AA62" s="831">
        <f t="shared" si="35"/>
        <v>-115</v>
      </c>
      <c r="AB62" s="690">
        <f t="shared" si="36"/>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22"/>
        <v>-1635</v>
      </c>
      <c r="AN62" s="690">
        <f t="shared" si="60"/>
        <v>-1</v>
      </c>
      <c r="AO62" s="566"/>
      <c r="AP62" s="424">
        <f>'Summary Data'!FR64</f>
        <v>0</v>
      </c>
      <c r="AQ62" s="831">
        <f t="shared" si="37"/>
        <v>0</v>
      </c>
      <c r="AR62" s="690" t="e">
        <f t="shared" si="61"/>
        <v>#DIV/0!</v>
      </c>
      <c r="AS62" s="424">
        <f>'Summary Data'!GF64</f>
        <v>0</v>
      </c>
      <c r="AT62" s="831">
        <f t="shared" si="38"/>
        <v>0</v>
      </c>
      <c r="AU62" s="690" t="e">
        <f t="shared" si="62"/>
        <v>#DIV/0!</v>
      </c>
    </row>
    <row r="63" spans="1:47" ht="23.1" customHeight="1" thickBot="1" x14ac:dyDescent="0.4">
      <c r="A63" s="686" t="str">
        <f>'Summary Data'!E65</f>
        <v>Number Attending eLearning</v>
      </c>
      <c r="B63" s="433">
        <v>2950</v>
      </c>
      <c r="C63" s="433">
        <v>2407</v>
      </c>
      <c r="D63" s="415">
        <f t="shared" si="21"/>
        <v>-543</v>
      </c>
      <c r="E63" s="416">
        <f t="shared" si="23"/>
        <v>-0.1840677966101695</v>
      </c>
      <c r="F63" s="414">
        <v>1511</v>
      </c>
      <c r="G63" s="437">
        <f t="shared" si="0"/>
        <v>-896</v>
      </c>
      <c r="H63" s="416">
        <f t="shared" si="30"/>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31"/>
        <v>-144</v>
      </c>
      <c r="U63" s="691">
        <f t="shared" si="32"/>
        <v>-0.25087108013937282</v>
      </c>
      <c r="V63" s="433">
        <f>'Summary Data'!CZ65</f>
        <v>435</v>
      </c>
      <c r="W63" s="835">
        <f t="shared" si="33"/>
        <v>5</v>
      </c>
      <c r="X63" s="691">
        <f t="shared" si="34"/>
        <v>1.1627906976744186E-2</v>
      </c>
      <c r="Y63" s="566"/>
      <c r="Z63" s="433">
        <f>'Summary Data'!DN65</f>
        <v>273</v>
      </c>
      <c r="AA63" s="835">
        <f t="shared" si="35"/>
        <v>-162</v>
      </c>
      <c r="AB63" s="691">
        <f t="shared" si="36"/>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22"/>
        <v>1364</v>
      </c>
      <c r="AN63" s="691">
        <f t="shared" si="60"/>
        <v>1.6122931442080379</v>
      </c>
      <c r="AO63" s="566"/>
      <c r="AP63" s="433">
        <f>'Summary Data'!FR65</f>
        <v>1972</v>
      </c>
      <c r="AQ63" s="835">
        <f t="shared" si="37"/>
        <v>-238</v>
      </c>
      <c r="AR63" s="691">
        <f t="shared" si="61"/>
        <v>-0.1076923076923077</v>
      </c>
      <c r="AS63" s="433">
        <f>'Summary Data'!GF65</f>
        <v>1783</v>
      </c>
      <c r="AT63" s="835">
        <f t="shared" si="38"/>
        <v>1783</v>
      </c>
      <c r="AU63" s="691" t="e">
        <f t="shared" si="62"/>
        <v>#DIV/0!</v>
      </c>
    </row>
    <row r="64" spans="1:47" ht="20.25" hidden="1" customHeight="1" outlineLevel="1" x14ac:dyDescent="0.35">
      <c r="A64" t="s">
        <v>4</v>
      </c>
      <c r="B64" s="373" t="e">
        <f>'Summary Data'!#REF!</f>
        <v>#REF!</v>
      </c>
      <c r="C64" s="373">
        <f>'Summary Data'!T66</f>
        <v>0</v>
      </c>
      <c r="D64" s="395" t="e">
        <f t="shared" si="21"/>
        <v>#REF!</v>
      </c>
      <c r="E64" s="372" t="e">
        <f t="shared" si="23"/>
        <v>#REF!</v>
      </c>
      <c r="F64" s="382">
        <f>'Summary Data'!AH66</f>
        <v>0</v>
      </c>
      <c r="G64" s="395">
        <f t="shared" ref="G64:G69" si="63">F64-C64</f>
        <v>0</v>
      </c>
      <c r="H64" s="372" t="e">
        <f t="shared" si="30"/>
        <v>#DIV/0!</v>
      </c>
      <c r="I64" s="382">
        <f>'Summary Data'!AV66</f>
        <v>0</v>
      </c>
      <c r="J64" s="395">
        <f t="shared" si="2"/>
        <v>0</v>
      </c>
      <c r="K64" s="372" t="e">
        <f t="shared" si="3"/>
        <v>#DIV/0!</v>
      </c>
      <c r="L64" s="382">
        <f>'Summary Data'!BJ66</f>
        <v>0</v>
      </c>
      <c r="M64" s="395">
        <f t="shared" ref="M64:M69" si="64">L64-I64</f>
        <v>0</v>
      </c>
      <c r="N64" s="372" t="e">
        <f t="shared" ref="N64:N69" si="65">M64/I64</f>
        <v>#DIV/0!</v>
      </c>
      <c r="O64" s="382">
        <f>'Summary Data'!BX66</f>
        <v>0</v>
      </c>
      <c r="P64" s="395">
        <f t="shared" si="4"/>
        <v>0</v>
      </c>
      <c r="Q64" s="372" t="e">
        <f t="shared" si="5"/>
        <v>#DIV/0!</v>
      </c>
      <c r="S64" s="382">
        <f>'Summary Data'!CL66</f>
        <v>0</v>
      </c>
      <c r="T64" s="395">
        <f t="shared" si="31"/>
        <v>0</v>
      </c>
      <c r="U64" s="372" t="e">
        <f t="shared" si="32"/>
        <v>#DIV/0!</v>
      </c>
      <c r="V64" s="382">
        <f>'Summary Data'!CZ66</f>
        <v>0</v>
      </c>
      <c r="W64" s="395">
        <f t="shared" si="33"/>
        <v>0</v>
      </c>
      <c r="X64" s="372" t="e">
        <f t="shared" si="34"/>
        <v>#DIV/0!</v>
      </c>
      <c r="Z64" s="382">
        <f>'Summary Data'!DN66</f>
        <v>0</v>
      </c>
      <c r="AA64" s="395">
        <f t="shared" si="35"/>
        <v>0</v>
      </c>
      <c r="AB64" s="372" t="e">
        <f t="shared" si="36"/>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22"/>
        <v>0</v>
      </c>
      <c r="AN64" s="372" t="e">
        <f t="shared" si="60"/>
        <v>#DIV/0!</v>
      </c>
      <c r="AP64" s="382">
        <f>'Summary Data'!FR66</f>
        <v>0</v>
      </c>
      <c r="AQ64" s="395">
        <f t="shared" si="37"/>
        <v>0</v>
      </c>
      <c r="AR64" s="372" t="e">
        <f t="shared" si="61"/>
        <v>#DIV/0!</v>
      </c>
      <c r="AS64" s="382">
        <f>'Summary Data'!GF66</f>
        <v>0</v>
      </c>
      <c r="AT64" s="395">
        <f t="shared" si="38"/>
        <v>0</v>
      </c>
      <c r="AU64" s="372" t="e">
        <f t="shared" si="62"/>
        <v>#DIV/0!</v>
      </c>
    </row>
    <row r="65" spans="1:47" ht="20.25" hidden="1" customHeight="1" outlineLevel="1" x14ac:dyDescent="0.35">
      <c r="A65" t="s">
        <v>67</v>
      </c>
      <c r="B65" s="380" t="e">
        <f>'Summary Data'!#REF!</f>
        <v>#REF!</v>
      </c>
      <c r="C65" s="380" t="str">
        <f>'Summary Data'!T67</f>
        <v>-</v>
      </c>
      <c r="D65" s="384" t="e">
        <f t="shared" si="21"/>
        <v>#VALUE!</v>
      </c>
      <c r="E65" s="372" t="e">
        <f t="shared" si="23"/>
        <v>#VALUE!</v>
      </c>
      <c r="F65" s="382" t="str">
        <f>'Summary Data'!AH67</f>
        <v>-</v>
      </c>
      <c r="G65" s="395" t="e">
        <f t="shared" si="63"/>
        <v>#VALUE!</v>
      </c>
      <c r="H65" s="372" t="e">
        <f t="shared" si="30"/>
        <v>#VALUE!</v>
      </c>
      <c r="I65" s="382" t="str">
        <f>'Summary Data'!AV67</f>
        <v>-</v>
      </c>
      <c r="J65" s="395" t="e">
        <f t="shared" si="2"/>
        <v>#VALUE!</v>
      </c>
      <c r="K65" s="372" t="e">
        <f t="shared" si="3"/>
        <v>#VALUE!</v>
      </c>
      <c r="L65" s="382" t="str">
        <f>'Summary Data'!BJ67</f>
        <v>-</v>
      </c>
      <c r="M65" s="395" t="e">
        <f t="shared" si="64"/>
        <v>#VALUE!</v>
      </c>
      <c r="N65" s="372" t="e">
        <f t="shared" si="65"/>
        <v>#VALUE!</v>
      </c>
      <c r="O65" s="382" t="str">
        <f>'Summary Data'!BX67</f>
        <v>-</v>
      </c>
      <c r="P65" s="395" t="e">
        <f t="shared" si="4"/>
        <v>#VALUE!</v>
      </c>
      <c r="Q65" s="372" t="e">
        <f t="shared" si="5"/>
        <v>#VALUE!</v>
      </c>
      <c r="S65" s="382" t="str">
        <f>'Summary Data'!CL67</f>
        <v>-</v>
      </c>
      <c r="T65" s="395" t="e">
        <f t="shared" si="31"/>
        <v>#VALUE!</v>
      </c>
      <c r="U65" s="372" t="e">
        <f t="shared" si="32"/>
        <v>#VALUE!</v>
      </c>
      <c r="V65" s="382" t="str">
        <f>'Summary Data'!CZ67</f>
        <v>-</v>
      </c>
      <c r="W65" s="395" t="e">
        <f t="shared" si="33"/>
        <v>#VALUE!</v>
      </c>
      <c r="X65" s="372" t="e">
        <f t="shared" si="34"/>
        <v>#VALUE!</v>
      </c>
      <c r="Z65" s="382" t="str">
        <f>'Summary Data'!DN67</f>
        <v>-</v>
      </c>
      <c r="AA65" s="395" t="e">
        <f t="shared" si="35"/>
        <v>#VALUE!</v>
      </c>
      <c r="AB65" s="372" t="e">
        <f t="shared" si="36"/>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22"/>
        <v>#VALUE!</v>
      </c>
      <c r="AN65" s="372" t="e">
        <f t="shared" si="60"/>
        <v>#VALUE!</v>
      </c>
      <c r="AP65" s="382" t="str">
        <f>'Summary Data'!FR67</f>
        <v>-</v>
      </c>
      <c r="AQ65" s="395" t="e">
        <f t="shared" si="37"/>
        <v>#VALUE!</v>
      </c>
      <c r="AR65" s="372" t="e">
        <f t="shared" si="61"/>
        <v>#VALUE!</v>
      </c>
      <c r="AS65" s="382" t="str">
        <f>'Summary Data'!GF67</f>
        <v>-</v>
      </c>
      <c r="AT65" s="395" t="e">
        <f t="shared" si="38"/>
        <v>#VALUE!</v>
      </c>
      <c r="AU65" s="372" t="e">
        <f t="shared" si="62"/>
        <v>#VALUE!</v>
      </c>
    </row>
    <row r="66" spans="1:47" ht="20.25" hidden="1" customHeight="1" outlineLevel="1" x14ac:dyDescent="0.35">
      <c r="A66" t="s">
        <v>68</v>
      </c>
      <c r="B66" s="380" t="e">
        <f>'Summary Data'!#REF!</f>
        <v>#REF!</v>
      </c>
      <c r="C66" s="380" t="str">
        <f>'Summary Data'!T68</f>
        <v>-</v>
      </c>
      <c r="D66" s="384" t="e">
        <f t="shared" si="21"/>
        <v>#VALUE!</v>
      </c>
      <c r="E66" s="372" t="e">
        <f t="shared" si="23"/>
        <v>#VALUE!</v>
      </c>
      <c r="F66" s="382" t="str">
        <f>'Summary Data'!AH68</f>
        <v>-</v>
      </c>
      <c r="G66" s="395" t="e">
        <f t="shared" si="63"/>
        <v>#VALUE!</v>
      </c>
      <c r="H66" s="372" t="e">
        <f t="shared" si="30"/>
        <v>#VALUE!</v>
      </c>
      <c r="I66" s="382" t="str">
        <f>'Summary Data'!AV68</f>
        <v>-</v>
      </c>
      <c r="J66" s="395" t="e">
        <f t="shared" si="2"/>
        <v>#VALUE!</v>
      </c>
      <c r="K66" s="372" t="e">
        <f t="shared" si="3"/>
        <v>#VALUE!</v>
      </c>
      <c r="L66" s="382" t="str">
        <f>'Summary Data'!BJ68</f>
        <v>-</v>
      </c>
      <c r="M66" s="395" t="e">
        <f t="shared" si="64"/>
        <v>#VALUE!</v>
      </c>
      <c r="N66" s="372" t="e">
        <f t="shared" si="65"/>
        <v>#VALUE!</v>
      </c>
      <c r="O66" s="382" t="str">
        <f>'Summary Data'!BX68</f>
        <v>-</v>
      </c>
      <c r="P66" s="395" t="e">
        <f t="shared" si="4"/>
        <v>#VALUE!</v>
      </c>
      <c r="Q66" s="372" t="e">
        <f t="shared" si="5"/>
        <v>#VALUE!</v>
      </c>
      <c r="S66" s="382" t="str">
        <f>'Summary Data'!CL68</f>
        <v>-</v>
      </c>
      <c r="T66" s="395" t="e">
        <f t="shared" si="31"/>
        <v>#VALUE!</v>
      </c>
      <c r="U66" s="372" t="e">
        <f t="shared" si="32"/>
        <v>#VALUE!</v>
      </c>
      <c r="V66" s="382" t="str">
        <f>'Summary Data'!CZ68</f>
        <v>-</v>
      </c>
      <c r="W66" s="395" t="e">
        <f t="shared" si="33"/>
        <v>#VALUE!</v>
      </c>
      <c r="X66" s="372" t="e">
        <f t="shared" si="34"/>
        <v>#VALUE!</v>
      </c>
      <c r="Z66" s="382" t="str">
        <f>'Summary Data'!DN68</f>
        <v>-</v>
      </c>
      <c r="AA66" s="395" t="e">
        <f t="shared" si="35"/>
        <v>#VALUE!</v>
      </c>
      <c r="AB66" s="372" t="e">
        <f t="shared" si="36"/>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22"/>
        <v>#VALUE!</v>
      </c>
      <c r="AN66" s="372" t="e">
        <f t="shared" si="60"/>
        <v>#VALUE!</v>
      </c>
      <c r="AP66" s="382" t="str">
        <f>'Summary Data'!FR68</f>
        <v>-</v>
      </c>
      <c r="AQ66" s="395" t="e">
        <f t="shared" si="37"/>
        <v>#VALUE!</v>
      </c>
      <c r="AR66" s="372" t="e">
        <f t="shared" si="61"/>
        <v>#VALUE!</v>
      </c>
      <c r="AS66" s="382" t="str">
        <f>'Summary Data'!GF68</f>
        <v>-</v>
      </c>
      <c r="AT66" s="395" t="e">
        <f t="shared" si="38"/>
        <v>#VALUE!</v>
      </c>
      <c r="AU66" s="372" t="e">
        <f t="shared" si="62"/>
        <v>#VALUE!</v>
      </c>
    </row>
    <row r="67" spans="1:47" ht="20.25" hidden="1" customHeight="1" outlineLevel="1" x14ac:dyDescent="0.35">
      <c r="A67" t="s">
        <v>69</v>
      </c>
      <c r="B67" s="380" t="e">
        <f>'Summary Data'!#REF!</f>
        <v>#REF!</v>
      </c>
      <c r="C67" s="380" t="str">
        <f>'Summary Data'!T69</f>
        <v>-</v>
      </c>
      <c r="D67" s="384" t="e">
        <f t="shared" si="21"/>
        <v>#VALUE!</v>
      </c>
      <c r="E67" s="372" t="e">
        <f t="shared" si="23"/>
        <v>#VALUE!</v>
      </c>
      <c r="F67" s="382" t="str">
        <f>'Summary Data'!AH69</f>
        <v>-</v>
      </c>
      <c r="G67" s="395" t="e">
        <f t="shared" si="63"/>
        <v>#VALUE!</v>
      </c>
      <c r="H67" s="372" t="e">
        <f t="shared" si="30"/>
        <v>#VALUE!</v>
      </c>
      <c r="I67" s="382" t="str">
        <f>'Summary Data'!AV69</f>
        <v>-</v>
      </c>
      <c r="J67" s="395" t="e">
        <f t="shared" si="2"/>
        <v>#VALUE!</v>
      </c>
      <c r="K67" s="372" t="e">
        <f t="shared" si="3"/>
        <v>#VALUE!</v>
      </c>
      <c r="L67" s="382" t="str">
        <f>'Summary Data'!BJ69</f>
        <v>-</v>
      </c>
      <c r="M67" s="395" t="e">
        <f t="shared" si="64"/>
        <v>#VALUE!</v>
      </c>
      <c r="N67" s="372" t="e">
        <f t="shared" si="65"/>
        <v>#VALUE!</v>
      </c>
      <c r="O67" s="382" t="str">
        <f>'Summary Data'!BX69</f>
        <v>-</v>
      </c>
      <c r="P67" s="395" t="e">
        <f t="shared" si="4"/>
        <v>#VALUE!</v>
      </c>
      <c r="Q67" s="372" t="e">
        <f t="shared" si="5"/>
        <v>#VALUE!</v>
      </c>
      <c r="S67" s="382" t="str">
        <f>'Summary Data'!CL69</f>
        <v>-</v>
      </c>
      <c r="T67" s="395" t="e">
        <f t="shared" si="31"/>
        <v>#VALUE!</v>
      </c>
      <c r="U67" s="372" t="e">
        <f t="shared" si="32"/>
        <v>#VALUE!</v>
      </c>
      <c r="V67" s="382" t="str">
        <f>'Summary Data'!CZ69</f>
        <v>-</v>
      </c>
      <c r="W67" s="395" t="e">
        <f t="shared" si="33"/>
        <v>#VALUE!</v>
      </c>
      <c r="X67" s="372" t="e">
        <f t="shared" si="34"/>
        <v>#VALUE!</v>
      </c>
      <c r="Z67" s="382" t="str">
        <f>'Summary Data'!DN69</f>
        <v>-</v>
      </c>
      <c r="AA67" s="395" t="e">
        <f t="shared" si="35"/>
        <v>#VALUE!</v>
      </c>
      <c r="AB67" s="372" t="e">
        <f t="shared" si="36"/>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22"/>
        <v>#VALUE!</v>
      </c>
      <c r="AN67" s="372" t="e">
        <f t="shared" si="60"/>
        <v>#VALUE!</v>
      </c>
      <c r="AP67" s="382" t="str">
        <f>'Summary Data'!FR69</f>
        <v>-</v>
      </c>
      <c r="AQ67" s="395" t="e">
        <f t="shared" si="37"/>
        <v>#VALUE!</v>
      </c>
      <c r="AR67" s="372" t="e">
        <f t="shared" si="61"/>
        <v>#VALUE!</v>
      </c>
      <c r="AS67" s="382" t="str">
        <f>'Summary Data'!GF69</f>
        <v>-</v>
      </c>
      <c r="AT67" s="395" t="e">
        <f t="shared" si="38"/>
        <v>#VALUE!</v>
      </c>
      <c r="AU67" s="372" t="e">
        <f t="shared" si="62"/>
        <v>#VALUE!</v>
      </c>
    </row>
    <row r="68" spans="1:47" ht="20.25" hidden="1" customHeight="1" outlineLevel="1" x14ac:dyDescent="0.35">
      <c r="A68" t="s">
        <v>70</v>
      </c>
      <c r="B68" s="380" t="e">
        <f>'Summary Data'!#REF!</f>
        <v>#REF!</v>
      </c>
      <c r="C68" s="380" t="str">
        <f>'Summary Data'!T70</f>
        <v>-</v>
      </c>
      <c r="D68" s="384" t="e">
        <f t="shared" si="21"/>
        <v>#VALUE!</v>
      </c>
      <c r="E68" s="372" t="e">
        <f t="shared" si="23"/>
        <v>#VALUE!</v>
      </c>
      <c r="F68" s="382" t="str">
        <f>'Summary Data'!AH70</f>
        <v>-</v>
      </c>
      <c r="G68" s="395" t="e">
        <f t="shared" si="63"/>
        <v>#VALUE!</v>
      </c>
      <c r="H68" s="372" t="e">
        <f t="shared" si="30"/>
        <v>#VALUE!</v>
      </c>
      <c r="I68" s="382" t="str">
        <f>'Summary Data'!AV70</f>
        <v>-</v>
      </c>
      <c r="J68" s="395" t="e">
        <f t="shared" si="2"/>
        <v>#VALUE!</v>
      </c>
      <c r="K68" s="372" t="e">
        <f t="shared" si="3"/>
        <v>#VALUE!</v>
      </c>
      <c r="L68" s="382" t="str">
        <f>'Summary Data'!BJ70</f>
        <v>-</v>
      </c>
      <c r="M68" s="395" t="e">
        <f t="shared" si="64"/>
        <v>#VALUE!</v>
      </c>
      <c r="N68" s="372" t="e">
        <f t="shared" si="65"/>
        <v>#VALUE!</v>
      </c>
      <c r="O68" s="382" t="str">
        <f>'Summary Data'!BX70</f>
        <v>-</v>
      </c>
      <c r="P68" s="395" t="e">
        <f t="shared" si="4"/>
        <v>#VALUE!</v>
      </c>
      <c r="Q68" s="372" t="e">
        <f t="shared" si="5"/>
        <v>#VALUE!</v>
      </c>
      <c r="S68" s="382" t="str">
        <f>'Summary Data'!CL70</f>
        <v>-</v>
      </c>
      <c r="T68" s="395" t="e">
        <f t="shared" si="31"/>
        <v>#VALUE!</v>
      </c>
      <c r="U68" s="372" t="e">
        <f t="shared" si="32"/>
        <v>#VALUE!</v>
      </c>
      <c r="V68" s="382" t="str">
        <f>'Summary Data'!CZ70</f>
        <v>-</v>
      </c>
      <c r="W68" s="395" t="e">
        <f t="shared" si="33"/>
        <v>#VALUE!</v>
      </c>
      <c r="X68" s="372" t="e">
        <f t="shared" si="34"/>
        <v>#VALUE!</v>
      </c>
      <c r="Z68" s="382" t="str">
        <f>'Summary Data'!DN70</f>
        <v>-</v>
      </c>
      <c r="AA68" s="395" t="e">
        <f t="shared" si="35"/>
        <v>#VALUE!</v>
      </c>
      <c r="AB68" s="372" t="e">
        <f t="shared" si="36"/>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22"/>
        <v>#VALUE!</v>
      </c>
      <c r="AN68" s="372" t="e">
        <f t="shared" si="60"/>
        <v>#VALUE!</v>
      </c>
      <c r="AP68" s="382" t="str">
        <f>'Summary Data'!FR70</f>
        <v>-</v>
      </c>
      <c r="AQ68" s="395" t="e">
        <f t="shared" ref="AQ68:AQ69" si="66">AP68-AL68</f>
        <v>#VALUE!</v>
      </c>
      <c r="AR68" s="372" t="e">
        <f t="shared" si="61"/>
        <v>#VALUE!</v>
      </c>
      <c r="AS68" s="382" t="str">
        <f>'Summary Data'!GF70</f>
        <v>-</v>
      </c>
      <c r="AT68" s="395" t="e">
        <f t="shared" ref="AT68:AT69" si="67">AS68-AO68</f>
        <v>#VALUE!</v>
      </c>
      <c r="AU68" s="372" t="e">
        <f t="shared" si="62"/>
        <v>#VALUE!</v>
      </c>
    </row>
    <row r="69" spans="1:47" ht="20.25" hidden="1" customHeight="1" outlineLevel="1" x14ac:dyDescent="0.35">
      <c r="B69" s="391"/>
      <c r="C69" s="391"/>
      <c r="D69" s="384">
        <f t="shared" si="21"/>
        <v>0</v>
      </c>
      <c r="E69" s="372" t="e">
        <f t="shared" si="23"/>
        <v>#DIV/0!</v>
      </c>
      <c r="F69" s="382" t="str">
        <f>'Summary Data'!AH71</f>
        <v>-</v>
      </c>
      <c r="G69" s="395" t="e">
        <f t="shared" si="63"/>
        <v>#VALUE!</v>
      </c>
      <c r="H69" s="372" t="e">
        <f t="shared" si="30"/>
        <v>#VALUE!</v>
      </c>
      <c r="I69" s="382" t="str">
        <f>'Summary Data'!AV71</f>
        <v>-</v>
      </c>
      <c r="J69" s="395" t="e">
        <f t="shared" si="2"/>
        <v>#VALUE!</v>
      </c>
      <c r="K69" s="372" t="e">
        <f t="shared" si="3"/>
        <v>#VALUE!</v>
      </c>
      <c r="L69" s="382" t="str">
        <f>'Summary Data'!BJ71</f>
        <v>-</v>
      </c>
      <c r="M69" s="395" t="e">
        <f t="shared" si="64"/>
        <v>#VALUE!</v>
      </c>
      <c r="N69" s="372" t="e">
        <f t="shared" si="65"/>
        <v>#VALUE!</v>
      </c>
      <c r="O69" s="382" t="str">
        <f>'Summary Data'!BX71</f>
        <v>-</v>
      </c>
      <c r="P69" s="395" t="e">
        <f t="shared" si="4"/>
        <v>#VALUE!</v>
      </c>
      <c r="Q69" s="372" t="e">
        <f t="shared" si="5"/>
        <v>#VALUE!</v>
      </c>
      <c r="S69" s="382" t="str">
        <f>'Summary Data'!CL71</f>
        <v>-</v>
      </c>
      <c r="T69" s="395" t="e">
        <f t="shared" ref="T69" si="68">S69-O69</f>
        <v>#VALUE!</v>
      </c>
      <c r="U69" s="372" t="e">
        <f t="shared" ref="U69" si="69">T69/O69</f>
        <v>#VALUE!</v>
      </c>
      <c r="V69" s="382" t="str">
        <f>'Summary Data'!CZ71</f>
        <v>-</v>
      </c>
      <c r="W69" s="395" t="e">
        <f t="shared" ref="W69" si="70">V69-S69</f>
        <v>#VALUE!</v>
      </c>
      <c r="X69" s="372" t="e">
        <f t="shared" ref="X69" si="71">W69/S69</f>
        <v>#VALUE!</v>
      </c>
      <c r="Z69" s="382" t="str">
        <f>'Summary Data'!DN71</f>
        <v>-</v>
      </c>
      <c r="AA69" s="395" t="e">
        <f t="shared" ref="AA69" si="72">Z69-V69</f>
        <v>#VALUE!</v>
      </c>
      <c r="AB69" s="372" t="e">
        <f t="shared" ref="AB69" si="73">AA69/V69</f>
        <v>#VALUE!</v>
      </c>
      <c r="AD69" s="382" t="str">
        <f>'Summary Data'!EB71</f>
        <v>-</v>
      </c>
      <c r="AE69" s="395" t="e">
        <f t="shared" ref="AE69" si="74">AD69-Z69</f>
        <v>#VALUE!</v>
      </c>
      <c r="AF69" s="372" t="e">
        <f t="shared" ref="AF69" si="75">AE69/Z69</f>
        <v>#VALUE!</v>
      </c>
      <c r="AH69" s="382" t="str">
        <f>'Summary Data'!EP71</f>
        <v>-</v>
      </c>
      <c r="AI69" s="395" t="e">
        <f t="shared" ref="AI69" si="76">AH69-AD69</f>
        <v>#VALUE!</v>
      </c>
      <c r="AJ69" s="372" t="e">
        <f t="shared" ref="AJ69" si="77">AI69/AD69</f>
        <v>#VALUE!</v>
      </c>
      <c r="AL69" s="382" t="str">
        <f>'Summary Data'!FD71</f>
        <v>-</v>
      </c>
      <c r="AM69" s="395" t="e">
        <f t="shared" ref="AM69" si="78">AL69-AH69</f>
        <v>#VALUE!</v>
      </c>
      <c r="AN69" s="372" t="e">
        <f t="shared" si="60"/>
        <v>#VALUE!</v>
      </c>
      <c r="AP69" s="382" t="str">
        <f>'Summary Data'!FR71</f>
        <v>-</v>
      </c>
      <c r="AQ69" s="395" t="e">
        <f t="shared" si="66"/>
        <v>#VALUE!</v>
      </c>
      <c r="AR69" s="372" t="e">
        <f t="shared" si="61"/>
        <v>#VALUE!</v>
      </c>
      <c r="AS69" s="382" t="str">
        <f>'Summary Data'!GF71</f>
        <v>-</v>
      </c>
      <c r="AT69" s="395" t="e">
        <f t="shared" si="67"/>
        <v>#VALUE!</v>
      </c>
      <c r="AU69" s="372" t="e">
        <f t="shared" si="62"/>
        <v>#VALUE!</v>
      </c>
    </row>
    <row r="70" spans="1:47" ht="20.25" customHeight="1" collapsed="1" x14ac:dyDescent="0.35"/>
    <row r="71" spans="1:47" ht="20.25" customHeight="1" x14ac:dyDescent="0.35">
      <c r="B71" s="387"/>
      <c r="C71" s="387"/>
      <c r="D71" s="399"/>
      <c r="F71" s="387"/>
      <c r="I71" s="387"/>
      <c r="L71" s="387"/>
      <c r="O71" s="387"/>
      <c r="S71" s="387"/>
      <c r="V71" s="387"/>
      <c r="Z71" s="387"/>
      <c r="AD71" s="387"/>
      <c r="AH71" s="387"/>
      <c r="AL71" s="387"/>
      <c r="AP71" s="387"/>
      <c r="AS71" s="387"/>
    </row>
    <row r="72" spans="1:47" ht="20.25" customHeight="1" x14ac:dyDescent="0.35">
      <c r="B72" s="392"/>
      <c r="C72" s="392"/>
      <c r="F72" s="392"/>
      <c r="I72" s="392"/>
      <c r="L72" s="392"/>
      <c r="O72" s="392"/>
      <c r="S72" s="392"/>
      <c r="V72" s="392"/>
      <c r="Z72" s="392"/>
      <c r="AD72" s="392"/>
      <c r="AH72" s="392"/>
      <c r="AL72" s="392"/>
      <c r="AP72" s="392"/>
      <c r="AS72" s="392"/>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112</v>
      </c>
      <c r="B1" s="285" t="s">
        <v>109</v>
      </c>
      <c r="C1" s="286" t="s">
        <v>111</v>
      </c>
    </row>
    <row r="2" spans="1:3" ht="28.8" x14ac:dyDescent="0.3">
      <c r="A2" s="285" t="s">
        <v>108</v>
      </c>
      <c r="B2" s="287" t="s">
        <v>110</v>
      </c>
      <c r="C2" s="286" t="s">
        <v>113</v>
      </c>
    </row>
    <row r="3" spans="1:3" x14ac:dyDescent="0.3">
      <c r="A3" s="285" t="s">
        <v>276</v>
      </c>
      <c r="B3" s="1012" t="s">
        <v>277</v>
      </c>
      <c r="C3" s="286"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2022-12-08T13:03:51Z</cp:lastPrinted>
  <dcterms:created xsi:type="dcterms:W3CDTF">2009-03-26T16:04:32Z</dcterms:created>
  <dcterms:modified xsi:type="dcterms:W3CDTF">2023-02-15T19:43:53Z</dcterms:modified>
</cp:coreProperties>
</file>