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J:\Communications Division\Drupal_Website\state_employees\statewide_accounting\memos\2021\"/>
    </mc:Choice>
  </mc:AlternateContent>
  <xr:revisionPtr revIDLastSave="0" documentId="8_{F42295FE-DA8B-4155-93BD-3BBCAF2768E5}" xr6:coauthVersionLast="46" xr6:coauthVersionMax="46" xr10:uidLastSave="{00000000-0000-0000-0000-000000000000}"/>
  <bookViews>
    <workbookView xWindow="-28920" yWindow="-45" windowWidth="29040" windowHeight="15840" tabRatio="921" xr2:uid="{00000000-000D-0000-FFFF-FFFF00000000}"/>
  </bookViews>
  <sheets>
    <sheet name="Instructions" sheetId="1" r:id="rId1"/>
    <sheet name="Transfer Accounts-Purpose &amp; Use" sheetId="104" r:id="rId2"/>
    <sheet name="Index" sheetId="2" r:id="rId3"/>
    <sheet name="Agencies" sheetId="96" state="hidden" r:id="rId4"/>
    <sheet name="Data" sheetId="81" state="hidden" r:id="rId5"/>
    <sheet name="550" sheetId="107" r:id="rId6"/>
    <sheet name="555" sheetId="111" r:id="rId7"/>
    <sheet name="560" sheetId="110" r:id="rId8"/>
    <sheet name="Transfers Contact List"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'Transfers Contact List'!$C$3:$C$75</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'Transfers Contact List'!$E$3:$E$134</definedName>
    <definedName name="compname">'Transfers Contact List'!$D$3:$D$134</definedName>
    <definedName name="compnum">'Transfers Contact List'!$B$3:$B$134</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'Transfers Contact List'!$C$3:$C$132</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Instructions!$A$33:$B$67</definedName>
    <definedName name="Instructions560">Instructions!$A$68:$B$91</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'550'!$A$1:$R$39</definedName>
    <definedName name="_xlnm.Print_Area" localSheetId="6">'555'!$A$1:$R$38</definedName>
    <definedName name="_xlnm.Print_Area" localSheetId="7">'560'!$B$1:$R$30</definedName>
    <definedName name="_xlnm.Print_Area" localSheetId="2">Index!$A$1:$P$23</definedName>
    <definedName name="_xlnm.Print_Area" localSheetId="0">Instructions!$A$1:$C$92</definedName>
    <definedName name="_xlnm.Print_Titles" localSheetId="8">'Transfers Contact List'!$1:$2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Accounts-Purpose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'550'!$C$1:$R$38</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'550'!$C$1:$K$32</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'550'!$C$1:$K$32</definedName>
    <definedName name="Z_3B9B908F_7E13_4791_A6FD_413206C417A3_.wvu.PrintArea" localSheetId="7" hidden="1">'560'!$B$1:$P$30</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Cols" localSheetId="8" hidden="1">'Transfers Contact List'!$A:$B</definedName>
    <definedName name="Z_9FCFC836_1CA5_48BF_958D_24D2EA94B219_.wvu.PrintArea" localSheetId="2" hidden="1">Index!$A$1:$P$23</definedName>
    <definedName name="Z_9FCFC836_1CA5_48BF_958D_24D2EA94B219_.wvu.PrintArea" localSheetId="8" hidden="1">'Transfers Contact List'!$C$1:$I$144</definedName>
    <definedName name="Z_9FCFC836_1CA5_48BF_958D_24D2EA94B219_.wvu.PrintTitles" localSheetId="2" hidden="1">Index!$1:$16</definedName>
    <definedName name="Z_9FCFC836_1CA5_48BF_958D_24D2EA94B219_.wvu.PrintTitles" localSheetId="8" hidden="1">'Transfers Contact List'!$1:$2</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Cols" localSheetId="8" hidden="1">'Transfers Contact List'!$A:$B</definedName>
    <definedName name="Z_B08879A4_635B_4C39_9937_AC7883D562FC_.wvu.PrintArea" localSheetId="2" hidden="1">Index!$A$1:$P$23</definedName>
    <definedName name="Z_B08879A4_635B_4C39_9937_AC7883D562FC_.wvu.PrintArea" localSheetId="8" hidden="1">'Transfers Contact List'!$C$1:$I$144</definedName>
    <definedName name="Z_B08879A4_635B_4C39_9937_AC7883D562FC_.wvu.PrintTitles" localSheetId="2" hidden="1">Index!$1:$16</definedName>
    <definedName name="Z_B08879A4_635B_4C39_9937_AC7883D562FC_.wvu.PrintTitles" localSheetId="8" hidden="1">'Transfers Contact List'!$1:$2</definedName>
    <definedName name="Z_BEA4BE86_04D1_4C96_9358_7A260B9D2B2D_.wvu.PrintArea" localSheetId="5" hidden="1">'550'!$C$1:$R$38</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91029" fullPrecision="0"/>
  <customWorkbookViews>
    <customWorkbookView name="cpvincent - Personal View" guid="{B08879A4-635B-4C39-9937-AC7883D562FC}" mergeInterval="0" personalView="1" maximized="1" xWindow="1" yWindow="1" windowWidth="1280" windowHeight="832" tabRatio="1000" activeSheetId="27"/>
    <customWorkbookView name="Robert Alford - Personal View" guid="{1250FD07-FF56-4A9D-AF9E-C27124A7EBE9}" mergeInterval="0" personalView="1" maximized="1" windowWidth="1020" windowHeight="579" tabRatio="923" activeSheetId="1"/>
    <customWorkbookView name="Darlene Langston - Personal View" guid="{BEA4BE86-04D1-4C96-9358-7A260B9D2B2D}" mergeInterval="0" personalView="1" maximized="1" windowWidth="1020" windowHeight="556" tabRatio="923" activeSheetId="9"/>
    <customWorkbookView name="amsquirewell - Personal View" guid="{9FCFC836-1CA5-48BF-958D-24D2EA94B219}" mergeInterval="0" personalView="1" maximized="1" xWindow="1" yWindow="1" windowWidth="1280" windowHeight="803" tabRatio="1000"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111" l="1"/>
  <c r="Y19" i="111"/>
  <c r="Y20" i="111"/>
  <c r="Y21" i="111"/>
  <c r="Y22" i="111"/>
  <c r="Y23" i="111"/>
  <c r="Y24" i="111"/>
  <c r="Y25" i="111"/>
  <c r="Y26" i="111"/>
  <c r="Y27" i="111"/>
  <c r="Y28" i="111"/>
  <c r="Y29" i="111"/>
  <c r="Y30" i="111"/>
  <c r="Y31" i="111"/>
  <c r="Y17" i="111"/>
  <c r="Z31" i="111"/>
  <c r="X31" i="111"/>
  <c r="W31" i="111"/>
  <c r="V31" i="111"/>
  <c r="U31" i="111"/>
  <c r="Z30" i="111"/>
  <c r="X30" i="111"/>
  <c r="W30" i="111"/>
  <c r="V30" i="111"/>
  <c r="U30" i="111"/>
  <c r="Z29" i="111"/>
  <c r="X29" i="111"/>
  <c r="W29" i="111"/>
  <c r="V29" i="111"/>
  <c r="U29" i="111"/>
  <c r="Z28" i="111"/>
  <c r="X28" i="111"/>
  <c r="W28" i="111"/>
  <c r="V28" i="111"/>
  <c r="U28" i="111"/>
  <c r="Z27" i="111"/>
  <c r="X27" i="111"/>
  <c r="W27" i="111"/>
  <c r="V27" i="111"/>
  <c r="U27" i="111"/>
  <c r="Z26" i="111"/>
  <c r="X26" i="111"/>
  <c r="W26" i="111"/>
  <c r="V26" i="111"/>
  <c r="U26" i="111"/>
  <c r="Z25" i="111"/>
  <c r="X25" i="111"/>
  <c r="W25" i="111"/>
  <c r="V25" i="111"/>
  <c r="U25" i="111"/>
  <c r="Z24" i="111"/>
  <c r="X24" i="111"/>
  <c r="W24" i="111"/>
  <c r="V24" i="111"/>
  <c r="U24" i="111"/>
  <c r="Z23" i="111"/>
  <c r="X23" i="111"/>
  <c r="W23" i="111"/>
  <c r="V23" i="111"/>
  <c r="U23" i="111"/>
  <c r="Z22" i="111"/>
  <c r="X22" i="111"/>
  <c r="W22" i="111"/>
  <c r="V22" i="111"/>
  <c r="U22" i="111"/>
  <c r="Z21" i="111"/>
  <c r="X21" i="111"/>
  <c r="W21" i="111"/>
  <c r="V21" i="111"/>
  <c r="U21" i="111"/>
  <c r="Z20" i="111"/>
  <c r="X20" i="111"/>
  <c r="W20" i="111"/>
  <c r="V20" i="111"/>
  <c r="U20" i="111"/>
  <c r="Z19" i="111"/>
  <c r="X19" i="111"/>
  <c r="W19" i="111"/>
  <c r="V19" i="111"/>
  <c r="U19" i="111"/>
  <c r="T19" i="111" s="1"/>
  <c r="S19" i="111" s="1"/>
  <c r="R19" i="111" s="1"/>
  <c r="Z18" i="111"/>
  <c r="X18" i="111"/>
  <c r="W18" i="111"/>
  <c r="V18" i="111"/>
  <c r="U18" i="111"/>
  <c r="Z17" i="111"/>
  <c r="X17" i="111"/>
  <c r="W17" i="111"/>
  <c r="V17" i="111"/>
  <c r="U17" i="111"/>
  <c r="M7" i="111"/>
  <c r="M6" i="111"/>
  <c r="A2" i="111"/>
  <c r="R1" i="111"/>
  <c r="A1" i="111"/>
  <c r="Y21" i="107"/>
  <c r="Y22" i="107"/>
  <c r="Y23" i="107"/>
  <c r="Y24" i="107"/>
  <c r="Y25" i="107"/>
  <c r="Y26" i="107"/>
  <c r="Y27" i="107"/>
  <c r="Y28" i="107"/>
  <c r="Y29" i="107"/>
  <c r="Y30" i="107"/>
  <c r="Y31" i="107"/>
  <c r="Y32" i="107"/>
  <c r="Y18" i="107"/>
  <c r="Y19" i="107"/>
  <c r="Y20" i="107"/>
  <c r="M7" i="107"/>
  <c r="M6" i="107"/>
  <c r="Z19" i="107"/>
  <c r="Z20" i="107"/>
  <c r="Z21" i="107"/>
  <c r="Z22" i="107"/>
  <c r="Z23" i="107"/>
  <c r="Z24" i="107"/>
  <c r="Z25" i="107"/>
  <c r="Z26" i="107"/>
  <c r="Z27" i="107"/>
  <c r="Z28" i="107"/>
  <c r="Z29" i="107"/>
  <c r="Z30" i="107"/>
  <c r="Z31" i="107"/>
  <c r="Z32" i="107"/>
  <c r="Z18" i="107"/>
  <c r="T31" i="111" l="1"/>
  <c r="S31" i="111" s="1"/>
  <c r="R31" i="111" s="1"/>
  <c r="T26" i="111"/>
  <c r="S26" i="111" s="1"/>
  <c r="R26" i="111" s="1"/>
  <c r="T18" i="111"/>
  <c r="S18" i="111" s="1"/>
  <c r="R18" i="111" s="1"/>
  <c r="T23" i="111"/>
  <c r="S23" i="111" s="1"/>
  <c r="R23" i="111" s="1"/>
  <c r="T29" i="111"/>
  <c r="S29" i="111" s="1"/>
  <c r="R29" i="111" s="1"/>
  <c r="T24" i="111"/>
  <c r="S24" i="111" s="1"/>
  <c r="R24" i="111" s="1"/>
  <c r="T20" i="111"/>
  <c r="S20" i="111" s="1"/>
  <c r="R20" i="111" s="1"/>
  <c r="T27" i="111"/>
  <c r="S27" i="111" s="1"/>
  <c r="R27" i="111" s="1"/>
  <c r="T21" i="111"/>
  <c r="S21" i="111" s="1"/>
  <c r="R21" i="111" s="1"/>
  <c r="Y32" i="111"/>
  <c r="T22" i="111"/>
  <c r="S22" i="111" s="1"/>
  <c r="R22" i="111" s="1"/>
  <c r="T25" i="111"/>
  <c r="S25" i="111" s="1"/>
  <c r="R25" i="111" s="1"/>
  <c r="T28" i="111"/>
  <c r="S28" i="111" s="1"/>
  <c r="R28" i="111" s="1"/>
  <c r="T30" i="111"/>
  <c r="S30" i="111" s="1"/>
  <c r="R30" i="111" s="1"/>
  <c r="T17" i="111"/>
  <c r="S17" i="111" s="1"/>
  <c r="Y33" i="107"/>
  <c r="S32" i="111" l="1"/>
  <c r="R17" i="111"/>
  <c r="AK1" i="110" l="1"/>
  <c r="A33" i="110" l="1"/>
  <c r="B43" i="110" s="1"/>
  <c r="AF28" i="110"/>
  <c r="AE28" i="110"/>
  <c r="AD28" i="110"/>
  <c r="AC28" i="110"/>
  <c r="AB28" i="110"/>
  <c r="AA28" i="110"/>
  <c r="X28" i="110"/>
  <c r="W28" i="110"/>
  <c r="V28" i="110"/>
  <c r="U28" i="110"/>
  <c r="AF27" i="110"/>
  <c r="AE27" i="110"/>
  <c r="AD27" i="110"/>
  <c r="AC27" i="110"/>
  <c r="AB27" i="110"/>
  <c r="AA27" i="110"/>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T24" i="110" s="1"/>
  <c r="S24" i="110" s="1"/>
  <c r="V24" i="110"/>
  <c r="U24" i="110"/>
  <c r="AF23" i="110"/>
  <c r="AE23" i="110"/>
  <c r="AD23" i="110"/>
  <c r="AC23" i="110"/>
  <c r="AB23" i="110"/>
  <c r="AA23" i="110"/>
  <c r="X23" i="110"/>
  <c r="W23" i="110"/>
  <c r="V23" i="110"/>
  <c r="U23" i="110"/>
  <c r="AF22" i="110"/>
  <c r="AE22" i="110"/>
  <c r="AD22" i="110"/>
  <c r="AC22" i="110"/>
  <c r="AB22" i="110"/>
  <c r="AA22" i="110"/>
  <c r="X22" i="110"/>
  <c r="W22" i="110"/>
  <c r="V22" i="110"/>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U20" i="110"/>
  <c r="AF19" i="110"/>
  <c r="AE19" i="110"/>
  <c r="AD19" i="110"/>
  <c r="AC19" i="110"/>
  <c r="AB19" i="110"/>
  <c r="AA19" i="110"/>
  <c r="X19" i="110"/>
  <c r="W19" i="110"/>
  <c r="V19" i="110"/>
  <c r="U19" i="110"/>
  <c r="AF18" i="110"/>
  <c r="AE18" i="110"/>
  <c r="AD18" i="110"/>
  <c r="AC18" i="110"/>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AF15" i="110"/>
  <c r="AE15" i="110"/>
  <c r="AD15" i="110"/>
  <c r="AC15" i="110"/>
  <c r="AB15" i="110"/>
  <c r="AA15" i="110"/>
  <c r="X15" i="110"/>
  <c r="W15" i="110"/>
  <c r="V15" i="110"/>
  <c r="U15" i="110"/>
  <c r="AF14" i="110"/>
  <c r="AE14" i="110"/>
  <c r="AD14" i="110"/>
  <c r="AC14" i="110"/>
  <c r="AB14" i="110"/>
  <c r="AA14" i="110"/>
  <c r="X14" i="110"/>
  <c r="W14" i="110"/>
  <c r="V14" i="110"/>
  <c r="U14" i="110"/>
  <c r="O6" i="110"/>
  <c r="O5" i="110"/>
  <c r="B2" i="110"/>
  <c r="B1" i="110"/>
  <c r="Z27" i="110" l="1"/>
  <c r="Y27" i="110" s="1"/>
  <c r="T23" i="110"/>
  <c r="S23" i="110" s="1"/>
  <c r="T16" i="110"/>
  <c r="S16" i="110" s="1"/>
  <c r="AE29" i="110"/>
  <c r="T22" i="110"/>
  <c r="S22" i="110" s="1"/>
  <c r="Z14" i="110"/>
  <c r="Y14" i="110" s="1"/>
  <c r="T15" i="110"/>
  <c r="S15" i="110" s="1"/>
  <c r="Z22" i="110"/>
  <c r="Y22" i="110" s="1"/>
  <c r="T20" i="110"/>
  <c r="S20" i="110" s="1"/>
  <c r="Z18" i="110"/>
  <c r="Y18" i="110" s="1"/>
  <c r="Z19" i="110"/>
  <c r="Y19" i="110" s="1"/>
  <c r="T14" i="110"/>
  <c r="S14" i="110" s="1"/>
  <c r="T28" i="110"/>
  <c r="S28" i="110" s="1"/>
  <c r="Z28" i="110"/>
  <c r="Y28" i="110" s="1"/>
  <c r="AF29" i="110"/>
  <c r="Z17" i="110"/>
  <c r="Y17" i="110" s="1"/>
  <c r="T21" i="110"/>
  <c r="S21" i="110" s="1"/>
  <c r="Z25" i="110"/>
  <c r="Y25" i="110" s="1"/>
  <c r="Z15" i="110"/>
  <c r="Y15" i="110" s="1"/>
  <c r="Z16" i="110"/>
  <c r="Y16" i="110" s="1"/>
  <c r="T18" i="110"/>
  <c r="S18" i="110" s="1"/>
  <c r="T19" i="110"/>
  <c r="S19" i="110" s="1"/>
  <c r="Z23" i="110"/>
  <c r="Y23" i="110" s="1"/>
  <c r="Z24" i="110"/>
  <c r="Y24" i="110" s="1"/>
  <c r="T26" i="110"/>
  <c r="S26" i="110" s="1"/>
  <c r="T27" i="110"/>
  <c r="S27" i="110" s="1"/>
  <c r="T17" i="110"/>
  <c r="S17" i="110" s="1"/>
  <c r="Z21" i="110"/>
  <c r="Y21" i="110" s="1"/>
  <c r="T25" i="110"/>
  <c r="S25" i="110" s="1"/>
  <c r="B36" i="110"/>
  <c r="B40" i="110"/>
  <c r="B41" i="110"/>
  <c r="B38" i="110"/>
  <c r="B42" i="110"/>
  <c r="B37" i="110"/>
  <c r="B35" i="110"/>
  <c r="B39" i="110"/>
  <c r="A1" i="107"/>
  <c r="R1" i="107"/>
  <c r="A2" i="1"/>
  <c r="D19" i="2"/>
  <c r="A5" i="104"/>
  <c r="S29" i="110" l="1"/>
  <c r="Y29" i="110"/>
  <c r="X32" i="107"/>
  <c r="W32" i="107"/>
  <c r="V32" i="107"/>
  <c r="U32" i="107"/>
  <c r="X31" i="107"/>
  <c r="W31" i="107"/>
  <c r="V31" i="107"/>
  <c r="U31" i="107"/>
  <c r="X30" i="107"/>
  <c r="W30" i="107"/>
  <c r="V30" i="107"/>
  <c r="U30" i="107"/>
  <c r="X29" i="107"/>
  <c r="W29" i="107"/>
  <c r="V29" i="107"/>
  <c r="U29" i="107"/>
  <c r="X28" i="107"/>
  <c r="W28" i="107"/>
  <c r="V28" i="107"/>
  <c r="U28" i="107"/>
  <c r="X27" i="107"/>
  <c r="W27" i="107"/>
  <c r="V27" i="107"/>
  <c r="U27" i="107"/>
  <c r="X26" i="107"/>
  <c r="W26" i="107"/>
  <c r="V26" i="107"/>
  <c r="U26" i="107"/>
  <c r="X25" i="107"/>
  <c r="W25" i="107"/>
  <c r="V25" i="107"/>
  <c r="U25" i="107"/>
  <c r="X24" i="107"/>
  <c r="W24" i="107"/>
  <c r="V24" i="107"/>
  <c r="U24" i="107"/>
  <c r="X23" i="107"/>
  <c r="W23" i="107"/>
  <c r="V23" i="107"/>
  <c r="U23" i="107"/>
  <c r="X22" i="107"/>
  <c r="W22" i="107"/>
  <c r="V22" i="107"/>
  <c r="U22" i="107"/>
  <c r="X21" i="107"/>
  <c r="W21" i="107"/>
  <c r="V21" i="107"/>
  <c r="U21" i="107"/>
  <c r="X20" i="107"/>
  <c r="W20" i="107"/>
  <c r="V20" i="107"/>
  <c r="U20" i="107"/>
  <c r="X19" i="107"/>
  <c r="W19" i="107"/>
  <c r="V19" i="107"/>
  <c r="U19" i="107"/>
  <c r="X18" i="107"/>
  <c r="W18" i="107"/>
  <c r="V18" i="107"/>
  <c r="U18" i="107"/>
  <c r="T21" i="107" l="1"/>
  <c r="S21" i="107" s="1"/>
  <c r="T27" i="107"/>
  <c r="S27" i="107" s="1"/>
  <c r="T23" i="107"/>
  <c r="S23" i="107" s="1"/>
  <c r="R23" i="107" s="1"/>
  <c r="T31" i="107"/>
  <c r="S31" i="107" s="1"/>
  <c r="R31" i="107" s="1"/>
  <c r="T29" i="107"/>
  <c r="S29" i="107" s="1"/>
  <c r="R29" i="107" s="1"/>
  <c r="T25" i="107"/>
  <c r="S25" i="107" s="1"/>
  <c r="R25" i="107" s="1"/>
  <c r="T22" i="107"/>
  <c r="S22" i="107" s="1"/>
  <c r="R22" i="107" s="1"/>
  <c r="T24" i="107"/>
  <c r="S24" i="107" s="1"/>
  <c r="T28" i="107"/>
  <c r="S28" i="107" s="1"/>
  <c r="R28" i="107" s="1"/>
  <c r="T32" i="107"/>
  <c r="S32" i="107" s="1"/>
  <c r="R32" i="107" s="1"/>
  <c r="T18" i="107"/>
  <c r="S18" i="107" s="1"/>
  <c r="T26" i="107"/>
  <c r="S26" i="107" s="1"/>
  <c r="R26" i="107" s="1"/>
  <c r="T30" i="107"/>
  <c r="S30" i="107" s="1"/>
  <c r="R30" i="107" s="1"/>
  <c r="T20" i="107"/>
  <c r="S20" i="107" s="1"/>
  <c r="R20" i="107" s="1"/>
  <c r="T19" i="107"/>
  <c r="S19" i="107" s="1"/>
  <c r="R19" i="107" s="1"/>
  <c r="R24" i="107"/>
  <c r="R21" i="107"/>
  <c r="R27" i="107"/>
  <c r="S33" i="107" l="1"/>
  <c r="R18" i="107"/>
  <c r="A23"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E10" i="2" s="1"/>
  <c r="C6" i="111" s="1"/>
  <c r="K14" i="2"/>
  <c r="B4" i="1"/>
  <c r="B3" i="83"/>
  <c r="C3" i="83" s="1"/>
  <c r="E3" i="83"/>
  <c r="C4" i="83"/>
  <c r="D4" i="83"/>
  <c r="E4" i="83" s="1"/>
  <c r="D5" i="83"/>
  <c r="E5" i="83" s="1"/>
  <c r="B6" i="83"/>
  <c r="C6" i="83" s="1"/>
  <c r="E6" i="83"/>
  <c r="B7" i="83"/>
  <c r="C7" i="83" s="1"/>
  <c r="E7" i="83"/>
  <c r="B8" i="83"/>
  <c r="C8" i="83"/>
  <c r="E8" i="83"/>
  <c r="B9" i="83"/>
  <c r="C9" i="83" s="1"/>
  <c r="E9" i="83"/>
  <c r="B10" i="83"/>
  <c r="C10" i="83"/>
  <c r="E10" i="83"/>
  <c r="K12" i="2"/>
  <c r="K13" i="2"/>
  <c r="D17" i="2"/>
  <c r="D18" i="2"/>
  <c r="E11" i="2" l="1"/>
  <c r="C7" i="111" s="1"/>
  <c r="E5" i="110"/>
  <c r="C6" i="107"/>
  <c r="A2" i="107"/>
  <c r="E6" i="110" l="1"/>
  <c r="C7" i="107"/>
  <c r="I21" i="2"/>
  <c r="K11" i="2"/>
</calcChain>
</file>

<file path=xl/sharedStrings.xml><?xml version="1.0" encoding="utf-8"?>
<sst xmlns="http://schemas.openxmlformats.org/spreadsheetml/2006/main" count="1746" uniqueCount="976">
  <si>
    <t>East Carolina University</t>
  </si>
  <si>
    <t>North Carolina Central University</t>
  </si>
  <si>
    <t>CG</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</si>
  <si>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</si>
  <si>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</si>
  <si>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</si>
  <si>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</si>
  <si>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</si>
  <si>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</si>
  <si>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</si>
  <si>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</si>
  <si>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</si>
  <si>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</si>
  <si>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</si>
  <si>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Sampson Community College</t>
  </si>
  <si>
    <t>DC</t>
  </si>
  <si>
    <t>Sandhills Community College</t>
  </si>
  <si>
    <t>C1</t>
  </si>
  <si>
    <t>South Piedmont Community College</t>
  </si>
  <si>
    <t>DD</t>
  </si>
  <si>
    <t>Southeastern Community College</t>
  </si>
  <si>
    <t>General Government</t>
  </si>
  <si>
    <t>Department of Transportation</t>
  </si>
  <si>
    <t>0A</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</si>
  <si>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</si>
  <si>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</si>
  <si>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</si>
  <si>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</si>
  <si>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</si>
  <si>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</si>
  <si>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</si>
  <si>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</si>
  <si>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</si>
  <si>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</si>
  <si>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</si>
  <si>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</si>
  <si>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</si>
  <si>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North Carolina Housing Finance Ag.</t>
  </si>
  <si>
    <t>State Education Assistance Authority</t>
  </si>
  <si>
    <t>The Golden LEAF, Inc.</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</si>
  <si>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</si>
  <si>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</si>
  <si>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</si>
  <si>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</si>
  <si>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</si>
  <si>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</si>
  <si>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</si>
  <si>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</si>
  <si>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Western Piedmont Community College</t>
  </si>
  <si>
    <t>DN</t>
  </si>
  <si>
    <t>Wilkes Community College</t>
  </si>
  <si>
    <t>DP</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</si>
  <si>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</si>
  <si>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</si>
  <si>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</si>
  <si>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</si>
  <si>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</si>
  <si>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</si>
  <si>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</si>
  <si>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</si>
  <si>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</si>
  <si>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</si>
  <si>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</si>
  <si>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</si>
  <si>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</si>
  <si>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</si>
  <si>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</si>
  <si>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</si>
  <si>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</si>
  <si>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</si>
  <si>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ZB</t>
  </si>
  <si>
    <t>U10</t>
  </si>
  <si>
    <t>U20</t>
  </si>
  <si>
    <t>U30</t>
  </si>
  <si>
    <t>U40</t>
  </si>
  <si>
    <t>U50</t>
  </si>
  <si>
    <t>U55</t>
  </si>
  <si>
    <t>GASB Fund Number</t>
  </si>
  <si>
    <t>2631 &amp; 2634</t>
  </si>
  <si>
    <t>Wilson Community College</t>
  </si>
  <si>
    <t>3X</t>
  </si>
  <si>
    <t>Department of Commerce</t>
  </si>
  <si>
    <t>Department of Revenue</t>
  </si>
  <si>
    <t>Wksht</t>
  </si>
  <si>
    <t>CF</t>
  </si>
  <si>
    <t>College of the Albemarle</t>
  </si>
  <si>
    <t>a</t>
  </si>
  <si>
    <t>b</t>
  </si>
  <si>
    <t>c</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</si>
  <si>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</si>
  <si>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</si>
  <si>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</si>
  <si>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</si>
  <si>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</si>
  <si>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</si>
  <si>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</si>
  <si>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</si>
  <si>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</si>
  <si>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</si>
  <si>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</si>
  <si>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</si>
  <si>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</si>
  <si>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</si>
  <si>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</si>
  <si>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</si>
  <si>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</si>
  <si>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NC Partnership for Children</t>
  </si>
  <si>
    <t>DE</t>
  </si>
  <si>
    <t>Index</t>
  </si>
  <si>
    <t>General Instructions</t>
  </si>
  <si>
    <t>C0</t>
  </si>
  <si>
    <t>Alamance Community College</t>
  </si>
  <si>
    <t>C2</t>
  </si>
  <si>
    <t>Asheville-Buncombe Technical Community College</t>
  </si>
  <si>
    <t>C3</t>
  </si>
  <si>
    <t>Beaufort County Community College</t>
  </si>
  <si>
    <t>C4</t>
  </si>
  <si>
    <t>Bladen Community College</t>
  </si>
  <si>
    <t>C5</t>
  </si>
  <si>
    <t>Blue Ridge Community College</t>
  </si>
  <si>
    <t>NC Railroad Company</t>
  </si>
  <si>
    <t>ZA</t>
  </si>
  <si>
    <t>Z3</t>
  </si>
  <si>
    <t>Z7</t>
  </si>
  <si>
    <t>ZH</t>
  </si>
  <si>
    <t>Narrative</t>
  </si>
  <si>
    <t>Restatement</t>
  </si>
  <si>
    <t>Craven Community College</t>
  </si>
  <si>
    <t>CH</t>
  </si>
  <si>
    <t>Davidson County Community College</t>
  </si>
  <si>
    <t>CJ</t>
  </si>
  <si>
    <t>Durham Technical Community College</t>
  </si>
  <si>
    <t>CK</t>
  </si>
  <si>
    <t>Edgecombe Community College</t>
  </si>
  <si>
    <t>CL</t>
  </si>
  <si>
    <t>Fayetteville Technical Community College</t>
  </si>
  <si>
    <t>CM</t>
  </si>
  <si>
    <t>Forsyth Technical Community College</t>
  </si>
  <si>
    <t>CN</t>
  </si>
  <si>
    <t>Gaston College</t>
  </si>
  <si>
    <t>CP</t>
  </si>
  <si>
    <t>Guilford Technical Community College</t>
  </si>
  <si>
    <t>CQ</t>
  </si>
  <si>
    <t>Halifax Community College</t>
  </si>
  <si>
    <t>UNC Hospitals</t>
  </si>
  <si>
    <t>Fiscal Year Begin</t>
  </si>
  <si>
    <t>Last Fiscal Year End</t>
  </si>
  <si>
    <t>Header Information</t>
  </si>
  <si>
    <t>Account</t>
  </si>
  <si>
    <t>&lt;&lt;&lt; Click on the cell to see a list of agencies.</t>
  </si>
  <si>
    <t>Surry Community College</t>
  </si>
  <si>
    <t>DH</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</si>
  <si>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</si>
  <si>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</si>
  <si>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</si>
  <si>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</si>
  <si>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</si>
  <si>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</si>
  <si>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</si>
  <si>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</si>
  <si>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</si>
  <si>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</si>
  <si>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</si>
  <si>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</si>
  <si>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</si>
  <si>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</si>
  <si>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</si>
  <si>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</si>
  <si>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</si>
  <si>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ZI</t>
  </si>
  <si>
    <t>(252) 442-7474</t>
  </si>
  <si>
    <t>worksheet, click on the words "Office of the State Controller" at the top of any worksheet.</t>
  </si>
  <si>
    <t>CU-UNC</t>
  </si>
  <si>
    <t>CU-CC</t>
  </si>
  <si>
    <t>CU-Nonmajor</t>
  </si>
  <si>
    <t>CR</t>
  </si>
  <si>
    <t>Haywood Community College</t>
  </si>
  <si>
    <t>CS</t>
  </si>
  <si>
    <t>Isothermal Community College</t>
  </si>
  <si>
    <t>CT</t>
  </si>
  <si>
    <t>James Sprunt Community College</t>
  </si>
  <si>
    <t>CU</t>
  </si>
  <si>
    <t>Johnston Community College</t>
  </si>
  <si>
    <t>CV</t>
  </si>
  <si>
    <t>Lenoir Community College</t>
  </si>
  <si>
    <t>CW</t>
  </si>
  <si>
    <t>Martin Community College</t>
  </si>
  <si>
    <t>CX</t>
  </si>
  <si>
    <t>Mayland Community College</t>
  </si>
  <si>
    <t>CY</t>
  </si>
  <si>
    <t>McDowell Technical Community College</t>
  </si>
  <si>
    <t>CZ</t>
  </si>
  <si>
    <t>Mitchell Community College</t>
  </si>
  <si>
    <t>D0</t>
  </si>
  <si>
    <t>Randolph Community College</t>
  </si>
  <si>
    <t>D6</t>
  </si>
  <si>
    <t>Richmond Community College</t>
  </si>
  <si>
    <t>D7</t>
  </si>
  <si>
    <t>Roanoke-Chowan Community College</t>
  </si>
  <si>
    <t>D8</t>
  </si>
  <si>
    <t>Robeson Community College</t>
  </si>
  <si>
    <t>D9</t>
  </si>
  <si>
    <t>Rockingham Community College</t>
  </si>
  <si>
    <t>DA</t>
  </si>
  <si>
    <t>Rowan-Cabarrus Community College</t>
  </si>
  <si>
    <t>DB</t>
  </si>
  <si>
    <t>C6</t>
  </si>
  <si>
    <t>Brunswick Community College</t>
  </si>
  <si>
    <t>C7</t>
  </si>
  <si>
    <t>Caldwell Community College and Technical Institute</t>
  </si>
  <si>
    <t>C8</t>
  </si>
  <si>
    <t>Cape Fear Community College</t>
  </si>
  <si>
    <t>C9</t>
  </si>
  <si>
    <t>Carteret Community College</t>
  </si>
  <si>
    <t>CA</t>
  </si>
  <si>
    <t>Catawba Valley Community College</t>
  </si>
  <si>
    <t>CB</t>
  </si>
  <si>
    <t>Central Carolina Community College</t>
  </si>
  <si>
    <t>CC</t>
  </si>
  <si>
    <t>Central Piedmont Community College</t>
  </si>
  <si>
    <t>CD</t>
  </si>
  <si>
    <t>Cleveland Community College</t>
  </si>
  <si>
    <t>CE</t>
  </si>
  <si>
    <t>Coastal Carolina Community College</t>
  </si>
  <si>
    <t>48E</t>
  </si>
  <si>
    <t>UNC Hospitals - Enterprise Fund</t>
  </si>
  <si>
    <t>Agency number:</t>
  </si>
  <si>
    <t>61</t>
  </si>
  <si>
    <t>PG</t>
  </si>
  <si>
    <t>Offline</t>
  </si>
  <si>
    <t>13</t>
  </si>
  <si>
    <t>Tri-County Community College</t>
  </si>
  <si>
    <t>DJ</t>
  </si>
  <si>
    <t>Vance-Granville Community College</t>
  </si>
  <si>
    <t>DK</t>
  </si>
  <si>
    <t>Wake Technical Community College</t>
  </si>
  <si>
    <t>DL</t>
  </si>
  <si>
    <t>Wayne Community College</t>
  </si>
  <si>
    <t>DM</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</si>
  <si>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</si>
  <si>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</si>
  <si>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</si>
  <si>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</si>
  <si>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</si>
  <si>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</si>
  <si>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</si>
  <si>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</si>
  <si>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</si>
  <si>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</si>
  <si>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</si>
  <si>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</si>
  <si>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</si>
  <si>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</si>
  <si>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</si>
  <si>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Montgomery Community College</t>
  </si>
  <si>
    <t>D1</t>
  </si>
  <si>
    <t>Nash Community College</t>
  </si>
  <si>
    <t>D2</t>
  </si>
  <si>
    <t>Pamlico Community College</t>
  </si>
  <si>
    <t>D3</t>
  </si>
  <si>
    <t>Piedmont Community College</t>
  </si>
  <si>
    <t>D4</t>
  </si>
  <si>
    <t>Pitt Community College</t>
  </si>
  <si>
    <t>D5</t>
  </si>
  <si>
    <t>NA - Component Units</t>
  </si>
  <si>
    <t>UNC</t>
  </si>
  <si>
    <t>Component Unit</t>
  </si>
  <si>
    <t>UNC System, major component unit</t>
  </si>
  <si>
    <t>Community College, major component unit</t>
  </si>
  <si>
    <t>**    Type of Agency:</t>
  </si>
  <si>
    <t>Agency Name:</t>
  </si>
  <si>
    <t>NCAS</t>
  </si>
  <si>
    <t>Amount</t>
  </si>
  <si>
    <t>GASB</t>
  </si>
  <si>
    <t>Full accounting data not in NCAS, so paper reporting for CAFR; agency uses another accounting system</t>
  </si>
  <si>
    <t>Accounting data included in the North Carolina Accounting System, and CAFR reporting from NCAS</t>
  </si>
  <si>
    <t>90</t>
  </si>
  <si>
    <t>General Fund - OSC</t>
  </si>
  <si>
    <t>General Fund - DOR</t>
  </si>
  <si>
    <t>99</t>
  </si>
  <si>
    <t>Revenue bonds</t>
  </si>
  <si>
    <t>Co</t>
  </si>
  <si>
    <t>Southwestern Community College</t>
  </si>
  <si>
    <t>DF</t>
  </si>
  <si>
    <t>Stanly Community College</t>
  </si>
  <si>
    <t>DG</t>
  </si>
  <si>
    <t>Administrative Office of the Courts</t>
  </si>
  <si>
    <t>Office of the Governor</t>
  </si>
  <si>
    <t>Office of Lieutenant Governor</t>
  </si>
  <si>
    <t>Beth Edmondson</t>
  </si>
  <si>
    <t>UNC School of the Arts</t>
  </si>
  <si>
    <t>North Carolina A&amp;T University</t>
  </si>
  <si>
    <t>NC School of Science &amp; Mathematics</t>
  </si>
  <si>
    <t>Notes:</t>
  </si>
  <si>
    <t>48C</t>
  </si>
  <si>
    <t>Chatham Hospital</t>
  </si>
  <si>
    <t>Z2</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</si>
  <si>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</si>
  <si>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</si>
  <si>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</si>
  <si>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</si>
  <si>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</si>
  <si>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</si>
  <si>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</si>
  <si>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</si>
  <si>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</si>
  <si>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</si>
  <si>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</si>
  <si>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</si>
  <si>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</si>
  <si>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</si>
  <si>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</si>
  <si>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For CAFR:</t>
  </si>
  <si>
    <t>NCAS or Offline</t>
  </si>
  <si>
    <t>For Comp Unit CAFR Package</t>
  </si>
  <si>
    <r>
      <t xml:space="preserve">Offline </t>
    </r>
    <r>
      <rPr>
        <b/>
        <sz val="14"/>
        <rFont val="Calibri"/>
        <family val="2"/>
      </rPr>
      <t>²</t>
    </r>
  </si>
  <si>
    <t>Nonmajor</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</si>
  <si>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</si>
  <si>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</si>
  <si>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</si>
  <si>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</si>
  <si>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</si>
  <si>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</si>
  <si>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</si>
  <si>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</si>
  <si>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</si>
  <si>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</si>
  <si>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</si>
  <si>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</si>
  <si>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</si>
  <si>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</si>
  <si>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</si>
  <si>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</si>
  <si>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</si>
  <si>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</si>
  <si>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</si>
  <si>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Gateway University Reaearch Park is a component unit of the UNC System.</t>
  </si>
  <si>
    <t>Z3F</t>
  </si>
  <si>
    <t>NC Global TransPark Authority Foundation</t>
  </si>
  <si>
    <t>Although part of UNC System, NCSSM is a primary NCAS agency that will continue using DSS.</t>
  </si>
  <si>
    <t>The Global TransPark Foundation is a component unit of Global TransPark; it is remaining offline.</t>
  </si>
  <si>
    <t>Purpose/Directions  - For OSC use only:</t>
  </si>
  <si>
    <t>To update all dates in workbook, enter the above dates.  This Data</t>
  </si>
  <si>
    <t>tab is the starting point and source for all dates in the workbook.</t>
  </si>
  <si>
    <t>19</t>
  </si>
  <si>
    <t>Dept. of Public Safety</t>
  </si>
  <si>
    <t xml:space="preserve">Note:  All entities complete the NCASexcl CAFR package, except the Community Colleges </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</si>
  <si>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</si>
  <si>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</si>
  <si>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</si>
  <si>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</si>
  <si>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</si>
  <si>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</si>
  <si>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</si>
  <si>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ZG</t>
  </si>
  <si>
    <t>Centennial Authority</t>
  </si>
  <si>
    <r>
      <t xml:space="preserve">and the </t>
    </r>
    <r>
      <rPr>
        <u/>
        <sz val="12"/>
        <rFont val="Times New Roman"/>
        <family val="1"/>
      </rPr>
      <t>nonmajor</t>
    </r>
    <r>
      <rPr>
        <sz val="12"/>
        <rFont val="Times New Roman"/>
        <family val="1"/>
      </rPr>
      <t xml:space="preserve"> component units which have separate CAFR packages.</t>
    </r>
  </si>
  <si>
    <t xml:space="preserve">Nonmajor component unit - see note below </t>
  </si>
  <si>
    <t>Resumed as component unit for FY 2013(last time in CAFR was 1999)</t>
  </si>
  <si>
    <t>Reclassified to nonmajor based on GASB 61</t>
  </si>
  <si>
    <t>Reclassified to nonmajor based on GASB 61; NCAS interface monthly, Offline CAFR</t>
  </si>
  <si>
    <r>
      <rPr>
        <b/>
        <sz val="8"/>
        <rFont val="Calibri"/>
        <family val="2"/>
      </rPr>
      <t>²</t>
    </r>
    <r>
      <rPr>
        <sz val="8"/>
        <rFont val="Times New Roman"/>
        <family val="1"/>
      </rPr>
      <t xml:space="preserve"> Offline CAFR reporting for all universities starting FY 2012. Still use NCAS for monthly reporting.</t>
    </r>
  </si>
  <si>
    <t>Foreign exchange futures</t>
  </si>
  <si>
    <t>COPS</t>
  </si>
  <si>
    <t>Short Term Debt</t>
  </si>
  <si>
    <t>Click here</t>
  </si>
  <si>
    <t>Other-_____________</t>
  </si>
  <si>
    <t>Limited Obligation Bonds</t>
  </si>
  <si>
    <t>48HP</t>
  </si>
  <si>
    <t>48CW</t>
  </si>
  <si>
    <t>High Point Regional Health</t>
  </si>
  <si>
    <t>Caldwell Memorial Hospital</t>
  </si>
  <si>
    <t>(919) 807-7553</t>
  </si>
  <si>
    <t>Sue Kearney</t>
  </si>
  <si>
    <t>(919) 707-3036</t>
  </si>
  <si>
    <t>Joe Wilson</t>
  </si>
  <si>
    <t>(919) 707-4219</t>
  </si>
  <si>
    <t>Anita Bunch</t>
  </si>
  <si>
    <t>(919) 843-5183</t>
  </si>
  <si>
    <t>(828) 231-5109</t>
  </si>
  <si>
    <t>(336) 285-3028</t>
  </si>
  <si>
    <t>Greg Plemmons</t>
  </si>
  <si>
    <t>(828) 227-3108</t>
  </si>
  <si>
    <t>Frank Lord</t>
  </si>
  <si>
    <t>(336) 750-2733</t>
  </si>
  <si>
    <t>Joan Spencer</t>
  </si>
  <si>
    <t>(919) 530-6354</t>
  </si>
  <si>
    <t>Lisa McClinton</t>
  </si>
  <si>
    <t>(336) 770-3304</t>
  </si>
  <si>
    <t>Terry Dail</t>
  </si>
  <si>
    <t>(910) 343-6414</t>
  </si>
  <si>
    <t>Cindy Day Collie</t>
  </si>
  <si>
    <t>336-506-4410</t>
  </si>
  <si>
    <t>Lisa Evans</t>
  </si>
  <si>
    <t>828-254-1921 x390</t>
  </si>
  <si>
    <t>Charles Gullette</t>
  </si>
  <si>
    <t>252-940-6214</t>
  </si>
  <si>
    <t>Jay Stanley</t>
  </si>
  <si>
    <t>910-879-5503</t>
  </si>
  <si>
    <t>Samantha Reynolds</t>
  </si>
  <si>
    <t>Sheila L Galloway</t>
  </si>
  <si>
    <t>910-755-7312</t>
  </si>
  <si>
    <t>David Holman</t>
  </si>
  <si>
    <t>910-362-7074</t>
  </si>
  <si>
    <t>Jon Kokos</t>
  </si>
  <si>
    <t>Tamara Joyner</t>
  </si>
  <si>
    <t>919-718-7498</t>
  </si>
  <si>
    <t>Mike Whiteman</t>
  </si>
  <si>
    <t>704-330-6706</t>
  </si>
  <si>
    <t>Brian Bowman</t>
  </si>
  <si>
    <t>704-484-4055</t>
  </si>
  <si>
    <t>Michelle Stiles</t>
  </si>
  <si>
    <t>910-938-6218</t>
  </si>
  <si>
    <t>Laura Yarbrough</t>
  </si>
  <si>
    <t>336-249-8186 x256</t>
  </si>
  <si>
    <t>Katherine E. Lancaster</t>
  </si>
  <si>
    <t>252-823-5166</t>
  </si>
  <si>
    <t>Robin Deaver</t>
  </si>
  <si>
    <t>910-678-8484</t>
  </si>
  <si>
    <t>Billy Bryan</t>
  </si>
  <si>
    <t>336-734-7293</t>
  </si>
  <si>
    <t>Angela Carter</t>
  </si>
  <si>
    <t>(919) 754-2518</t>
  </si>
  <si>
    <t>Jackie McKoy</t>
  </si>
  <si>
    <t>(919) 754-2524</t>
  </si>
  <si>
    <t>Tony Georges</t>
  </si>
  <si>
    <t>(704) 687-5755</t>
  </si>
  <si>
    <t>(919) 431-3009</t>
  </si>
  <si>
    <t>Sim Hodges</t>
  </si>
  <si>
    <t>(919) 877-5693</t>
  </si>
  <si>
    <t>Trina Warren</t>
  </si>
  <si>
    <t>Robert Alford</t>
  </si>
  <si>
    <t>(919) 707-0768</t>
  </si>
  <si>
    <t>(919) 807-7271</t>
  </si>
  <si>
    <t>Kim Miller</t>
  </si>
  <si>
    <t>(919) 515-6899</t>
  </si>
  <si>
    <t>David Jamison</t>
  </si>
  <si>
    <t>(828) 262-6426</t>
  </si>
  <si>
    <t>Gina Knight</t>
  </si>
  <si>
    <t>(252) 335-4822</t>
  </si>
  <si>
    <t>Laketha Miller</t>
  </si>
  <si>
    <t>(919) 855-3700</t>
  </si>
  <si>
    <t>(828) 433-2297</t>
  </si>
  <si>
    <t>Bud Jennings</t>
  </si>
  <si>
    <t>(919) 890-1017</t>
  </si>
  <si>
    <t>01</t>
  </si>
  <si>
    <t>02</t>
  </si>
  <si>
    <t>04</t>
  </si>
  <si>
    <t>05</t>
  </si>
  <si>
    <t>06</t>
  </si>
  <si>
    <t>07</t>
  </si>
  <si>
    <t>08</t>
  </si>
  <si>
    <t>09</t>
  </si>
  <si>
    <t>10</t>
  </si>
  <si>
    <t>11</t>
  </si>
  <si>
    <t>12</t>
  </si>
  <si>
    <t>14</t>
  </si>
  <si>
    <t>15</t>
  </si>
  <si>
    <t>16</t>
  </si>
  <si>
    <t>17</t>
  </si>
  <si>
    <t>43</t>
  </si>
  <si>
    <t>45</t>
  </si>
  <si>
    <t>46</t>
  </si>
  <si>
    <t>50</t>
  </si>
  <si>
    <t>60</t>
  </si>
  <si>
    <t>67</t>
  </si>
  <si>
    <t>Amy Penson</t>
  </si>
  <si>
    <t>LaTasha Moore</t>
  </si>
  <si>
    <t>910-296-2432</t>
  </si>
  <si>
    <t>Gwen Green</t>
  </si>
  <si>
    <t>919-209-2070</t>
  </si>
  <si>
    <t>Jessica McMahon</t>
  </si>
  <si>
    <t>252-789-0253</t>
  </si>
  <si>
    <t>Kathy Robinson</t>
  </si>
  <si>
    <t>704-978-1347</t>
  </si>
  <si>
    <t>Cathy Biby</t>
  </si>
  <si>
    <t>910-576-6222 x200</t>
  </si>
  <si>
    <t>Carol Dornseif</t>
  </si>
  <si>
    <t>252-451-8365</t>
  </si>
  <si>
    <t>Ricky Brown</t>
  </si>
  <si>
    <t>252-493-7259</t>
  </si>
  <si>
    <t>Susan Rice</t>
  </si>
  <si>
    <t>336-633-0282</t>
  </si>
  <si>
    <t>Debbie Cashwell</t>
  </si>
  <si>
    <t>910-410-1803</t>
  </si>
  <si>
    <t>Lettie Navarrete</t>
  </si>
  <si>
    <t>910-272-3552</t>
  </si>
  <si>
    <t>Terry Bailey</t>
  </si>
  <si>
    <t>336-342-4261 x2186</t>
  </si>
  <si>
    <t>252-862-1226</t>
  </si>
  <si>
    <t>Kizzy Lea</t>
  </si>
  <si>
    <t>704-216-7235</t>
  </si>
  <si>
    <t>Kelly Jackson</t>
  </si>
  <si>
    <t>Libba Thomas</t>
  </si>
  <si>
    <t>Michelle Brock</t>
  </si>
  <si>
    <t>704-272-5357</t>
  </si>
  <si>
    <t>Alison Soles</t>
  </si>
  <si>
    <t>910-642-7141 x345</t>
  </si>
  <si>
    <t>Karen Polyasko</t>
  </si>
  <si>
    <t>Rebecca Wall</t>
  </si>
  <si>
    <t>Sharon Robertson</t>
  </si>
  <si>
    <t>828-835-4289</t>
  </si>
  <si>
    <t>Leah Englebright</t>
  </si>
  <si>
    <t>Marla Tart</t>
  </si>
  <si>
    <t>Annette Woodard</t>
  </si>
  <si>
    <t>828-448-6020</t>
  </si>
  <si>
    <t>Jessica Jones</t>
  </si>
  <si>
    <t>252-246-1216</t>
  </si>
  <si>
    <t>Larna Griffin</t>
  </si>
  <si>
    <t>919-248-4698</t>
  </si>
  <si>
    <t>John House</t>
  </si>
  <si>
    <t>919-829-8132</t>
  </si>
  <si>
    <t>Dan Halloran</t>
  </si>
  <si>
    <t>919-954-7601</t>
  </si>
  <si>
    <t>Marti Asher</t>
  </si>
  <si>
    <t>336-417-5455</t>
  </si>
  <si>
    <t>Joan Fontes</t>
  </si>
  <si>
    <t>Lana Davidson</t>
  </si>
  <si>
    <t>(336) 878-6399</t>
  </si>
  <si>
    <t>Madelene Brooks</t>
  </si>
  <si>
    <t>Chris Washburn</t>
  </si>
  <si>
    <t>(828) 757-5180</t>
  </si>
  <si>
    <t>(919) 807-6036</t>
  </si>
  <si>
    <t>Higher education student aid</t>
  </si>
  <si>
    <t>Highway construction/preservation</t>
  </si>
  <si>
    <t>Highway maintenance</t>
  </si>
  <si>
    <t>Capital projects/repairs and renovations</t>
  </si>
  <si>
    <t>ZM</t>
  </si>
  <si>
    <t>Economic Development Partnership of NC</t>
  </si>
  <si>
    <t>Jennifer Harkness</t>
  </si>
  <si>
    <t>(919) 447-7749</t>
  </si>
  <si>
    <t>New in 2015</t>
  </si>
  <si>
    <t>Public school captial projects/repairs &amp; renovations</t>
  </si>
  <si>
    <t>Disaster relief (OSC only)</t>
  </si>
  <si>
    <t>Mary Jane Westphal</t>
  </si>
  <si>
    <t>(252)523-1351x303</t>
  </si>
  <si>
    <t>Kathy Burckley</t>
  </si>
  <si>
    <t>Lori Oldham</t>
  </si>
  <si>
    <t>Kenneth Spayd</t>
  </si>
  <si>
    <t>(910) 521-6685</t>
  </si>
  <si>
    <t>Ellen Preston</t>
  </si>
  <si>
    <t>Tommy Clark</t>
  </si>
  <si>
    <t>(919) 807-2011</t>
  </si>
  <si>
    <t>(252)523-1351x316</t>
  </si>
  <si>
    <t>Robert Vickery</t>
  </si>
  <si>
    <t xml:space="preserve">Capital projects/Repairs and renovations </t>
  </si>
  <si>
    <t>Christine Jumalon</t>
  </si>
  <si>
    <t>(910) 672-1163</t>
  </si>
  <si>
    <t>Select Function/Purpose (Click here)</t>
  </si>
  <si>
    <t xml:space="preserve">                                                               Office of the State Controller                                                                </t>
  </si>
  <si>
    <t>Department of Military &amp; Veterans Affairs</t>
  </si>
  <si>
    <t>Department of Information Technology</t>
  </si>
  <si>
    <t>Department of Environmental Quality</t>
  </si>
  <si>
    <t>2016 CAFR  Agency  Name</t>
  </si>
  <si>
    <t>Department of Natural and Cultural Resources</t>
  </si>
  <si>
    <t>Firoza Mistry</t>
  </si>
  <si>
    <t>(984) 974-1001</t>
  </si>
  <si>
    <t>Elizabeth Theora</t>
  </si>
  <si>
    <t>(984) 974-1002</t>
  </si>
  <si>
    <t>Brock Simonds</t>
  </si>
  <si>
    <t>(919) 784-3156</t>
  </si>
  <si>
    <t>Craig Wise</t>
  </si>
  <si>
    <t>(984) 974-1267</t>
  </si>
  <si>
    <t>Heather Iannucci</t>
  </si>
  <si>
    <t>(910) 962-3144</t>
  </si>
  <si>
    <t>(919) 707-0087</t>
  </si>
  <si>
    <t>Cynthia Modlin</t>
  </si>
  <si>
    <t>(252) 737-4916</t>
  </si>
  <si>
    <t>Amy Causby</t>
  </si>
  <si>
    <t>Mary E. Hall</t>
  </si>
  <si>
    <t>for all of the worksheets, as well as other information for certain worksheets.</t>
  </si>
  <si>
    <t>Matthew Longobardi</t>
  </si>
  <si>
    <t>(919) 716-6077</t>
  </si>
  <si>
    <t>919-821-9530</t>
  </si>
  <si>
    <t>(919) 814-3898</t>
  </si>
  <si>
    <t xml:space="preserve">Other </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</si>
  <si>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</si>
  <si>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</si>
  <si>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</si>
  <si>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</si>
  <si>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</si>
  <si>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</si>
  <si>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</si>
  <si>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</si>
  <si>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</si>
  <si>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</si>
  <si>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</si>
  <si>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</si>
  <si>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</si>
  <si>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</si>
  <si>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</si>
  <si>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</si>
  <si>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</si>
  <si>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</si>
  <si>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</si>
  <si>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Transfer revenue accounts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</si>
  <si>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</si>
  <si>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</si>
  <si>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</si>
  <si>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</si>
  <si>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</si>
  <si>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</si>
  <si>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</si>
  <si>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</si>
  <si>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</si>
  <si>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</si>
  <si>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</si>
  <si>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</si>
  <si>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</si>
  <si>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</si>
  <si>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</si>
  <si>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</si>
  <si>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</si>
  <si>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</si>
  <si>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 End CAFR related transfer account activity</t>
  </si>
  <si>
    <t>Year-end activity regarding transfer accounts is twofold.</t>
  </si>
  <si>
    <t>After elimination entries are complete, the only transfer balances that should remain are those that are either between GASBs or companies within the agency, or transfers external to the agency.</t>
  </si>
  <si>
    <t>The final annual CAFR will contain only net transfers between Governmental Activity and Business Type Activity.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</si>
  <si>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</si>
  <si>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</si>
  <si>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</si>
  <si>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</si>
  <si>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</si>
  <si>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</si>
  <si>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</si>
  <si>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</si>
  <si>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</si>
  <si>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</si>
  <si>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</si>
  <si>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</si>
  <si>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</si>
  <si>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</si>
  <si>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</si>
  <si>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</si>
  <si>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</si>
  <si>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</si>
  <si>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</si>
  <si>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</si>
  <si>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 xml:space="preserve">Total amounts on schedule may not tie to the CAFR 52G/53P because these accounts are also used to record </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</si>
  <si>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</si>
  <si>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</si>
  <si>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</si>
  <si>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</si>
  <si>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</si>
  <si>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</si>
  <si>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</si>
  <si>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</si>
  <si>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</si>
  <si>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</si>
  <si>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</si>
  <si>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</si>
  <si>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</si>
  <si>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</si>
  <si>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</si>
  <si>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</si>
  <si>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</si>
  <si>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</si>
  <si>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</si>
  <si>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</si>
  <si>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</si>
  <si>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</si>
  <si>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</si>
  <si>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</si>
  <si>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</si>
  <si>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</si>
  <si>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</si>
  <si>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</si>
  <si>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</si>
  <si>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</si>
  <si>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</si>
  <si>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</si>
  <si>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</si>
  <si>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</si>
  <si>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</si>
  <si>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</si>
  <si>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</si>
  <si>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</si>
  <si>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</si>
  <si>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Cheryl Davis</t>
  </si>
  <si>
    <t>(919) 814-4633</t>
  </si>
  <si>
    <t>(919) 416-2870</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</si>
  <si>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</si>
  <si>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</si>
  <si>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</si>
  <si>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</si>
  <si>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</si>
  <si>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</si>
  <si>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</si>
  <si>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</si>
  <si>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</si>
  <si>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</si>
  <si>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</si>
  <si>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</si>
  <si>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</si>
  <si>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</si>
  <si>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</si>
  <si>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</si>
  <si>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</si>
  <si>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</si>
  <si>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</si>
  <si>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</si>
  <si>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</si>
  <si>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</si>
  <si>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</si>
  <si>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</si>
  <si>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</si>
  <si>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</si>
  <si>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</si>
  <si>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</si>
  <si>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</si>
  <si>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</si>
  <si>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</si>
  <si>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</si>
  <si>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</si>
  <si>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CAFR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</si>
  <si>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CAFR work papers.</t>
    </r>
  </si>
  <si>
    <t xml:space="preserve">Once transfers are balanced on a statewide level, eliminations are performed to reduce revenues and expenditures by equal amounts to remove transfers that were internal to governmental activity or internal to business type activity.
</t>
  </si>
  <si>
    <t>The proper recording of transfers, both within agencies and between agencies, is critical to ensure year-end and CAFR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</si>
  <si>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Transfers Out (Account 5384AA)</t>
  </si>
  <si>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</si>
  <si>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</si>
  <si>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</si>
  <si>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</si>
  <si>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</si>
  <si>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</si>
  <si>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</si>
  <si>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</si>
  <si>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</si>
  <si>
    <t>Schedule Of Inter-Agency Operating Transfers In (550) and Transfers Out (555)</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</si>
  <si>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r>
      <rPr>
        <sz val="11"/>
        <color theme="1"/>
        <rFont val="Arial"/>
        <family val="2"/>
      </rPr>
      <t xml:space="preserve"> Additionally, transfers out should be recorded in 538XXX accounts, and transfers in should be recorded in 438XXX accounts. </t>
    </r>
    <r>
      <rPr>
        <b/>
        <sz val="11"/>
        <color theme="1"/>
        <rFont val="Arial"/>
        <family val="2"/>
      </rPr>
      <t xml:space="preserve">As a general rule, opposite sign entries such as a debit to the 438XXX or a credit to a 538XXX account should NOT be recorded. </t>
    </r>
  </si>
  <si>
    <t xml:space="preserve">   438FAA</t>
  </si>
  <si>
    <t xml:space="preserve">   538FAA *(DPS Only)</t>
  </si>
  <si>
    <t>Agency Nonroutine Transfers (4384XX &amp; 5384XX)</t>
  </si>
  <si>
    <t>Changes for 2018/Comments</t>
  </si>
  <si>
    <t>02 Administrative Office of the Courts</t>
  </si>
  <si>
    <t>03 Office of the Governor</t>
  </si>
  <si>
    <t>Providence Hakizimana</t>
  </si>
  <si>
    <t>(919) 807-4748</t>
  </si>
  <si>
    <t>04 Office of Lieutenant Governor</t>
  </si>
  <si>
    <t>Angela Chafalovitch</t>
  </si>
  <si>
    <t>(919) 807-2474</t>
  </si>
  <si>
    <t>05 Office of the Secretary of State</t>
  </si>
  <si>
    <t>06 Office of the State Auditor</t>
  </si>
  <si>
    <t xml:space="preserve">07 Department of the State Treasurer </t>
  </si>
  <si>
    <t>07 State Health Plan</t>
  </si>
  <si>
    <t>CU-Major</t>
  </si>
  <si>
    <t xml:space="preserve">08 Department of Public Instruction </t>
  </si>
  <si>
    <t xml:space="preserve">09 Department of Justice </t>
  </si>
  <si>
    <t>10 Department of Agriculture</t>
  </si>
  <si>
    <t>11 Department of Labor</t>
  </si>
  <si>
    <t xml:space="preserve">12 Department of Insurance </t>
  </si>
  <si>
    <t xml:space="preserve">13 Department of Administration </t>
  </si>
  <si>
    <t xml:space="preserve">14 Office of the State Controller </t>
  </si>
  <si>
    <t>15 Department of Transportation</t>
  </si>
  <si>
    <t>16 Department of Environmental Quality</t>
  </si>
  <si>
    <t>Kim Van Metre</t>
  </si>
  <si>
    <t>17 Wildlife Resources Commission</t>
  </si>
  <si>
    <t>19 Dept. of Public Safety</t>
  </si>
  <si>
    <t>2X Dept. of Health and Human Services</t>
  </si>
  <si>
    <t>3X DHHS - Mental Health</t>
  </si>
  <si>
    <t>40 Department of Military &amp; Veterans Affairs</t>
  </si>
  <si>
    <t>41 Department of Information Technology</t>
  </si>
  <si>
    <t>43 Department of Commerce</t>
  </si>
  <si>
    <t>45 Department of Revenue</t>
  </si>
  <si>
    <t>46 Department of Natural and Cultural Resources</t>
  </si>
  <si>
    <t>48X UNC Hlth Care Rep Unit (Combined Pkg)</t>
  </si>
  <si>
    <t>AJ Gentile</t>
  </si>
  <si>
    <t>(984) 974-1006</t>
  </si>
  <si>
    <t>48 UNC Hospitals</t>
  </si>
  <si>
    <t>Jericho Hallimore</t>
  </si>
  <si>
    <t>(984) 974-1260</t>
  </si>
  <si>
    <t>48E UNC Hospitals - Enterprise Fund</t>
  </si>
  <si>
    <t>48L UNC Hospitals - LITF</t>
  </si>
  <si>
    <t>48R Rex Healthcare</t>
  </si>
  <si>
    <t>48C Chatham Hospital</t>
  </si>
  <si>
    <t>48T UNC Physicians Network</t>
  </si>
  <si>
    <t>UNC Physicians Network</t>
  </si>
  <si>
    <t>48HP High Point Regional Health</t>
  </si>
  <si>
    <t>48CW Caldwell Memorial Hospital</t>
  </si>
  <si>
    <t>50 Community College System Office</t>
  </si>
  <si>
    <t>(919) 807-7073</t>
  </si>
  <si>
    <t>60 State Board of Elections</t>
  </si>
  <si>
    <t>61 NC Education Lottery</t>
  </si>
  <si>
    <t>67 Office of Administrative Hearings</t>
  </si>
  <si>
    <t>Prabha Vijayaraghavan</t>
  </si>
  <si>
    <t>69 USS North Carolina Battleship Comm.</t>
  </si>
  <si>
    <t>Elizabeth Haynes</t>
  </si>
  <si>
    <t>(910) 251-5797 x3005</t>
  </si>
  <si>
    <t>6BC Deferred Comp &amp; NC 401(k)-Combined Pkg</t>
  </si>
  <si>
    <t>87 NC School of Science &amp; Mathematics</t>
  </si>
  <si>
    <t>90 General Fund - OSC</t>
  </si>
  <si>
    <t>99 General Fund - DOR</t>
  </si>
  <si>
    <t>RX OSC-Central Accounts</t>
  </si>
  <si>
    <t>U10 UNC-General Administration</t>
  </si>
  <si>
    <t>U20 UNC at Chapel Hill</t>
  </si>
  <si>
    <t>Beth McAndrew</t>
  </si>
  <si>
    <t>(919) 843-2694</t>
  </si>
  <si>
    <t>U30 North Carolina State University</t>
  </si>
  <si>
    <t>U40 UNC at Greensboro</t>
  </si>
  <si>
    <t>Randy Bennett</t>
  </si>
  <si>
    <t>(336) 334-5795</t>
  </si>
  <si>
    <t>U50 UNC at Charlotte</t>
  </si>
  <si>
    <t>U55 UNC at Asheville</t>
  </si>
  <si>
    <t>U60 UNC at Wilmington</t>
  </si>
  <si>
    <t>U65 East Carolina University</t>
  </si>
  <si>
    <t>U70 North Carolina A&amp;T University</t>
  </si>
  <si>
    <t>U75 Western Carolina University</t>
  </si>
  <si>
    <t>U80 Appalachian State University</t>
  </si>
  <si>
    <t>U82 UNC at Pembroke</t>
  </si>
  <si>
    <t>U84 Winston-Salem State University</t>
  </si>
  <si>
    <t>U86 Elizabeth City State University</t>
  </si>
  <si>
    <t>U88 Fayetteville State University</t>
  </si>
  <si>
    <t>U90 North Carolina Central University</t>
  </si>
  <si>
    <t>U92 UNC School of the Arts</t>
  </si>
  <si>
    <t>0A North Carolina Housing Finance Ag.</t>
  </si>
  <si>
    <t>Z2 NC Biotechnology Center</t>
  </si>
  <si>
    <t>Mark Stohlman</t>
  </si>
  <si>
    <t>(919) 549-8850</t>
  </si>
  <si>
    <t>Z3 NC Global TransPark Authority</t>
  </si>
  <si>
    <t>Z3F NC Global TransPark Authority Foundation</t>
  </si>
  <si>
    <t>Z7 NC Partnership for Children</t>
  </si>
  <si>
    <t>ZA NC State Ports Authority</t>
  </si>
  <si>
    <t>ZB State Education Assistance Authority</t>
  </si>
  <si>
    <t>ZG Centennial Authority</t>
  </si>
  <si>
    <t>ZH NC Railroad Company</t>
  </si>
  <si>
    <t>ZI The Golden LEAF, Inc.</t>
  </si>
  <si>
    <t>ZL Gateway University Research Park, Inc.</t>
  </si>
  <si>
    <t>ZM Economic Development Partnership of NC</t>
  </si>
  <si>
    <t>C0 Alamance Community College</t>
  </si>
  <si>
    <t>C2 Asheville-Buncombe Technical Community College</t>
  </si>
  <si>
    <t>C3 Beaufort County Community College</t>
  </si>
  <si>
    <t>C4 Bladen Community College</t>
  </si>
  <si>
    <t>C5 Blue Ridge Community College</t>
  </si>
  <si>
    <t>828-694-1717</t>
  </si>
  <si>
    <t>C6 Brunswick Community College</t>
  </si>
  <si>
    <t>C7 Caldwell Community College and Technical Institute</t>
  </si>
  <si>
    <t>828-726-2200</t>
  </si>
  <si>
    <t>C8 Cape Fear Community College</t>
  </si>
  <si>
    <t>C9 Carteret Community College</t>
  </si>
  <si>
    <t>Steven T. Davis</t>
  </si>
  <si>
    <t>252-222-6158</t>
  </si>
  <si>
    <t>CA Catawba Valley Community College</t>
  </si>
  <si>
    <t>828-327-7000 x4273</t>
  </si>
  <si>
    <t>CB Central Carolina Community College</t>
  </si>
  <si>
    <t>CC Central Piedmont Community College</t>
  </si>
  <si>
    <t>CD Cleveland Community College</t>
  </si>
  <si>
    <t>CE Coastal Carolina Community College</t>
  </si>
  <si>
    <t>CF College of the Albemarle</t>
  </si>
  <si>
    <t>Joseph Turner</t>
  </si>
  <si>
    <t>252-335-0821 x2211</t>
  </si>
  <si>
    <t>CG Craven Community College</t>
  </si>
  <si>
    <t>Page Varnell</t>
  </si>
  <si>
    <t>252-672-1751</t>
  </si>
  <si>
    <t>CH Davidson County Community College</t>
  </si>
  <si>
    <t>CJ Durham Technical Community College</t>
  </si>
  <si>
    <t>Charles Hunt</t>
  </si>
  <si>
    <t>919-686-3300</t>
  </si>
  <si>
    <t>CK Edgecombe Community College</t>
  </si>
  <si>
    <t>CL Fayetteville Technical Community College</t>
  </si>
  <si>
    <t>CM Forsyth Technical Community College</t>
  </si>
  <si>
    <t>CN Gaston College</t>
  </si>
  <si>
    <t>Bruce Cole</t>
  </si>
  <si>
    <t>(704) 922-6309</t>
  </si>
  <si>
    <t>CP Guilford Technical Community College</t>
  </si>
  <si>
    <t>336-334-4822 x2477</t>
  </si>
  <si>
    <t>CQ Halifax Community College</t>
  </si>
  <si>
    <t>Marie Daniel</t>
  </si>
  <si>
    <t>252-536-7243</t>
  </si>
  <si>
    <t>CR Haywood Community College</t>
  </si>
  <si>
    <t>Christie Medford</t>
  </si>
  <si>
    <t>828-565-4168</t>
  </si>
  <si>
    <t>CS Isothermal Community College</t>
  </si>
  <si>
    <t>828-286-3636 x207</t>
  </si>
  <si>
    <t>CT James Sprunt Community College</t>
  </si>
  <si>
    <t>CU Johnston Community College</t>
  </si>
  <si>
    <t>CV Lenoir Community College</t>
  </si>
  <si>
    <t>252-527-6223 x358</t>
  </si>
  <si>
    <t>CW Martin Community College</t>
  </si>
  <si>
    <t>Steve Taylor</t>
  </si>
  <si>
    <t>CX Mayland Community College</t>
  </si>
  <si>
    <t>828-765-7351 x231</t>
  </si>
  <si>
    <t>CY McDowell Technical Community College</t>
  </si>
  <si>
    <t>Ryan Garrison</t>
  </si>
  <si>
    <t>828-652-0627</t>
  </si>
  <si>
    <t>CZ Mitchell Community College</t>
  </si>
  <si>
    <t>Amber Thompkins</t>
  </si>
  <si>
    <t>D0 Montgomery Community College</t>
  </si>
  <si>
    <t>D1 Nash Community College</t>
  </si>
  <si>
    <t>D2 Pamlico Community College</t>
  </si>
  <si>
    <t>Sherry Raby</t>
  </si>
  <si>
    <t>252-249-1851 x3004</t>
  </si>
  <si>
    <t>D3 Piedmont Community College</t>
  </si>
  <si>
    <t>Beverly Murphy</t>
  </si>
  <si>
    <t>336-599-1181 x222</t>
  </si>
  <si>
    <t>D4 Pitt Community College</t>
  </si>
  <si>
    <t>D5 Randolph Community College</t>
  </si>
  <si>
    <t>D6 Richmond Community College</t>
  </si>
  <si>
    <t>D7 Roanoke-Chowan Community College</t>
  </si>
  <si>
    <t>Sheena Suggs</t>
  </si>
  <si>
    <t>D8 Robeson Community College</t>
  </si>
  <si>
    <t>D9 Rockingham Community College</t>
  </si>
  <si>
    <t>DA Rowan-Cabarrus Community College</t>
  </si>
  <si>
    <t>DB Sampson Community College</t>
  </si>
  <si>
    <t>910-592-8081 x2011</t>
  </si>
  <si>
    <t>DC Sandhills Community College</t>
  </si>
  <si>
    <t>910-695-3718</t>
  </si>
  <si>
    <t>C1 South Piedmont Community College</t>
  </si>
  <si>
    <t>DD Southeastern Community College</t>
  </si>
  <si>
    <t>DE Southwestern Community College</t>
  </si>
  <si>
    <t>828-586-4091 x473</t>
  </si>
  <si>
    <t>DF Stanly Community College</t>
  </si>
  <si>
    <t>704-991-0176</t>
  </si>
  <si>
    <t>DG Surry Community College</t>
  </si>
  <si>
    <t>Susan Pendergraft</t>
  </si>
  <si>
    <t>336-386-3274</t>
  </si>
  <si>
    <t>DH Tri-County Community College</t>
  </si>
  <si>
    <t>DJ Vance-Granville Community College</t>
  </si>
  <si>
    <t>Jessica Robertson</t>
  </si>
  <si>
    <t>252-738-3430</t>
  </si>
  <si>
    <t>DK Wake Technical Community College</t>
  </si>
  <si>
    <t>919-662-3393</t>
  </si>
  <si>
    <t>DL Wayne Community College</t>
  </si>
  <si>
    <t>919-735-5152 x381</t>
  </si>
  <si>
    <t>DM Western Piedmont Community College</t>
  </si>
  <si>
    <t>Douglas Putts</t>
  </si>
  <si>
    <t>DN Wilkes Community College</t>
  </si>
  <si>
    <t>Crystal Huffman</t>
  </si>
  <si>
    <t>336-838-6109</t>
  </si>
  <si>
    <t>DP Wilson Community College</t>
  </si>
  <si>
    <t>4380XX</t>
  </si>
  <si>
    <t>438FAA</t>
  </si>
  <si>
    <t>Status</t>
  </si>
  <si>
    <t>No</t>
  </si>
  <si>
    <t>Agreed</t>
  </si>
  <si>
    <t>Disagreed</t>
  </si>
  <si>
    <t>Response</t>
  </si>
  <si>
    <t>X</t>
  </si>
  <si>
    <t>5380XX</t>
  </si>
  <si>
    <t>Agency  Name</t>
  </si>
  <si>
    <t>(919) 807-3741</t>
  </si>
  <si>
    <t>Nancy Gemma</t>
  </si>
  <si>
    <t>(919) 324-1045</t>
  </si>
  <si>
    <t>(919) 301-3441</t>
  </si>
  <si>
    <t>Rodney Bass</t>
  </si>
  <si>
    <t>(919) 733-7429</t>
  </si>
  <si>
    <t>Contact for Transfers:</t>
  </si>
  <si>
    <t>Transfers Contact Telephone</t>
  </si>
  <si>
    <t>Jason Cottle</t>
  </si>
  <si>
    <t xml:space="preserve">   5380AA *Including carryforwards*</t>
  </si>
  <si>
    <t xml:space="preserve">   4380AA *Including carryforwards*</t>
  </si>
  <si>
    <t>2021 Transfers - Interim Worksheets</t>
  </si>
  <si>
    <r>
      <t xml:space="preserve">that occurred between July 2020 - March 2021) and submit to OSC by </t>
    </r>
    <r>
      <rPr>
        <b/>
        <sz val="10"/>
        <rFont val="Arial"/>
        <family val="2"/>
      </rPr>
      <t>May 3, 2021</t>
    </r>
    <r>
      <rPr>
        <sz val="10"/>
        <rFont val="Arial"/>
        <family val="2"/>
      </rPr>
      <t xml:space="preserve">.   </t>
    </r>
  </si>
  <si>
    <t>Due Date: May 3, 2021</t>
  </si>
  <si>
    <t xml:space="preserve">   438CAA </t>
  </si>
  <si>
    <t xml:space="preserve">   538CAA (OSC and OSBM Only)</t>
  </si>
  <si>
    <t>438CAA</t>
  </si>
  <si>
    <t>538CAA*</t>
  </si>
  <si>
    <t>538FAA**</t>
  </si>
  <si>
    <t>**Note: 538FAA accounts are only used by the Department of Public Safety.</t>
  </si>
  <si>
    <t>*Note: 538CAA accounts are only used by OSC and OSBM.</t>
  </si>
  <si>
    <t>Chelsea Whidbee</t>
  </si>
  <si>
    <t>Daniel Honeycutt</t>
  </si>
  <si>
    <t>Allis Talley-Burton</t>
  </si>
  <si>
    <t>Lisa Culbreth</t>
  </si>
  <si>
    <t>(919) 707-7743</t>
  </si>
  <si>
    <t>Bruce Hamilton</t>
  </si>
  <si>
    <t>(919) 754-6166</t>
  </si>
  <si>
    <t>Natasha Farrington</t>
  </si>
  <si>
    <t>(919) 707-0657</t>
  </si>
  <si>
    <t xml:space="preserve">   438SAA</t>
  </si>
  <si>
    <t>438SAA</t>
  </si>
  <si>
    <t>2021 Transfer Worksheets</t>
  </si>
  <si>
    <t>https://www.osc.nc.gov/state-agency-resources/chart-accounts/expenditure-accounts/538xxx-intragovernmental-transactions</t>
  </si>
  <si>
    <t>https://www.osc.nc.gov/state-agency-resources/chart-accounts/revenue-accounts/438xxx-intragovernmental-transactions</t>
  </si>
  <si>
    <t>Darlene Langston</t>
  </si>
  <si>
    <t>File revision date: 01/08/21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</si>
</sst>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8" x14ac:knownFonts="1">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sz val="11"/>
      <name val="Times New Roman"/>
      <family val="1"/>
    </font>
    <font>
      <u/>
      <sz val="10"/>
      <color indexed="12"/>
      <name val="Arial"/>
      <family val="2"/>
    </font>
    <font>
      <sz val="8"/>
      <name val="Arial"/>
      <family val="2"/>
    </font>
    <font>
      <b/>
      <sz val="14"/>
      <name val="Calibri"/>
      <family val="2"/>
    </font>
    <font>
      <sz val="9"/>
      <name val="Times New Roman"/>
      <family val="1"/>
    </font>
    <font>
      <sz val="10.5"/>
      <name val="Arial"/>
      <family val="2"/>
    </font>
    <font>
      <u/>
      <sz val="12"/>
      <name val="Times New Roman"/>
      <family val="1"/>
    </font>
    <font>
      <b/>
      <sz val="8"/>
      <name val="Calibri"/>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
      <b/>
      <sz val="10"/>
      <name val="MS Sans Serif"/>
    </font>
  </fonts>
  <fills count="39">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103">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15" applyNumberFormat="0" applyAlignment="0" applyProtection="0"/>
    <xf numFmtId="171" fontId="10" fillId="0" borderId="0"/>
    <xf numFmtId="0" fontId="55"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6" fillId="0" borderId="0" applyNumberFormat="0" applyFill="0" applyBorder="0" applyAlignment="0" applyProtection="0"/>
    <xf numFmtId="0" fontId="57" fillId="33" borderId="0" applyNumberFormat="0" applyBorder="0" applyAlignment="0" applyProtection="0"/>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34" borderId="15" applyNumberFormat="0" applyAlignment="0" applyProtection="0"/>
    <xf numFmtId="0" fontId="63" fillId="0" borderId="20" applyNumberFormat="0" applyFill="0" applyAlignment="0" applyProtection="0"/>
    <xf numFmtId="0" fontId="64" fillId="35" borderId="0" applyNumberFormat="0" applyBorder="0" applyAlignment="0" applyProtection="0"/>
    <xf numFmtId="164" fontId="32" fillId="0" borderId="0">
      <protection locked="0"/>
    </xf>
    <xf numFmtId="164" fontId="11" fillId="0" borderId="0">
      <protection locked="0"/>
    </xf>
    <xf numFmtId="0" fontId="7" fillId="0" borderId="0"/>
    <xf numFmtId="164" fontId="11" fillId="0" borderId="0">
      <protection locked="0"/>
    </xf>
    <xf numFmtId="0" fontId="51" fillId="0" borderId="0"/>
    <xf numFmtId="0" fontId="51"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8"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9"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5" fillId="31" borderId="22" applyNumberFormat="0" applyAlignment="0" applyProtection="0"/>
    <xf numFmtId="9" fontId="2" fillId="0" borderId="0" applyFont="0" applyFill="0" applyBorder="0" applyAlignment="0" applyProtection="0"/>
    <xf numFmtId="0" fontId="66" fillId="0" borderId="0" applyNumberFormat="0" applyFill="0" applyBorder="0" applyAlignment="0" applyProtection="0"/>
    <xf numFmtId="0" fontId="67" fillId="0" borderId="23" applyNumberFormat="0" applyFill="0" applyAlignment="0" applyProtection="0"/>
    <xf numFmtId="0" fontId="68" fillId="0" borderId="0" applyNumberFormat="0" applyFill="0" applyBorder="0" applyAlignment="0" applyProtection="0"/>
    <xf numFmtId="0" fontId="1" fillId="0" borderId="0"/>
    <xf numFmtId="0" fontId="7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281">
    <xf numFmtId="0" fontId="0" fillId="0" borderId="0" xfId="0"/>
    <xf numFmtId="0" fontId="5" fillId="0" borderId="0" xfId="0" applyFont="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30" fillId="0" borderId="0" xfId="0" applyFont="1" applyProtection="1">
      <protection hidden="1"/>
    </xf>
    <xf numFmtId="0" fontId="9" fillId="0" borderId="0" xfId="0" applyFont="1" applyProtection="1">
      <protection hidden="1"/>
    </xf>
    <xf numFmtId="0" fontId="25" fillId="0" borderId="0" xfId="0" applyFont="1" applyProtection="1">
      <protection hidden="1"/>
    </xf>
    <xf numFmtId="0" fontId="40" fillId="0" borderId="0" xfId="0" applyFont="1" applyAlignment="1">
      <alignment horizontal="left"/>
    </xf>
    <xf numFmtId="0" fontId="34"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0" fillId="0" borderId="0" xfId="0" applyFont="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43" fillId="0" borderId="0" xfId="0" applyFont="1" applyProtection="1">
      <protection locked="0"/>
    </xf>
    <xf numFmtId="0" fontId="43" fillId="0" borderId="0" xfId="0" applyFont="1"/>
    <xf numFmtId="0" fontId="44" fillId="0" borderId="0" xfId="0" applyFont="1"/>
    <xf numFmtId="0" fontId="42" fillId="0" borderId="0" xfId="0" applyFont="1" applyProtection="1">
      <protection hidden="1"/>
    </xf>
    <xf numFmtId="0" fontId="47" fillId="0" borderId="0" xfId="0" applyFont="1"/>
    <xf numFmtId="0" fontId="43" fillId="0" borderId="0" xfId="82" applyFont="1" applyProtection="1">
      <protection locked="0"/>
    </xf>
    <xf numFmtId="170" fontId="43" fillId="0" borderId="0" xfId="0" applyNumberFormat="1" applyFont="1"/>
    <xf numFmtId="49" fontId="43" fillId="0" borderId="0" xfId="0" applyNumberFormat="1" applyFont="1"/>
    <xf numFmtId="49" fontId="43"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8" fillId="0" borderId="0" xfId="0" applyFont="1" applyAlignment="1">
      <alignment horizontal="center"/>
    </xf>
    <xf numFmtId="0" fontId="49" fillId="0" borderId="0" xfId="0" applyFont="1" applyAlignment="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50" fillId="0" borderId="0" xfId="0" applyFont="1"/>
    <xf numFmtId="0" fontId="40" fillId="0" borderId="1" xfId="0" applyFont="1" applyBorder="1" applyAlignment="1">
      <alignment horizontal="left"/>
    </xf>
    <xf numFmtId="0" fontId="69" fillId="0" borderId="0" xfId="0" applyFont="1"/>
    <xf numFmtId="0" fontId="10" fillId="0" borderId="0" xfId="77"/>
    <xf numFmtId="0" fontId="9" fillId="0" borderId="0" xfId="0" quotePrefix="1" applyFont="1" applyAlignment="1" applyProtection="1">
      <alignment horizontal="center"/>
      <protection hidden="1"/>
    </xf>
    <xf numFmtId="0" fontId="3" fillId="0" borderId="0" xfId="81" applyFont="1" applyAlignment="1">
      <alignment horizontal="center" vertical="center"/>
    </xf>
    <xf numFmtId="0" fontId="1" fillId="0" borderId="0" xfId="96"/>
    <xf numFmtId="0" fontId="21" fillId="0" borderId="0" xfId="98" applyFont="1"/>
    <xf numFmtId="0" fontId="7" fillId="0" borderId="0" xfId="98"/>
    <xf numFmtId="0" fontId="2" fillId="0" borderId="0" xfId="98" applyFont="1"/>
    <xf numFmtId="0" fontId="2" fillId="0" borderId="2" xfId="98" applyFont="1" applyBorder="1"/>
    <xf numFmtId="0" fontId="2" fillId="0" borderId="2" xfId="98" applyFont="1" applyBorder="1" applyAlignment="1">
      <alignment horizontal="right"/>
    </xf>
    <xf numFmtId="0" fontId="2" fillId="0" borderId="0" xfId="98" applyFont="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Protection="1">
      <protection hidden="1"/>
    </xf>
    <xf numFmtId="0" fontId="7" fillId="0" borderId="0" xfId="98" applyAlignment="1" applyProtection="1">
      <alignment vertical="center"/>
      <protection hidden="1"/>
    </xf>
    <xf numFmtId="0" fontId="7" fillId="0" borderId="0" xfId="98" applyAlignment="1">
      <alignment vertical="center"/>
    </xf>
    <xf numFmtId="0" fontId="22" fillId="0" borderId="0" xfId="98" applyFont="1"/>
    <xf numFmtId="0" fontId="7" fillId="0" borderId="1" xfId="98" applyBorder="1" applyProtection="1">
      <protection locked="0"/>
    </xf>
    <xf numFmtId="0" fontId="7" fillId="0" borderId="4" xfId="98" applyBorder="1" applyProtection="1">
      <protection locked="0"/>
    </xf>
    <xf numFmtId="0" fontId="23" fillId="0" borderId="0" xfId="98" applyFont="1"/>
    <xf numFmtId="0" fontId="23" fillId="0" borderId="0" xfId="98" applyFont="1" applyAlignment="1">
      <alignment horizontal="center"/>
    </xf>
    <xf numFmtId="0" fontId="5" fillId="0" borderId="0" xfId="100" applyFont="1"/>
    <xf numFmtId="0" fontId="3" fillId="0" borderId="0" xfId="100" applyFont="1" applyAlignment="1">
      <alignment horizontal="centerContinuous"/>
    </xf>
    <xf numFmtId="0" fontId="4" fillId="0" borderId="0" xfId="100" applyFont="1" applyAlignment="1">
      <alignment horizontal="centerContinuous"/>
    </xf>
    <xf numFmtId="0" fontId="2" fillId="0" borderId="0" xfId="100" applyFont="1" applyAlignment="1">
      <alignment horizontal="centerContinuous"/>
    </xf>
    <xf numFmtId="0" fontId="2" fillId="0" borderId="0" xfId="100" applyFont="1"/>
    <xf numFmtId="0" fontId="2" fillId="0" borderId="0" xfId="100" applyFont="1" applyAlignment="1">
      <alignment horizontal="left"/>
    </xf>
    <xf numFmtId="0" fontId="2" fillId="0" borderId="0" xfId="100" applyFont="1" applyAlignment="1">
      <alignment horizontal="right"/>
    </xf>
    <xf numFmtId="0" fontId="2" fillId="0" borderId="2" xfId="100" applyFont="1" applyBorder="1"/>
    <xf numFmtId="0" fontId="4" fillId="0" borderId="0" xfId="100" applyFont="1" applyAlignment="1">
      <alignment horizontal="center"/>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Alignment="1">
      <alignment horizontal="center"/>
    </xf>
    <xf numFmtId="168" fontId="2" fillId="0" borderId="1" xfId="100" applyNumberFormat="1" applyFont="1" applyBorder="1" applyProtection="1">
      <protection locked="0"/>
    </xf>
    <xf numFmtId="0" fontId="7" fillId="0" borderId="0" xfId="100"/>
    <xf numFmtId="0" fontId="7" fillId="0" borderId="0" xfId="100" applyAlignment="1">
      <alignment horizontal="center"/>
    </xf>
    <xf numFmtId="0" fontId="21" fillId="0" borderId="0" xfId="100" applyFont="1" applyProtection="1">
      <protection hidden="1"/>
    </xf>
    <xf numFmtId="0" fontId="21" fillId="0" borderId="0" xfId="100" applyFont="1"/>
    <xf numFmtId="0" fontId="23" fillId="0" borderId="0" xfId="100" applyFont="1"/>
    <xf numFmtId="0" fontId="2" fillId="0" borderId="0" xfId="101" applyFont="1" applyAlignment="1" applyProtection="1">
      <alignment shrinkToFit="1"/>
      <protection locked="0"/>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Font="1" applyAlignment="1" applyProtection="1">
      <alignment shrinkToFit="1"/>
      <protection locked="0"/>
    </xf>
    <xf numFmtId="0" fontId="27" fillId="0" borderId="0" xfId="53" applyFont="1" applyAlignment="1" applyProtection="1">
      <alignment horizontal="center"/>
    </xf>
    <xf numFmtId="0" fontId="43" fillId="0" borderId="0" xfId="82" applyFont="1" applyAlignment="1" applyProtection="1">
      <alignment horizontal="center"/>
      <protection locked="0"/>
    </xf>
    <xf numFmtId="0" fontId="45" fillId="0" borderId="0" xfId="82" applyFont="1" applyAlignment="1">
      <alignment horizontal="center"/>
    </xf>
    <xf numFmtId="0" fontId="27" fillId="0" borderId="0" xfId="53" applyFont="1" applyAlignment="1" applyProtection="1"/>
    <xf numFmtId="0" fontId="46" fillId="0" borderId="0" xfId="53" applyFont="1" applyAlignment="1" applyProtection="1">
      <alignment horizontal="center"/>
    </xf>
    <xf numFmtId="0" fontId="43" fillId="0" borderId="0" xfId="82" applyFont="1" applyAlignment="1">
      <alignment horizontal="center"/>
    </xf>
    <xf numFmtId="0" fontId="2" fillId="0" borderId="0" xfId="98" applyFont="1" applyAlignment="1">
      <alignment horizontal="left"/>
    </xf>
    <xf numFmtId="0" fontId="2" fillId="0" borderId="1" xfId="10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72" fillId="0" borderId="0" xfId="96" applyFont="1"/>
    <xf numFmtId="0" fontId="73" fillId="0" borderId="0" xfId="96" applyFont="1"/>
    <xf numFmtId="14" fontId="73" fillId="0" borderId="0" xfId="96" applyNumberFormat="1" applyFont="1"/>
    <xf numFmtId="0" fontId="73" fillId="0" borderId="0" xfId="96" applyFont="1" applyAlignment="1">
      <alignment horizontal="left" wrapText="1"/>
    </xf>
    <xf numFmtId="0" fontId="73" fillId="0" borderId="0" xfId="96" applyFont="1" applyAlignment="1">
      <alignment horizontal="left" vertical="top" indent="1"/>
    </xf>
    <xf numFmtId="0" fontId="73" fillId="0" borderId="0" xfId="96" applyFont="1" applyAlignment="1">
      <alignment vertical="center" wrapText="1"/>
    </xf>
    <xf numFmtId="0" fontId="73" fillId="0" borderId="0" xfId="96" applyFont="1" applyAlignment="1">
      <alignment horizontal="left" vertical="center" wrapText="1"/>
    </xf>
    <xf numFmtId="0" fontId="73" fillId="0" borderId="0" xfId="96" applyFont="1" applyAlignment="1">
      <alignment vertical="center"/>
    </xf>
    <xf numFmtId="0" fontId="72" fillId="0" borderId="0" xfId="96" applyFont="1" applyAlignment="1">
      <alignment vertical="center"/>
    </xf>
    <xf numFmtId="0" fontId="73" fillId="0" borderId="0" xfId="96" applyFont="1" applyAlignment="1">
      <alignment horizontal="left" vertical="center" indent="5"/>
    </xf>
    <xf numFmtId="0" fontId="73" fillId="0" borderId="0" xfId="96" quotePrefix="1" applyFont="1" applyAlignment="1">
      <alignment horizontal="right"/>
    </xf>
    <xf numFmtId="0" fontId="7" fillId="0" borderId="1" xfId="98" applyBorder="1"/>
    <xf numFmtId="0" fontId="2" fillId="0" borderId="0" xfId="98" applyFont="1" applyAlignment="1">
      <alignment horizontal="left" shrinkToFit="1"/>
    </xf>
    <xf numFmtId="0" fontId="2" fillId="0" borderId="0" xfId="98" applyFont="1" applyAlignment="1" applyProtection="1">
      <alignment horizontal="center" shrinkToFit="1"/>
      <protection locked="0"/>
    </xf>
    <xf numFmtId="0" fontId="22" fillId="0" borderId="0" xfId="98" applyFont="1" applyAlignment="1">
      <alignment horizontal="center" vertical="center"/>
    </xf>
    <xf numFmtId="168" fontId="7" fillId="0" borderId="0" xfId="98" applyNumberFormat="1" applyAlignment="1">
      <alignment vertical="center"/>
    </xf>
    <xf numFmtId="0" fontId="7" fillId="0" borderId="4" xfId="98" applyBorder="1"/>
    <xf numFmtId="0" fontId="4" fillId="0" borderId="0" xfId="98" applyFont="1" applyAlignment="1">
      <alignment horizontal="center"/>
    </xf>
    <xf numFmtId="0" fontId="24" fillId="0" borderId="0" xfId="80" applyFont="1" applyAlignment="1">
      <alignment horizontal="right"/>
    </xf>
    <xf numFmtId="0" fontId="3" fillId="0" borderId="0" xfId="98" applyFont="1" applyAlignment="1">
      <alignment horizontal="centerContinuous"/>
    </xf>
    <xf numFmtId="0" fontId="5" fillId="0" borderId="0" xfId="98" applyFont="1" applyAlignment="1">
      <alignment horizontal="centerContinuous"/>
    </xf>
    <xf numFmtId="49" fontId="2" fillId="0" borderId="1" xfId="98" quotePrefix="1" applyNumberFormat="1" applyFont="1" applyBorder="1" applyAlignment="1" applyProtection="1">
      <alignment horizontal="center"/>
      <protection locked="0"/>
    </xf>
    <xf numFmtId="0" fontId="2" fillId="0" borderId="0" xfId="98" applyFont="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Alignment="1" applyProtection="1">
      <alignment horizontal="center"/>
      <protection locked="0"/>
    </xf>
    <xf numFmtId="0" fontId="5" fillId="0" borderId="0" xfId="98" applyFont="1"/>
    <xf numFmtId="0" fontId="4" fillId="0" borderId="0" xfId="98" applyFont="1"/>
    <xf numFmtId="168" fontId="2" fillId="0" borderId="0" xfId="98" applyNumberFormat="1" applyFont="1" applyProtection="1">
      <protection locked="0"/>
    </xf>
    <xf numFmtId="168" fontId="2" fillId="0" borderId="0" xfId="98" applyNumberFormat="1" applyFont="1"/>
    <xf numFmtId="0" fontId="2" fillId="0" borderId="0" xfId="98" applyFont="1" applyProtection="1">
      <protection hidden="1"/>
    </xf>
    <xf numFmtId="0" fontId="2" fillId="0" borderId="0" xfId="98" applyFont="1" applyAlignment="1" applyProtection="1">
      <alignment vertical="center"/>
      <protection hidden="1"/>
    </xf>
    <xf numFmtId="0" fontId="76" fillId="0" borderId="0" xfId="0" applyFont="1"/>
    <xf numFmtId="0" fontId="75" fillId="0" borderId="0" xfId="0" applyFont="1"/>
    <xf numFmtId="0" fontId="77" fillId="0" borderId="0" xfId="0" applyFont="1"/>
    <xf numFmtId="0" fontId="78" fillId="0" borderId="0" xfId="0" applyFont="1"/>
    <xf numFmtId="0" fontId="75" fillId="0" borderId="0" xfId="0" applyFont="1" applyProtection="1">
      <protection locked="0"/>
    </xf>
    <xf numFmtId="0" fontId="79" fillId="0" borderId="0" xfId="0" applyFont="1"/>
    <xf numFmtId="0" fontId="35" fillId="0" borderId="0" xfId="0" applyFont="1"/>
    <xf numFmtId="0" fontId="81" fillId="0" borderId="0" xfId="0" applyFont="1"/>
    <xf numFmtId="0" fontId="75" fillId="0" borderId="0" xfId="0" applyFont="1" applyAlignment="1">
      <alignment horizontal="center"/>
    </xf>
    <xf numFmtId="0" fontId="80" fillId="0" borderId="0" xfId="0" applyFont="1" applyAlignment="1">
      <alignment horizontal="center"/>
    </xf>
    <xf numFmtId="0" fontId="80" fillId="0" borderId="0" xfId="0" applyFont="1" applyAlignment="1" applyProtection="1">
      <alignment horizontal="center"/>
      <protection hidden="1"/>
    </xf>
    <xf numFmtId="0" fontId="81" fillId="0" borderId="0" xfId="0" applyFont="1" applyProtection="1">
      <protection hidden="1"/>
    </xf>
    <xf numFmtId="0" fontId="75" fillId="0" borderId="0" xfId="0" applyFont="1" applyProtection="1">
      <protection hidden="1"/>
    </xf>
    <xf numFmtId="0" fontId="35" fillId="0" borderId="6" xfId="0" applyFont="1" applyBorder="1"/>
    <xf numFmtId="0" fontId="75" fillId="0" borderId="4" xfId="0" applyFont="1" applyBorder="1"/>
    <xf numFmtId="167" fontId="80" fillId="0" borderId="0" xfId="0" applyNumberFormat="1" applyFont="1" applyAlignment="1" applyProtection="1">
      <alignment horizontal="center"/>
      <protection hidden="1"/>
    </xf>
    <xf numFmtId="0" fontId="82" fillId="0" borderId="0" xfId="0" applyFont="1" applyProtection="1">
      <protection hidden="1"/>
    </xf>
    <xf numFmtId="167" fontId="75" fillId="0" borderId="0" xfId="0" applyNumberFormat="1" applyFont="1"/>
    <xf numFmtId="0" fontId="84" fillId="0" borderId="5" xfId="0" applyFont="1" applyBorder="1" applyAlignment="1">
      <alignment horizontal="center"/>
    </xf>
    <xf numFmtId="0" fontId="84" fillId="0" borderId="6" xfId="0" applyFont="1" applyBorder="1" applyAlignment="1">
      <alignment horizontal="center" wrapText="1"/>
    </xf>
    <xf numFmtId="0" fontId="24" fillId="0" borderId="6" xfId="0" applyFont="1" applyBorder="1" applyAlignment="1">
      <alignment horizontal="center" wrapText="1"/>
    </xf>
    <xf numFmtId="0" fontId="24" fillId="0" borderId="5" xfId="0" applyFont="1" applyBorder="1" applyAlignment="1">
      <alignment horizontal="center"/>
    </xf>
    <xf numFmtId="0" fontId="75" fillId="0" borderId="5" xfId="82" applyFont="1" applyBorder="1" applyAlignment="1" applyProtection="1">
      <alignment horizontal="center"/>
      <protection locked="0"/>
    </xf>
    <xf numFmtId="0" fontId="75" fillId="3" borderId="6" xfId="82" applyFont="1" applyFill="1" applyBorder="1" applyAlignment="1">
      <alignment horizontal="center"/>
    </xf>
    <xf numFmtId="0" fontId="81" fillId="0" borderId="6" xfId="82" applyFont="1" applyBorder="1" applyAlignment="1">
      <alignment horizontal="center"/>
    </xf>
    <xf numFmtId="0" fontId="80"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2" fillId="0" borderId="0" xfId="0" applyFont="1"/>
    <xf numFmtId="49" fontId="9" fillId="0" borderId="0" xfId="0" applyNumberFormat="1" applyFont="1" applyAlignment="1" applyProtection="1">
      <alignment horizontal="center"/>
      <protection hidden="1"/>
    </xf>
    <xf numFmtId="0" fontId="2" fillId="0" borderId="0" xfId="0" applyFont="1" applyAlignment="1">
      <alignment horizontal="center"/>
    </xf>
    <xf numFmtId="0" fontId="3" fillId="3" borderId="0" xfId="0" applyFont="1" applyFill="1" applyAlignment="1">
      <alignment horizontal="center"/>
    </xf>
    <xf numFmtId="49" fontId="85" fillId="0" borderId="0" xfId="0" applyNumberFormat="1" applyFont="1"/>
    <xf numFmtId="49" fontId="35" fillId="0" borderId="0" xfId="0" applyNumberFormat="1" applyFont="1"/>
    <xf numFmtId="0" fontId="35" fillId="0" borderId="0" xfId="0" applyFont="1" applyAlignment="1">
      <alignment horizontal="center"/>
    </xf>
    <xf numFmtId="0" fontId="85" fillId="0" borderId="0" xfId="0" applyFont="1"/>
    <xf numFmtId="0" fontId="86" fillId="0" borderId="0" xfId="0" applyFont="1"/>
    <xf numFmtId="0" fontId="35" fillId="0" borderId="0" xfId="82" applyFont="1"/>
    <xf numFmtId="0" fontId="3" fillId="3" borderId="5" xfId="0" applyFont="1" applyFill="1" applyBorder="1" applyAlignment="1">
      <alignment horizontal="left"/>
    </xf>
    <xf numFmtId="0" fontId="2" fillId="0" borderId="28" xfId="0" applyFont="1" applyBorder="1"/>
    <xf numFmtId="0" fontId="2" fillId="0" borderId="1" xfId="0" applyFont="1" applyBorder="1"/>
    <xf numFmtId="0" fontId="2" fillId="0" borderId="25" xfId="0" applyFont="1" applyBorder="1"/>
    <xf numFmtId="0" fontId="35" fillId="0" borderId="26" xfId="0" applyFont="1" applyBorder="1" applyAlignment="1">
      <alignment horizontal="center"/>
    </xf>
    <xf numFmtId="0" fontId="2" fillId="0" borderId="26" xfId="0" applyFont="1" applyBorder="1"/>
    <xf numFmtId="0" fontId="2" fillId="0" borderId="29" xfId="0" applyFont="1" applyBorder="1"/>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Border="1"/>
    <xf numFmtId="0" fontId="7" fillId="0" borderId="2" xfId="100" applyBorder="1"/>
    <xf numFmtId="0" fontId="7" fillId="0" borderId="12" xfId="100" applyBorder="1"/>
    <xf numFmtId="0" fontId="21" fillId="0" borderId="11" xfId="100" applyFont="1" applyBorder="1"/>
    <xf numFmtId="0" fontId="21" fillId="0" borderId="2" xfId="100" applyFont="1" applyBorder="1"/>
    <xf numFmtId="0" fontId="2" fillId="37" borderId="33" xfId="100" quotePrefix="1" applyFont="1" applyFill="1" applyBorder="1" applyAlignment="1">
      <alignment horizontal="center"/>
    </xf>
    <xf numFmtId="0" fontId="2" fillId="37" borderId="34" xfId="100" applyFont="1" applyFill="1" applyBorder="1" applyAlignment="1">
      <alignment horizontal="center"/>
    </xf>
    <xf numFmtId="0" fontId="2" fillId="37" borderId="33" xfId="100" applyFont="1" applyFill="1" applyBorder="1"/>
    <xf numFmtId="168" fontId="2" fillId="37" borderId="1" xfId="100" applyNumberFormat="1" applyFont="1" applyFill="1" applyBorder="1"/>
    <xf numFmtId="0" fontId="2" fillId="37" borderId="1" xfId="100" applyFont="1" applyFill="1" applyBorder="1"/>
    <xf numFmtId="49" fontId="2" fillId="0" borderId="33" xfId="98" quotePrefix="1" applyNumberFormat="1" applyFont="1" applyBorder="1" applyAlignment="1" applyProtection="1">
      <alignment horizontal="center"/>
      <protection locked="0"/>
    </xf>
    <xf numFmtId="0" fontId="2" fillId="37" borderId="0" xfId="100" applyFont="1" applyFill="1"/>
    <xf numFmtId="0" fontId="2" fillId="0" borderId="0" xfId="100" applyFont="1" applyProtection="1">
      <protection locked="0"/>
    </xf>
    <xf numFmtId="0" fontId="4" fillId="0" borderId="35" xfId="102" applyFont="1" applyBorder="1" applyAlignment="1">
      <alignment horizontal="centerContinuous"/>
    </xf>
    <xf numFmtId="0" fontId="2" fillId="0" borderId="35" xfId="102" applyFont="1" applyBorder="1" applyAlignment="1">
      <alignment horizontal="centerContinuous"/>
    </xf>
    <xf numFmtId="0" fontId="2" fillId="0" borderId="0" xfId="102" applyFont="1" applyAlignment="1">
      <alignment horizontal="centerContinuous"/>
    </xf>
    <xf numFmtId="0" fontId="4" fillId="0" borderId="0" xfId="102" applyFont="1" applyAlignment="1">
      <alignment horizontal="centerContinuous"/>
    </xf>
    <xf numFmtId="0" fontId="4" fillId="0" borderId="2" xfId="102" applyFont="1" applyBorder="1" applyAlignment="1">
      <alignment horizontal="center"/>
    </xf>
    <xf numFmtId="0" fontId="4" fillId="0" borderId="0" xfId="102" applyFont="1" applyAlignment="1">
      <alignment horizontal="center"/>
    </xf>
    <xf numFmtId="0" fontId="2" fillId="0" borderId="0" xfId="102" applyFont="1"/>
    <xf numFmtId="0" fontId="2" fillId="37" borderId="0" xfId="100" applyFont="1" applyFill="1" applyAlignment="1">
      <alignment horizontal="center"/>
    </xf>
    <xf numFmtId="0" fontId="2" fillId="0" borderId="4" xfId="100" applyFont="1" applyBorder="1" applyProtection="1">
      <protection locked="0"/>
    </xf>
    <xf numFmtId="0" fontId="2" fillId="37" borderId="31" xfId="100" applyFont="1" applyFill="1" applyBorder="1" applyAlignment="1">
      <alignment horizontal="center"/>
    </xf>
    <xf numFmtId="0" fontId="87" fillId="0" borderId="0" xfId="100" applyFont="1"/>
    <xf numFmtId="0" fontId="2" fillId="0" borderId="0" xfId="98" applyFont="1" applyAlignment="1" applyProtection="1">
      <alignment horizontal="left" vertical="top" shrinkToFit="1"/>
      <protection locked="0"/>
    </xf>
    <xf numFmtId="49" fontId="9" fillId="38" borderId="0" xfId="0" applyNumberFormat="1" applyFont="1" applyFill="1" applyAlignment="1" applyProtection="1">
      <alignment horizontal="center"/>
      <protection hidden="1"/>
    </xf>
    <xf numFmtId="0" fontId="9" fillId="38" borderId="0" xfId="0" applyFont="1" applyFill="1" applyProtection="1">
      <protection hidden="1"/>
    </xf>
    <xf numFmtId="0" fontId="9" fillId="38" borderId="0" xfId="0" applyFont="1" applyFill="1" applyAlignment="1" applyProtection="1">
      <alignment horizontal="left"/>
      <protection hidden="1"/>
    </xf>
    <xf numFmtId="0" fontId="29" fillId="38" borderId="0" xfId="0" applyFont="1" applyFill="1" applyProtection="1">
      <protection hidden="1"/>
    </xf>
    <xf numFmtId="0" fontId="25" fillId="38" borderId="0" xfId="0" applyFont="1" applyFill="1" applyProtection="1">
      <protection hidden="1"/>
    </xf>
    <xf numFmtId="0" fontId="9" fillId="38" borderId="0" xfId="0" applyFont="1" applyFill="1" applyAlignment="1" applyProtection="1">
      <alignment horizontal="left" indent="2"/>
      <protection hidden="1"/>
    </xf>
    <xf numFmtId="0" fontId="8" fillId="0" borderId="0" xfId="0" applyFont="1" applyFill="1" applyAlignment="1" applyProtection="1">
      <alignment horizontal="center"/>
      <protection hidden="1"/>
    </xf>
    <xf numFmtId="0" fontId="26" fillId="0" borderId="0" xfId="53" applyFont="1" applyFill="1" applyAlignment="1" applyProtection="1">
      <alignment horizontal="center"/>
      <protection hidden="1"/>
    </xf>
    <xf numFmtId="0" fontId="20" fillId="0" borderId="0" xfId="0" applyFont="1" applyFill="1" applyAlignment="1" applyProtection="1">
      <alignment horizontal="center" wrapText="1"/>
      <protection hidden="1"/>
    </xf>
    <xf numFmtId="0" fontId="20" fillId="0" borderId="0" xfId="0" applyFont="1" applyFill="1" applyAlignment="1" applyProtection="1">
      <alignment horizontal="center"/>
      <protection hidden="1"/>
    </xf>
    <xf numFmtId="0" fontId="9" fillId="0" borderId="0" xfId="0" applyFont="1" applyFill="1" applyAlignment="1" applyProtection="1">
      <alignment horizontal="left"/>
      <protection hidden="1"/>
    </xf>
    <xf numFmtId="0" fontId="4" fillId="0" borderId="0" xfId="102" applyFont="1" applyBorder="1" applyAlignment="1">
      <alignment horizontal="centerContinuous"/>
    </xf>
    <xf numFmtId="0" fontId="2" fillId="0" borderId="0" xfId="102" applyFont="1" applyBorder="1" applyAlignment="1">
      <alignment horizontal="centerContinuous"/>
    </xf>
    <xf numFmtId="0" fontId="9" fillId="0" borderId="0" xfId="0" applyFont="1" applyFill="1" applyAlignment="1" applyProtection="1">
      <alignment wrapText="1"/>
      <protection hidden="1"/>
    </xf>
    <xf numFmtId="0" fontId="9" fillId="0" borderId="0" xfId="0" applyFont="1" applyFill="1" applyProtection="1">
      <protection hidden="1"/>
    </xf>
    <xf numFmtId="0" fontId="2" fillId="0" borderId="27" xfId="0" applyFont="1" applyFill="1" applyBorder="1"/>
    <xf numFmtId="0" fontId="17" fillId="0" borderId="0" xfId="53" applyAlignment="1" applyProtection="1">
      <alignment horizontal="left" vertical="center" indent="1"/>
    </xf>
    <xf numFmtId="0" fontId="3" fillId="0" borderId="0" xfId="0" applyFont="1" applyAlignment="1">
      <alignment horizontal="center"/>
    </xf>
    <xf numFmtId="0" fontId="73" fillId="0" borderId="0" xfId="96" applyFont="1" applyAlignment="1">
      <alignment horizontal="left" vertical="center" wrapText="1"/>
    </xf>
    <xf numFmtId="0" fontId="73" fillId="0" borderId="0" xfId="96" applyFont="1" applyAlignment="1">
      <alignment horizontal="left" vertical="top" wrapText="1"/>
    </xf>
    <xf numFmtId="0" fontId="73" fillId="0" borderId="0" xfId="96" applyFont="1" applyAlignment="1">
      <alignment horizontal="left" wrapText="1"/>
    </xf>
    <xf numFmtId="0" fontId="72" fillId="0" borderId="0" xfId="96" applyFont="1" applyAlignment="1">
      <alignment horizontal="center"/>
    </xf>
    <xf numFmtId="0" fontId="72" fillId="0" borderId="14" xfId="96" applyFont="1" applyBorder="1" applyAlignment="1">
      <alignment horizontal="left" vertical="center" wrapText="1"/>
    </xf>
    <xf numFmtId="0" fontId="74" fillId="0" borderId="7" xfId="96" applyFont="1" applyBorder="1" applyAlignment="1">
      <alignment horizontal="left" vertical="center" wrapText="1"/>
    </xf>
    <xf numFmtId="0" fontId="74" fillId="0" borderId="8" xfId="96" applyFont="1" applyBorder="1" applyAlignment="1">
      <alignment horizontal="left" vertical="center" wrapText="1"/>
    </xf>
    <xf numFmtId="0" fontId="74" fillId="0" borderId="9" xfId="96" applyFont="1" applyBorder="1" applyAlignment="1">
      <alignment horizontal="left" vertical="center" wrapText="1"/>
    </xf>
    <xf numFmtId="0" fontId="74" fillId="0" borderId="0" xfId="96" applyFont="1" applyAlignment="1">
      <alignment horizontal="left" vertical="center" wrapText="1"/>
    </xf>
    <xf numFmtId="0" fontId="74" fillId="0" borderId="10" xfId="96" applyFont="1" applyBorder="1" applyAlignment="1">
      <alignment horizontal="left" vertical="center" wrapText="1"/>
    </xf>
    <xf numFmtId="0" fontId="74" fillId="0" borderId="11" xfId="96" applyFont="1" applyBorder="1" applyAlignment="1">
      <alignment horizontal="left" vertical="center" wrapText="1"/>
    </xf>
    <xf numFmtId="0" fontId="74" fillId="0" borderId="2" xfId="96" applyFont="1" applyBorder="1" applyAlignment="1">
      <alignment horizontal="left" vertical="center" wrapText="1"/>
    </xf>
    <xf numFmtId="0" fontId="74" fillId="0" borderId="12" xfId="96" applyFont="1" applyBorder="1" applyAlignment="1">
      <alignment horizontal="left" vertical="center" wrapText="1"/>
    </xf>
    <xf numFmtId="0" fontId="35" fillId="0" borderId="6" xfId="0" applyFont="1" applyBorder="1"/>
    <xf numFmtId="0" fontId="75" fillId="0" borderId="4" xfId="0" applyFont="1" applyBorder="1"/>
    <xf numFmtId="0" fontId="80" fillId="0" borderId="1" xfId="0" applyFont="1" applyBorder="1" applyAlignment="1" applyProtection="1">
      <alignment horizontal="center"/>
      <protection locked="0"/>
    </xf>
    <xf numFmtId="0" fontId="80" fillId="0" borderId="4" xfId="0" applyFont="1" applyBorder="1" applyAlignment="1">
      <alignment horizontal="center"/>
    </xf>
    <xf numFmtId="0" fontId="80" fillId="0" borderId="13" xfId="0" applyFont="1" applyBorder="1" applyAlignment="1">
      <alignment horizontal="center"/>
    </xf>
    <xf numFmtId="0" fontId="83" fillId="5" borderId="6" xfId="0" applyFont="1" applyFill="1" applyBorder="1" applyAlignment="1">
      <alignment horizontal="center"/>
    </xf>
    <xf numFmtId="0" fontId="83" fillId="5" borderId="4" xfId="0" applyFont="1" applyFill="1" applyBorder="1" applyAlignment="1">
      <alignment horizontal="center"/>
    </xf>
    <xf numFmtId="0" fontId="83" fillId="5" borderId="13" xfId="0" applyFont="1" applyFill="1" applyBorder="1" applyAlignment="1">
      <alignment horizontal="center"/>
    </xf>
    <xf numFmtId="0" fontId="41" fillId="0" borderId="0" xfId="0" applyFont="1" applyAlignment="1">
      <alignment horizontal="left"/>
    </xf>
    <xf numFmtId="0" fontId="2" fillId="0" borderId="0" xfId="0" applyFont="1"/>
    <xf numFmtId="0" fontId="41" fillId="0" borderId="0" xfId="53" applyFont="1" applyAlignment="1" applyProtection="1"/>
    <xf numFmtId="0" fontId="43" fillId="0" borderId="0" xfId="0" applyFont="1" applyAlignment="1">
      <alignment horizontal="right"/>
    </xf>
    <xf numFmtId="0" fontId="24" fillId="0" borderId="5" xfId="0" applyFont="1" applyBorder="1" applyAlignment="1">
      <alignment horizontal="center"/>
    </xf>
    <xf numFmtId="0" fontId="80" fillId="0" borderId="0" xfId="0" applyFont="1" applyAlignment="1">
      <alignment horizontal="center"/>
    </xf>
    <xf numFmtId="0" fontId="17" fillId="0" borderId="4" xfId="53" applyBorder="1" applyAlignment="1">
      <alignment horizontal="center"/>
      <protection locked="0"/>
    </xf>
    <xf numFmtId="0" fontId="80" fillId="0" borderId="4" xfId="0" applyFont="1" applyBorder="1" applyAlignment="1" applyProtection="1">
      <alignment horizontal="center"/>
      <protection locked="0"/>
    </xf>
    <xf numFmtId="0" fontId="80" fillId="0" borderId="13" xfId="0" applyFont="1" applyBorder="1" applyAlignment="1" applyProtection="1">
      <alignment horizontal="center"/>
      <protection locked="0"/>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Font="1" applyBorder="1" applyAlignment="1" applyProtection="1">
      <alignment horizontal="left"/>
      <protection locked="0"/>
    </xf>
    <xf numFmtId="0" fontId="3" fillId="0" borderId="0" xfId="81" applyFont="1" applyAlignment="1">
      <alignment horizontal="center" vertical="center"/>
    </xf>
    <xf numFmtId="0" fontId="2" fillId="0" borderId="4" xfId="101" applyFont="1" applyBorder="1" applyAlignment="1">
      <alignment horizontal="left" shrinkToFit="1"/>
    </xf>
    <xf numFmtId="0" fontId="26" fillId="0" borderId="0" xfId="53" applyFont="1" applyAlignment="1" applyProtection="1">
      <alignment horizontal="center"/>
    </xf>
    <xf numFmtId="0" fontId="3" fillId="0" borderId="0" xfId="100" applyFont="1" applyAlignment="1">
      <alignment horizontal="center"/>
    </xf>
    <xf numFmtId="0" fontId="2" fillId="0" borderId="1" xfId="99" applyFont="1" applyBorder="1" applyAlignment="1" applyProtection="1">
      <alignment horizontal="left" vertical="top" shrinkToFit="1"/>
      <protection locked="0"/>
    </xf>
    <xf numFmtId="0" fontId="2" fillId="0" borderId="4" xfId="101" applyFont="1" applyBorder="1" applyAlignment="1" applyProtection="1">
      <alignment horizontal="left" vertical="top" shrinkToFit="1"/>
      <protection locked="0"/>
    </xf>
    <xf numFmtId="0" fontId="3" fillId="0" borderId="0" xfId="98" applyFont="1" applyAlignment="1">
      <alignment horizontal="center"/>
    </xf>
    <xf numFmtId="0" fontId="26" fillId="0" borderId="0" xfId="55" applyFont="1" applyAlignment="1" applyProtection="1">
      <alignment horizontal="center"/>
    </xf>
    <xf numFmtId="0" fontId="4" fillId="0" borderId="2" xfId="98" applyFont="1" applyBorder="1" applyAlignment="1">
      <alignment horizontal="center"/>
    </xf>
    <xf numFmtId="0" fontId="3" fillId="0" borderId="0" xfId="80" applyFont="1" applyAlignment="1">
      <alignment horizontal="center"/>
    </xf>
    <xf numFmtId="0" fontId="22" fillId="0" borderId="0" xfId="98" applyFont="1" applyAlignment="1">
      <alignment horizontal="center" vertical="center"/>
    </xf>
    <xf numFmtId="0" fontId="71" fillId="0" borderId="0" xfId="98" applyFont="1" applyAlignment="1">
      <alignment horizontal="center" vertical="center"/>
    </xf>
    <xf numFmtId="0" fontId="2" fillId="0" borderId="4" xfId="98" applyFont="1" applyBorder="1" applyAlignment="1" applyProtection="1">
      <alignment horizontal="left" vertical="top" shrinkToFit="1"/>
      <protection locked="0"/>
    </xf>
    <xf numFmtId="0" fontId="2" fillId="0" borderId="1" xfId="98" applyFont="1" applyBorder="1" applyAlignment="1">
      <alignment horizontal="left" shrinkToFit="1"/>
    </xf>
    <xf numFmtId="0" fontId="2" fillId="0" borderId="4" xfId="98" applyFont="1" applyBorder="1" applyAlignment="1">
      <alignment shrinkToFit="1"/>
    </xf>
    <xf numFmtId="0" fontId="2" fillId="0" borderId="4" xfId="98" applyFont="1" applyBorder="1" applyAlignment="1">
      <alignment horizontal="center" shrinkToFit="1"/>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1A000000}"/>
    <cellStyle name="Check Cell" xfId="28" builtinId="23" customBuiltin="1"/>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omma 3 2" xfId="33" xr:uid="{00000000-0005-0000-0000-000020000000}"/>
    <cellStyle name="Comma 4" xfId="34" xr:uid="{00000000-0005-0000-0000-000021000000}"/>
    <cellStyle name="Comma 7" xfId="35" xr:uid="{00000000-0005-0000-0000-000022000000}"/>
    <cellStyle name="Comma 8" xfId="36" xr:uid="{00000000-0005-0000-0000-000023000000}"/>
    <cellStyle name="Currency 2" xfId="37" xr:uid="{00000000-0005-0000-0000-000024000000}"/>
    <cellStyle name="Currency 3" xfId="38" xr:uid="{00000000-0005-0000-0000-000025000000}"/>
    <cellStyle name="Exhibit No." xfId="39" xr:uid="{00000000-0005-0000-0000-000026000000}"/>
    <cellStyle name="Exhibit No. 2" xfId="40" xr:uid="{00000000-0005-0000-0000-000027000000}"/>
    <cellStyle name="Exhibit No. 3" xfId="41" xr:uid="{00000000-0005-0000-0000-000028000000}"/>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xr:uid="{00000000-0005-0000-0000-00002F000000}"/>
    <cellStyle name="HeadStateofNC 2" xfId="49" xr:uid="{00000000-0005-0000-0000-000030000000}"/>
    <cellStyle name="HeadTitles" xfId="50" xr:uid="{00000000-0005-0000-0000-000031000000}"/>
    <cellStyle name="HeadTitles 2" xfId="51" xr:uid="{00000000-0005-0000-0000-000032000000}"/>
    <cellStyle name="HeadYE_Date" xfId="52" xr:uid="{00000000-0005-0000-0000-000033000000}"/>
    <cellStyle name="Hyperlink" xfId="53" builtinId="8"/>
    <cellStyle name="Hyperlink 2" xfId="54" xr:uid="{00000000-0005-0000-0000-000035000000}"/>
    <cellStyle name="Hyperlink 2 2" xfId="55" xr:uid="{00000000-0005-0000-0000-000036000000}"/>
    <cellStyle name="Hyperlink 2 3" xfId="56" xr:uid="{00000000-0005-0000-0000-000037000000}"/>
    <cellStyle name="Hyperlink 3" xfId="57" xr:uid="{00000000-0005-0000-0000-000038000000}"/>
    <cellStyle name="Hyperlink 4" xfId="97" xr:uid="{00000000-0005-0000-0000-000039000000}"/>
    <cellStyle name="Input" xfId="58" builtinId="20" customBuiltin="1"/>
    <cellStyle name="Linked Cell" xfId="59" builtinId="24" customBuiltin="1"/>
    <cellStyle name="Neutral" xfId="60" builtinId="28" customBuiltin="1"/>
    <cellStyle name="Normal" xfId="0" builtinId="0"/>
    <cellStyle name="Normal 2" xfId="61" xr:uid="{00000000-0005-0000-0000-00003E000000}"/>
    <cellStyle name="Normal 2 2" xfId="62" xr:uid="{00000000-0005-0000-0000-00003F000000}"/>
    <cellStyle name="Normal 2 2 2" xfId="63" xr:uid="{00000000-0005-0000-0000-000040000000}"/>
    <cellStyle name="Normal 2 3" xfId="64" xr:uid="{00000000-0005-0000-0000-000041000000}"/>
    <cellStyle name="Normal 3" xfId="65" xr:uid="{00000000-0005-0000-0000-000042000000}"/>
    <cellStyle name="Normal 3 2" xfId="66" xr:uid="{00000000-0005-0000-0000-000043000000}"/>
    <cellStyle name="Normal 3 3" xfId="67" xr:uid="{00000000-0005-0000-0000-000044000000}"/>
    <cellStyle name="Normal 3 4" xfId="68" xr:uid="{00000000-0005-0000-0000-000045000000}"/>
    <cellStyle name="Normal 4" xfId="69" xr:uid="{00000000-0005-0000-0000-000046000000}"/>
    <cellStyle name="Normal 5" xfId="70" xr:uid="{00000000-0005-0000-0000-000047000000}"/>
    <cellStyle name="Normal 5 2" xfId="71" xr:uid="{00000000-0005-0000-0000-000048000000}"/>
    <cellStyle name="Normal 5 3" xfId="72" xr:uid="{00000000-0005-0000-0000-000049000000}"/>
    <cellStyle name="Normal 5 4" xfId="73" xr:uid="{00000000-0005-0000-0000-00004A000000}"/>
    <cellStyle name="Normal 6" xfId="74" xr:uid="{00000000-0005-0000-0000-00004B000000}"/>
    <cellStyle name="Normal 6 2" xfId="75" xr:uid="{00000000-0005-0000-0000-00004C000000}"/>
    <cellStyle name="Normal 7" xfId="96" xr:uid="{00000000-0005-0000-0000-00004D000000}"/>
    <cellStyle name="Normal_a3p08" xfId="76" xr:uid="{00000000-0005-0000-0000-00004E000000}"/>
    <cellStyle name="Normal_a4p05" xfId="77" xr:uid="{00000000-0005-0000-0000-00004F000000}"/>
    <cellStyle name="Normal_a5p09" xfId="102" xr:uid="{83A240FE-324F-47CF-AE77-08DF6D91875E}"/>
    <cellStyle name="Normal_a7p01" xfId="78" xr:uid="{00000000-0005-0000-0000-000050000000}"/>
    <cellStyle name="Normal_a7p02" xfId="79" xr:uid="{00000000-0005-0000-0000-000051000000}"/>
    <cellStyle name="Normal_a7p05" xfId="80" xr:uid="{00000000-0005-0000-0000-000052000000}"/>
    <cellStyle name="Normal_a7p07" xfId="99" xr:uid="{00000000-0005-0000-0000-000053000000}"/>
    <cellStyle name="Normal_a7p08" xfId="98" xr:uid="{00000000-0005-0000-0000-000054000000}"/>
    <cellStyle name="Normal_a7p09" xfId="101" xr:uid="{00000000-0005-0000-0000-000055000000}"/>
    <cellStyle name="Normal_a7p10" xfId="100" xr:uid="{00000000-0005-0000-0000-000056000000}"/>
    <cellStyle name="Normal_CmCoExcl" xfId="81" xr:uid="{00000000-0005-0000-0000-000057000000}"/>
    <cellStyle name="Normal_UnivExcl" xfId="82" xr:uid="{00000000-0005-0000-0000-000058000000}"/>
    <cellStyle name="Note 2" xfId="83" xr:uid="{00000000-0005-0000-0000-000059000000}"/>
    <cellStyle name="Number$ -" xfId="84" xr:uid="{00000000-0005-0000-0000-00005A000000}"/>
    <cellStyle name="Number-no $ -" xfId="85" xr:uid="{00000000-0005-0000-0000-00005B000000}"/>
    <cellStyle name="NumberTotal$ -" xfId="86" xr:uid="{00000000-0005-0000-0000-00005C000000}"/>
    <cellStyle name="NumberTotal-no $ -" xfId="87" xr:uid="{00000000-0005-0000-0000-00005D000000}"/>
    <cellStyle name="NumNo$" xfId="88" xr:uid="{00000000-0005-0000-0000-00005E000000}"/>
    <cellStyle name="NumTotD" xfId="89" xr:uid="{00000000-0005-0000-0000-00005F000000}"/>
    <cellStyle name="NumTotNo$" xfId="90" xr:uid="{00000000-0005-0000-0000-000060000000}"/>
    <cellStyle name="Output" xfId="91" builtinId="21" customBuiltin="1"/>
    <cellStyle name="Percent 2" xfId="92" xr:uid="{00000000-0005-0000-0000-000062000000}"/>
    <cellStyle name="Title" xfId="93" builtinId="15" customBuiltin="1"/>
    <cellStyle name="Total" xfId="94" builtinId="25" customBuiltin="1"/>
    <cellStyle name="Warning Text" xfId="95" builtinId="11" customBuiltin="1"/>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v1scfp01.eads.ncads.net\Share\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v1scfp01.eads.ncads.net\Share\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v1scfp01.eads.ncads.net\Share\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t="str">
            <v/>
          </cell>
          <cell r="D35" t="str">
            <v>Summary of Significant Accounting Policies</v>
          </cell>
          <cell r="P35">
            <v>0</v>
          </cell>
        </row>
        <row r="36">
          <cell r="A36">
            <v>105</v>
          </cell>
          <cell r="C36" t="str">
            <v/>
          </cell>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t="str">
            <v/>
          </cell>
          <cell r="D40" t="str">
            <v>Capital Asset Impairments</v>
          </cell>
          <cell r="P40">
            <v>0</v>
          </cell>
        </row>
        <row r="41">
          <cell r="A41">
            <v>220</v>
          </cell>
          <cell r="C41" t="str">
            <v/>
          </cell>
          <cell r="D41" t="str">
            <v>Capital Asset Statistics</v>
          </cell>
          <cell r="P41">
            <v>0</v>
          </cell>
        </row>
        <row r="42">
          <cell r="A42">
            <v>301</v>
          </cell>
          <cell r="C42" t="str">
            <v/>
          </cell>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t="str">
            <v/>
          </cell>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t="str">
            <v/>
          </cell>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t="str">
            <v/>
          </cell>
          <cell r="D55" t="str">
            <v>General Fund</v>
          </cell>
          <cell r="P55">
            <v>0</v>
          </cell>
        </row>
        <row r="56">
          <cell r="A56">
            <v>405</v>
          </cell>
          <cell r="C56" t="str">
            <v/>
          </cell>
          <cell r="D56" t="str">
            <v>Special Revenue Fund</v>
          </cell>
          <cell r="P56">
            <v>0</v>
          </cell>
        </row>
        <row r="57">
          <cell r="A57">
            <v>410</v>
          </cell>
          <cell r="C57" t="str">
            <v/>
          </cell>
          <cell r="D57" t="str">
            <v>Capital Projects</v>
          </cell>
          <cell r="P57">
            <v>0</v>
          </cell>
        </row>
        <row r="58">
          <cell r="A58">
            <v>415</v>
          </cell>
          <cell r="C58" t="str">
            <v/>
          </cell>
          <cell r="D58" t="str">
            <v>Permanent Funds</v>
          </cell>
          <cell r="P58">
            <v>0</v>
          </cell>
        </row>
        <row r="59">
          <cell r="A59">
            <v>420</v>
          </cell>
          <cell r="C59" t="str">
            <v/>
          </cell>
          <cell r="D59" t="str">
            <v>Restricted and Unrestricted Net Assets - Business Type Activities</v>
          </cell>
          <cell r="P59">
            <v>0</v>
          </cell>
        </row>
        <row r="60">
          <cell r="A60">
            <v>425</v>
          </cell>
          <cell r="C60" t="str">
            <v/>
          </cell>
          <cell r="D60" t="str">
            <v>Net Assets/Fund Balance Deficit</v>
          </cell>
          <cell r="P60">
            <v>0</v>
          </cell>
        </row>
        <row r="61">
          <cell r="A61">
            <v>430</v>
          </cell>
          <cell r="C61" t="str">
            <v/>
          </cell>
          <cell r="D61" t="str">
            <v>Fund Equity Restatement (Part 1 of 2)</v>
          </cell>
          <cell r="P61">
            <v>0</v>
          </cell>
        </row>
        <row r="62">
          <cell r="A62">
            <v>431</v>
          </cell>
          <cell r="C62" t="str">
            <v/>
          </cell>
          <cell r="D62" t="str">
            <v>Fund Equity Restatement (Part 2 of 2)</v>
          </cell>
          <cell r="P62">
            <v>0</v>
          </cell>
        </row>
        <row r="63">
          <cell r="A63">
            <v>501</v>
          </cell>
          <cell r="C63" t="str">
            <v/>
          </cell>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t="str">
            <v/>
          </cell>
          <cell r="D71" t="str">
            <v>Schedule of Intra-Agency Operating Transfers</v>
          </cell>
          <cell r="P71">
            <v>0</v>
          </cell>
        </row>
        <row r="72">
          <cell r="A72">
            <v>545</v>
          </cell>
          <cell r="C72" t="str">
            <v/>
          </cell>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t="str">
            <v/>
          </cell>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t="str">
            <v/>
          </cell>
          <cell r="D79" t="str">
            <v>Significant Transactions Between Component Units and Analysis of Federal Grants</v>
          </cell>
          <cell r="P79">
            <v>0</v>
          </cell>
        </row>
        <row r="80">
          <cell r="A80">
            <v>615</v>
          </cell>
          <cell r="C80" t="str">
            <v/>
          </cell>
          <cell r="D80" t="str">
            <v>Foundations Survey</v>
          </cell>
          <cell r="P80">
            <v>0</v>
          </cell>
        </row>
        <row r="81">
          <cell r="A81">
            <v>620</v>
          </cell>
          <cell r="C81" t="str">
            <v/>
          </cell>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t="str">
            <v/>
          </cell>
          <cell r="D85" t="str">
            <v>Disclosure of Pledged Revenues</v>
          </cell>
        </row>
        <row r="86">
          <cell r="A86">
            <v>705</v>
          </cell>
          <cell r="C86" t="str">
            <v/>
          </cell>
          <cell r="D86" t="str">
            <v>Cash and Cash Equivalents in Banks Outside the State Treasurer - Custodial Credit Risk - Deposits</v>
          </cell>
          <cell r="P86">
            <v>0</v>
          </cell>
        </row>
        <row r="87">
          <cell r="A87">
            <v>710</v>
          </cell>
          <cell r="C87" t="str">
            <v/>
          </cell>
          <cell r="D87" t="str">
            <v>Investments Held Outside the State Treasurer - Custodial Credit Risk - Investments</v>
          </cell>
          <cell r="P87">
            <v>0</v>
          </cell>
        </row>
        <row r="88">
          <cell r="A88">
            <v>715</v>
          </cell>
          <cell r="C88" t="str">
            <v/>
          </cell>
          <cell r="D88" t="str">
            <v>Investments Held Outside the State Treasurer - Custodial Credit Risk - Deposits</v>
          </cell>
          <cell r="P88">
            <v>0</v>
          </cell>
        </row>
        <row r="89">
          <cell r="A89">
            <v>720</v>
          </cell>
          <cell r="C89" t="str">
            <v/>
          </cell>
          <cell r="D89" t="str">
            <v>Investments Held Outside the State Treasurer - Interest Rate Risk</v>
          </cell>
          <cell r="P89">
            <v>0</v>
          </cell>
        </row>
        <row r="90">
          <cell r="A90">
            <v>725</v>
          </cell>
          <cell r="C90" t="str">
            <v/>
          </cell>
          <cell r="D90" t="str">
            <v>Investments Held Outside the State Treasurer - Credit Risk (Part 1 of 2)</v>
          </cell>
          <cell r="P90">
            <v>0</v>
          </cell>
        </row>
        <row r="91">
          <cell r="A91">
            <v>726</v>
          </cell>
          <cell r="C91" t="str">
            <v/>
          </cell>
          <cell r="D91" t="str">
            <v>Investments Held Outside the State Treasurer - Credit Risk (Part 2 of 2)</v>
          </cell>
          <cell r="P91">
            <v>0</v>
          </cell>
        </row>
        <row r="92">
          <cell r="A92">
            <v>730</v>
          </cell>
          <cell r="C92" t="str">
            <v/>
          </cell>
          <cell r="D92" t="str">
            <v>Investments Held Outside the State Treasurer - Additional Level of Detail</v>
          </cell>
          <cell r="P92">
            <v>0</v>
          </cell>
        </row>
        <row r="93">
          <cell r="A93">
            <v>735</v>
          </cell>
          <cell r="C93" t="str">
            <v/>
          </cell>
          <cell r="D93" t="str">
            <v>Investments Held Outside the State Treasurer - Concentration of Credit Risk</v>
          </cell>
          <cell r="P93">
            <v>0</v>
          </cell>
        </row>
        <row r="94">
          <cell r="A94">
            <v>740</v>
          </cell>
          <cell r="C94" t="str">
            <v/>
          </cell>
          <cell r="D94" t="str">
            <v>Investments Held Outside the State Treasurer - Foreign Currency Risk</v>
          </cell>
          <cell r="P94">
            <v>0</v>
          </cell>
        </row>
        <row r="95">
          <cell r="A95">
            <v>745</v>
          </cell>
          <cell r="C95" t="str">
            <v/>
          </cell>
          <cell r="D95" t="str">
            <v>Investments Held Outside the State Treasurer - Investment Policies</v>
          </cell>
          <cell r="P95">
            <v>0</v>
          </cell>
        </row>
        <row r="96">
          <cell r="A96">
            <v>750</v>
          </cell>
          <cell r="C96" t="str">
            <v/>
          </cell>
          <cell r="D96" t="str">
            <v>Investments Held Outside the State Treasurer - Highly Sensitive Investments</v>
          </cell>
          <cell r="P96">
            <v>0</v>
          </cell>
        </row>
        <row r="97">
          <cell r="A97">
            <v>905</v>
          </cell>
          <cell r="C97" t="str">
            <v/>
          </cell>
          <cell r="D97" t="str">
            <v>Offline Proprietary Proforma - Stmt of Net Assets &amp; Stmt of Revs, Exps and Chgs in Net Assets</v>
          </cell>
          <cell r="P97">
            <v>0</v>
          </cell>
          <cell r="Q97" t="str">
            <v>revised 7/14/08</v>
          </cell>
        </row>
        <row r="98">
          <cell r="A98">
            <v>906</v>
          </cell>
          <cell r="C98" t="str">
            <v/>
          </cell>
          <cell r="D98" t="str">
            <v>Offline Fiduciary Proforma - Stmt of Fiduciary Net Assets &amp; Stmt of Chgs in Fiduciary Net Assets</v>
          </cell>
          <cell r="P98">
            <v>0</v>
          </cell>
        </row>
        <row r="99">
          <cell r="A99">
            <v>907</v>
          </cell>
          <cell r="C99" t="str">
            <v/>
          </cell>
          <cell r="D99" t="str">
            <v>Offline Agency Funds Proforma - Stmt of Changes in Assets &amp; Liabilities</v>
          </cell>
          <cell r="P99">
            <v>0</v>
          </cell>
        </row>
        <row r="100">
          <cell r="A100">
            <v>908</v>
          </cell>
          <cell r="C100" t="str">
            <v/>
          </cell>
          <cell r="D100" t="str">
            <v>Offline Component Unit Financial Statements - CAFR Format</v>
          </cell>
          <cell r="Q100" t="str">
            <v>revised 7/14/08</v>
          </cell>
        </row>
        <row r="101">
          <cell r="A101">
            <v>910</v>
          </cell>
          <cell r="C101" t="str">
            <v/>
          </cell>
          <cell r="D101" t="str">
            <v>Offline Proprietary Analytical Review - Computed Variances</v>
          </cell>
          <cell r="P101">
            <v>0</v>
          </cell>
          <cell r="Q101" t="str">
            <v>revised 7/14/08</v>
          </cell>
        </row>
        <row r="102">
          <cell r="A102">
            <v>911</v>
          </cell>
          <cell r="C102" t="str">
            <v/>
          </cell>
          <cell r="D102" t="str">
            <v>Offline Fiduciary Analytical Review - Computed Variances</v>
          </cell>
          <cell r="P102">
            <v>0</v>
          </cell>
        </row>
        <row r="103">
          <cell r="A103" t="str">
            <v>Exp</v>
          </cell>
          <cell r="C103" t="str">
            <v/>
          </cell>
          <cell r="D103" t="str">
            <v>Worksheet Explanations</v>
          </cell>
          <cell r="P103">
            <v>0</v>
          </cell>
        </row>
        <row r="104">
          <cell r="A104" t="str">
            <v>Comm</v>
          </cell>
          <cell r="C104" t="str">
            <v/>
          </cell>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sc.nc.gov/state-agency-resources/chart-accounts/revenue-accounts/438xxx-intragovernmental-transactions" TargetMode="External"/><Relationship Id="rId1" Type="http://schemas.openxmlformats.org/officeDocument/2006/relationships/hyperlink" Target="https://www.osc.nc.gov/state-agency-resources/chart-accounts/expenditure-accounts/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91"/>
  <sheetViews>
    <sheetView showGridLines="0" tabSelected="1" zoomScaleNormal="100" workbookViewId="0">
      <selection sqref="A1:B1"/>
    </sheetView>
  </sheetViews>
  <sheetFormatPr defaultRowHeight="13.2" x14ac:dyDescent="0.25"/>
  <cols>
    <col min="1" max="1" width="3" customWidth="1"/>
    <col min="2" max="2" width="98.6640625" customWidth="1"/>
    <col min="3" max="3" width="11.88671875" customWidth="1"/>
    <col min="4" max="7" width="8.33203125" customWidth="1"/>
    <col min="8" max="8" width="9.6640625" customWidth="1"/>
    <col min="9" max="9" width="7.5546875" customWidth="1"/>
    <col min="10" max="11" width="10.6640625" customWidth="1"/>
    <col min="12" max="12" width="10" customWidth="1"/>
    <col min="13" max="13" width="3.5546875" customWidth="1"/>
  </cols>
  <sheetData>
    <row r="1" spans="1:14" ht="15.6" x14ac:dyDescent="0.3">
      <c r="A1" s="225" t="s">
        <v>242</v>
      </c>
      <c r="B1" s="225"/>
      <c r="C1" s="37"/>
      <c r="D1" s="37"/>
      <c r="E1" s="37"/>
      <c r="F1" s="37"/>
      <c r="G1" s="37"/>
      <c r="H1" s="37"/>
      <c r="I1" s="37"/>
      <c r="J1" s="37"/>
      <c r="K1" s="37"/>
      <c r="L1" s="37"/>
      <c r="M1" s="37"/>
      <c r="N1" s="1"/>
    </row>
    <row r="2" spans="1:14" ht="15.6" x14ac:dyDescent="0.3">
      <c r="A2" s="225" t="str">
        <f>Index!A2</f>
        <v>2021 Transfers - Interim Worksheets</v>
      </c>
      <c r="B2" s="225"/>
      <c r="C2" s="37"/>
      <c r="D2" s="37"/>
      <c r="E2" s="37"/>
      <c r="F2" s="37"/>
      <c r="G2" s="37"/>
      <c r="H2" s="37"/>
      <c r="I2" s="37"/>
      <c r="J2" s="37"/>
      <c r="K2" s="37"/>
      <c r="L2" s="37"/>
      <c r="M2" s="37"/>
      <c r="N2" s="1"/>
    </row>
    <row r="3" spans="1:14" ht="15.6" x14ac:dyDescent="0.3">
      <c r="A3" s="225" t="s">
        <v>322</v>
      </c>
      <c r="B3" s="225"/>
      <c r="C3" s="37"/>
      <c r="D3" s="37"/>
      <c r="E3" s="37"/>
      <c r="F3" s="37"/>
      <c r="G3" s="37"/>
      <c r="H3" s="37"/>
      <c r="I3" s="37"/>
      <c r="J3" s="37"/>
      <c r="K3" s="37"/>
      <c r="L3" s="37"/>
      <c r="M3" s="37"/>
      <c r="N3" s="1"/>
    </row>
    <row r="4" spans="1:14" ht="15.6" x14ac:dyDescent="0.3">
      <c r="A4" s="161"/>
      <c r="B4" s="162" t="str">
        <f>Index!L4</f>
        <v>File revision date: 01/08/21</v>
      </c>
      <c r="C4" s="36"/>
      <c r="D4" s="36"/>
      <c r="E4" s="36"/>
      <c r="F4" s="36"/>
      <c r="G4" s="36"/>
      <c r="H4" s="36"/>
      <c r="I4" s="36"/>
      <c r="J4" s="36"/>
      <c r="K4" s="36"/>
      <c r="L4" s="36"/>
      <c r="M4" s="36"/>
    </row>
    <row r="5" spans="1:14" x14ac:dyDescent="0.25">
      <c r="A5" s="159"/>
      <c r="B5" s="159"/>
    </row>
    <row r="6" spans="1:14" ht="13.8" x14ac:dyDescent="0.25">
      <c r="A6" s="163" t="s">
        <v>109</v>
      </c>
      <c r="B6" s="164"/>
    </row>
    <row r="7" spans="1:14" ht="13.8" x14ac:dyDescent="0.25">
      <c r="A7" s="165" t="s">
        <v>323</v>
      </c>
      <c r="B7" s="164" t="s">
        <v>350</v>
      </c>
    </row>
    <row r="8" spans="1:14" ht="13.8" x14ac:dyDescent="0.25">
      <c r="A8" s="165"/>
      <c r="B8" s="164" t="s">
        <v>570</v>
      </c>
    </row>
    <row r="9" spans="1:14" ht="13.8" x14ac:dyDescent="0.25">
      <c r="A9" s="165" t="s">
        <v>323</v>
      </c>
      <c r="B9" s="164" t="s">
        <v>325</v>
      </c>
    </row>
    <row r="10" spans="1:14" ht="13.8" x14ac:dyDescent="0.25">
      <c r="A10" s="137"/>
      <c r="B10" s="164" t="s">
        <v>324</v>
      </c>
    </row>
    <row r="11" spans="1:14" ht="13.8" x14ac:dyDescent="0.25">
      <c r="A11" s="137"/>
      <c r="B11" s="164"/>
    </row>
    <row r="12" spans="1:14" ht="13.8" x14ac:dyDescent="0.25">
      <c r="A12" s="166" t="s">
        <v>24</v>
      </c>
      <c r="B12" s="137"/>
    </row>
    <row r="13" spans="1:14" ht="14.4" x14ac:dyDescent="0.3">
      <c r="A13" s="165" t="s">
        <v>323</v>
      </c>
      <c r="B13" s="137" t="s">
        <v>690</v>
      </c>
      <c r="C13" s="26"/>
    </row>
    <row r="14" spans="1:14" ht="14.4" x14ac:dyDescent="0.3">
      <c r="A14" s="137"/>
      <c r="B14" s="167" t="s">
        <v>691</v>
      </c>
      <c r="C14" s="29"/>
    </row>
    <row r="15" spans="1:14" ht="14.4" x14ac:dyDescent="0.3">
      <c r="A15" s="137"/>
      <c r="B15" s="137" t="s">
        <v>326</v>
      </c>
      <c r="C15" s="26"/>
    </row>
    <row r="16" spans="1:14" ht="14.4" x14ac:dyDescent="0.3">
      <c r="A16" s="159"/>
      <c r="B16" s="137" t="s">
        <v>329</v>
      </c>
      <c r="C16" s="26"/>
    </row>
    <row r="17" spans="1:3" ht="14.4" x14ac:dyDescent="0.3">
      <c r="A17" s="165" t="s">
        <v>323</v>
      </c>
      <c r="B17" s="137" t="s">
        <v>330</v>
      </c>
      <c r="C17" s="26"/>
    </row>
    <row r="18" spans="1:3" ht="13.8" x14ac:dyDescent="0.25">
      <c r="A18" s="137"/>
      <c r="B18" s="137" t="s">
        <v>331</v>
      </c>
    </row>
    <row r="19" spans="1:3" ht="13.8" x14ac:dyDescent="0.25">
      <c r="A19" s="137"/>
      <c r="B19" s="137"/>
    </row>
    <row r="20" spans="1:3" ht="13.8" x14ac:dyDescent="0.25">
      <c r="A20" s="166" t="s">
        <v>327</v>
      </c>
      <c r="B20" s="137"/>
    </row>
    <row r="21" spans="1:3" ht="13.8" x14ac:dyDescent="0.25">
      <c r="A21" s="165" t="s">
        <v>323</v>
      </c>
      <c r="B21" s="137" t="s">
        <v>328</v>
      </c>
    </row>
    <row r="22" spans="1:3" ht="13.8" x14ac:dyDescent="0.25">
      <c r="A22" s="159"/>
      <c r="B22" s="137" t="s">
        <v>171</v>
      </c>
    </row>
    <row r="23" spans="1:3" ht="13.8" x14ac:dyDescent="0.25">
      <c r="A23" s="165" t="s">
        <v>323</v>
      </c>
      <c r="B23" s="168" t="s">
        <v>349</v>
      </c>
    </row>
    <row r="24" spans="1:3" ht="13.8" x14ac:dyDescent="0.25">
      <c r="A24" s="165" t="s">
        <v>323</v>
      </c>
      <c r="B24" s="168" t="s">
        <v>692</v>
      </c>
    </row>
    <row r="25" spans="1:3" ht="13.8" x14ac:dyDescent="0.25">
      <c r="A25" s="165"/>
      <c r="B25" s="168" t="s">
        <v>351</v>
      </c>
    </row>
    <row r="26" spans="1:3" x14ac:dyDescent="0.25">
      <c r="A26" s="159"/>
      <c r="B26" s="159"/>
    </row>
    <row r="27" spans="1:3" ht="13.8" x14ac:dyDescent="0.25">
      <c r="A27" s="166" t="s">
        <v>676</v>
      </c>
      <c r="B27" s="159"/>
    </row>
    <row r="28" spans="1:3" ht="13.8" x14ac:dyDescent="0.25">
      <c r="A28" s="165" t="s">
        <v>323</v>
      </c>
      <c r="B28" s="159" t="s">
        <v>677</v>
      </c>
    </row>
    <row r="29" spans="1:3" ht="13.8" x14ac:dyDescent="0.25">
      <c r="A29" s="166"/>
      <c r="B29" s="159" t="s">
        <v>951</v>
      </c>
    </row>
    <row r="30" spans="1:3" ht="13.8" x14ac:dyDescent="0.25">
      <c r="A30" s="166"/>
      <c r="B30" s="159"/>
    </row>
    <row r="31" spans="1:3" ht="15.6" x14ac:dyDescent="0.3">
      <c r="A31" s="166"/>
      <c r="B31" s="169" t="s">
        <v>952</v>
      </c>
    </row>
    <row r="32" spans="1:3" x14ac:dyDescent="0.25">
      <c r="A32" s="170"/>
      <c r="B32" s="171"/>
    </row>
    <row r="33" spans="1:2" x14ac:dyDescent="0.25">
      <c r="A33" s="95" t="s">
        <v>728</v>
      </c>
      <c r="B33" s="172"/>
    </row>
    <row r="34" spans="1:2" ht="13.8" x14ac:dyDescent="0.25">
      <c r="A34" s="173" t="s">
        <v>323</v>
      </c>
      <c r="B34" s="96" t="s">
        <v>633</v>
      </c>
    </row>
    <row r="35" spans="1:2" x14ac:dyDescent="0.25">
      <c r="A35" s="174"/>
      <c r="B35" s="96" t="s">
        <v>631</v>
      </c>
    </row>
    <row r="36" spans="1:2" x14ac:dyDescent="0.25">
      <c r="A36" s="174"/>
      <c r="B36" s="223" t="s">
        <v>949</v>
      </c>
    </row>
    <row r="37" spans="1:2" x14ac:dyDescent="0.25">
      <c r="A37" s="174"/>
      <c r="B37" s="223" t="s">
        <v>948</v>
      </c>
    </row>
    <row r="38" spans="1:2" x14ac:dyDescent="0.25">
      <c r="A38" s="174"/>
      <c r="B38" s="223" t="s">
        <v>953</v>
      </c>
    </row>
    <row r="39" spans="1:2" x14ac:dyDescent="0.25">
      <c r="A39" s="174"/>
      <c r="B39" s="223" t="s">
        <v>954</v>
      </c>
    </row>
    <row r="40" spans="1:2" x14ac:dyDescent="0.25">
      <c r="A40" s="174"/>
      <c r="B40" s="223" t="s">
        <v>730</v>
      </c>
    </row>
    <row r="41" spans="1:2" x14ac:dyDescent="0.25">
      <c r="A41" s="174"/>
      <c r="B41" s="223" t="s">
        <v>731</v>
      </c>
    </row>
    <row r="42" spans="1:2" x14ac:dyDescent="0.25">
      <c r="A42" s="174"/>
      <c r="B42" s="223" t="s">
        <v>969</v>
      </c>
    </row>
    <row r="43" spans="1:2" x14ac:dyDescent="0.25">
      <c r="A43" s="174"/>
      <c r="B43" s="223" t="s">
        <v>640</v>
      </c>
    </row>
    <row r="44" spans="1:2" x14ac:dyDescent="0.25">
      <c r="A44" s="174"/>
      <c r="B44" s="223" t="s">
        <v>641</v>
      </c>
    </row>
    <row r="45" spans="1:2" x14ac:dyDescent="0.25">
      <c r="A45" s="174"/>
      <c r="B45" s="96"/>
    </row>
    <row r="46" spans="1:2" ht="13.8" x14ac:dyDescent="0.25">
      <c r="A46" s="173" t="s">
        <v>323</v>
      </c>
      <c r="B46" s="96" t="s">
        <v>634</v>
      </c>
    </row>
    <row r="47" spans="1:2" x14ac:dyDescent="0.25">
      <c r="A47" s="174"/>
      <c r="B47" s="96" t="s">
        <v>635</v>
      </c>
    </row>
    <row r="48" spans="1:2" x14ac:dyDescent="0.25">
      <c r="A48" s="174"/>
      <c r="B48" s="96"/>
    </row>
    <row r="49" spans="1:2" ht="13.8" x14ac:dyDescent="0.25">
      <c r="A49" s="173" t="s">
        <v>323</v>
      </c>
      <c r="B49" s="96" t="s">
        <v>636</v>
      </c>
    </row>
    <row r="50" spans="1:2" x14ac:dyDescent="0.25">
      <c r="A50" s="174"/>
      <c r="B50" s="96" t="s">
        <v>637</v>
      </c>
    </row>
    <row r="51" spans="1:2" x14ac:dyDescent="0.25">
      <c r="A51" s="174"/>
      <c r="B51" s="96"/>
    </row>
    <row r="52" spans="1:2" ht="13.8" x14ac:dyDescent="0.25">
      <c r="A52" s="173" t="s">
        <v>323</v>
      </c>
      <c r="B52" s="96" t="s">
        <v>726</v>
      </c>
    </row>
    <row r="53" spans="1:2" x14ac:dyDescent="0.25">
      <c r="A53" s="174"/>
      <c r="B53" s="96" t="s">
        <v>727</v>
      </c>
    </row>
    <row r="54" spans="1:2" x14ac:dyDescent="0.25">
      <c r="A54" s="174"/>
      <c r="B54" s="96"/>
    </row>
    <row r="55" spans="1:2" ht="13.8" x14ac:dyDescent="0.25">
      <c r="A55" s="173" t="s">
        <v>323</v>
      </c>
      <c r="B55" s="96" t="s">
        <v>686</v>
      </c>
    </row>
    <row r="56" spans="1:2" x14ac:dyDescent="0.25">
      <c r="A56" s="174"/>
      <c r="B56" s="96" t="s">
        <v>687</v>
      </c>
    </row>
    <row r="57" spans="1:2" x14ac:dyDescent="0.25">
      <c r="A57" s="174"/>
      <c r="B57" s="96" t="s">
        <v>688</v>
      </c>
    </row>
    <row r="58" spans="1:2" x14ac:dyDescent="0.25">
      <c r="A58" s="174"/>
      <c r="B58" s="96" t="s">
        <v>689</v>
      </c>
    </row>
    <row r="59" spans="1:2" x14ac:dyDescent="0.25">
      <c r="A59" s="174"/>
      <c r="B59" s="96"/>
    </row>
    <row r="60" spans="1:2" ht="13.8" x14ac:dyDescent="0.25">
      <c r="A60" s="173" t="s">
        <v>323</v>
      </c>
      <c r="B60" s="96" t="s">
        <v>638</v>
      </c>
    </row>
    <row r="61" spans="1:2" x14ac:dyDescent="0.25">
      <c r="A61" s="174"/>
      <c r="B61" s="96" t="s">
        <v>639</v>
      </c>
    </row>
    <row r="62" spans="1:2" x14ac:dyDescent="0.25">
      <c r="A62" s="174"/>
      <c r="B62" s="96"/>
    </row>
    <row r="63" spans="1:2" ht="13.8" x14ac:dyDescent="0.25">
      <c r="A63" s="173" t="s">
        <v>323</v>
      </c>
      <c r="B63" s="96" t="s">
        <v>632</v>
      </c>
    </row>
    <row r="64" spans="1:2" x14ac:dyDescent="0.25">
      <c r="A64" s="174"/>
      <c r="B64" s="96" t="s">
        <v>642</v>
      </c>
    </row>
    <row r="65" spans="1:2" x14ac:dyDescent="0.25">
      <c r="A65" s="174"/>
      <c r="B65" s="96"/>
    </row>
    <row r="66" spans="1:2" ht="13.8" x14ac:dyDescent="0.25">
      <c r="A66" s="173" t="s">
        <v>323</v>
      </c>
      <c r="B66" s="97" t="s">
        <v>643</v>
      </c>
    </row>
    <row r="67" spans="1:2" x14ac:dyDescent="0.25">
      <c r="A67" s="170"/>
      <c r="B67" s="175"/>
    </row>
    <row r="68" spans="1:2" x14ac:dyDescent="0.25">
      <c r="A68" s="95" t="s">
        <v>660</v>
      </c>
      <c r="B68" s="172"/>
    </row>
    <row r="69" spans="1:2" ht="13.8" x14ac:dyDescent="0.25">
      <c r="A69" s="173" t="s">
        <v>323</v>
      </c>
      <c r="B69" s="96" t="s">
        <v>664</v>
      </c>
    </row>
    <row r="70" spans="1:2" x14ac:dyDescent="0.25">
      <c r="A70" s="174"/>
      <c r="B70" s="96" t="s">
        <v>663</v>
      </c>
    </row>
    <row r="71" spans="1:2" x14ac:dyDescent="0.25">
      <c r="A71" s="174"/>
      <c r="B71" s="96"/>
    </row>
    <row r="72" spans="1:2" ht="13.8" x14ac:dyDescent="0.25">
      <c r="A72" s="173" t="s">
        <v>323</v>
      </c>
      <c r="B72" s="96" t="s">
        <v>665</v>
      </c>
    </row>
    <row r="73" spans="1:2" x14ac:dyDescent="0.25">
      <c r="A73" s="174"/>
      <c r="B73" s="96" t="s">
        <v>666</v>
      </c>
    </row>
    <row r="74" spans="1:2" x14ac:dyDescent="0.25">
      <c r="A74" s="174"/>
      <c r="B74" s="96" t="s">
        <v>667</v>
      </c>
    </row>
    <row r="75" spans="1:2" x14ac:dyDescent="0.25">
      <c r="A75" s="174"/>
      <c r="B75" s="96"/>
    </row>
    <row r="76" spans="1:2" ht="13.8" x14ac:dyDescent="0.25">
      <c r="A76" s="173" t="s">
        <v>323</v>
      </c>
      <c r="B76" s="96" t="s">
        <v>668</v>
      </c>
    </row>
    <row r="77" spans="1:2" x14ac:dyDescent="0.25">
      <c r="A77" s="174"/>
      <c r="B77" s="96" t="s">
        <v>669</v>
      </c>
    </row>
    <row r="78" spans="1:2" x14ac:dyDescent="0.25">
      <c r="A78" s="174"/>
      <c r="B78" s="96"/>
    </row>
    <row r="79" spans="1:2" ht="13.8" x14ac:dyDescent="0.25">
      <c r="A79" s="173" t="s">
        <v>323</v>
      </c>
      <c r="B79" s="96" t="s">
        <v>670</v>
      </c>
    </row>
    <row r="80" spans="1:2" x14ac:dyDescent="0.25">
      <c r="A80" s="174"/>
      <c r="B80" s="96" t="s">
        <v>671</v>
      </c>
    </row>
    <row r="81" spans="1:2" x14ac:dyDescent="0.25">
      <c r="A81" s="174"/>
      <c r="B81" s="96" t="s">
        <v>672</v>
      </c>
    </row>
    <row r="82" spans="1:2" x14ac:dyDescent="0.25">
      <c r="A82" s="174"/>
      <c r="B82" s="96"/>
    </row>
    <row r="83" spans="1:2" ht="13.8" x14ac:dyDescent="0.25">
      <c r="A83" s="173" t="s">
        <v>323</v>
      </c>
      <c r="B83" s="96" t="s">
        <v>681</v>
      </c>
    </row>
    <row r="84" spans="1:2" x14ac:dyDescent="0.25">
      <c r="A84" s="174"/>
      <c r="B84" s="96" t="s">
        <v>682</v>
      </c>
    </row>
    <row r="85" spans="1:2" x14ac:dyDescent="0.25">
      <c r="A85" s="174"/>
      <c r="B85" s="96" t="s">
        <v>685</v>
      </c>
    </row>
    <row r="86" spans="1:2" x14ac:dyDescent="0.25">
      <c r="A86" s="174"/>
      <c r="B86" s="96" t="s">
        <v>683</v>
      </c>
    </row>
    <row r="87" spans="1:2" x14ac:dyDescent="0.25">
      <c r="A87" s="174"/>
      <c r="B87" s="96" t="s">
        <v>684</v>
      </c>
    </row>
    <row r="88" spans="1:2" x14ac:dyDescent="0.25">
      <c r="A88" s="174"/>
      <c r="B88" s="96"/>
    </row>
    <row r="89" spans="1:2" ht="13.8" x14ac:dyDescent="0.25">
      <c r="A89" s="173" t="s">
        <v>323</v>
      </c>
      <c r="B89" s="96" t="s">
        <v>673</v>
      </c>
    </row>
    <row r="90" spans="1:2" x14ac:dyDescent="0.25">
      <c r="A90" s="174"/>
      <c r="B90" s="96" t="s">
        <v>674</v>
      </c>
    </row>
    <row r="91" spans="1:2" x14ac:dyDescent="0.25">
      <c r="A91" s="170"/>
      <c r="B91" s="175"/>
    </row>
  </sheetData>
  <sheetProtection algorithmName="SHA-512" hashValue="wxvJmq/Ripl1VknnckJ6P18s3HYhhRoVdQ64tYfpVhOrKSzG4mcRXwXHxG8m2a/OvhFLswejpveAVzeUymCJvQ==" saltValue="2oUeEjbnBFzCv+w3WNt6CA==" spinCount="100000" sheet="1" objects="1" scenarios="1"/>
  <customSheetViews>
    <customSheetView guid="{B08879A4-635B-4C39-9937-AC7883D562FC}" showGridLines="0" hiddenColumns="1">
      <selection activeCell="A5" sqref="A5"/>
      <pageMargins left="0.6" right="0.6" top="0.5" bottom="0.5" header="0.3" footer="0.3"/>
      <pageSetup orientation="portrait" r:id="rId1"/>
    </customSheetView>
    <customSheetView guid="{9FCFC836-1CA5-48BF-958D-24D2EA94B219}"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85" fitToHeight="0" orientation="portrait" r:id="rId3"/>
  <rowBreaks count="1" manualBreakCount="1">
    <brk id="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9">
    <tabColor rgb="FFFFFF00"/>
  </sheetPr>
  <dimension ref="A1:Q46"/>
  <sheetViews>
    <sheetView topLeftCell="L1" workbookViewId="0">
      <selection activeCell="T30" sqref="T30"/>
    </sheetView>
  </sheetViews>
  <sheetFormatPr defaultColWidth="9.109375" defaultRowHeight="15.6" x14ac:dyDescent="0.3"/>
  <cols>
    <col min="1" max="1" width="6.6640625" style="4" bestFit="1" customWidth="1"/>
    <col min="2" max="2" width="7.6640625" style="4" bestFit="1" customWidth="1"/>
    <col min="3" max="3" width="4.6640625" style="4" customWidth="1"/>
    <col min="4" max="4" width="7.6640625" style="4" bestFit="1" customWidth="1"/>
    <col min="5" max="5" width="6.88671875" style="4" bestFit="1" customWidth="1"/>
    <col min="6" max="7" width="9.109375" style="4"/>
    <col min="8" max="8" width="36.5546875" style="4" bestFit="1" customWidth="1"/>
    <col min="9" max="9" width="9.109375" style="4"/>
    <col min="10" max="10" width="30.109375" style="4" bestFit="1" customWidth="1"/>
    <col min="11" max="11" width="24.44140625" style="4" customWidth="1"/>
    <col min="12" max="16384" width="9.109375" style="4"/>
  </cols>
  <sheetData>
    <row r="1" spans="1:17" x14ac:dyDescent="0.3">
      <c r="A1" s="9" t="s">
        <v>83</v>
      </c>
      <c r="B1" s="279" t="s">
        <v>125</v>
      </c>
      <c r="C1" s="280"/>
      <c r="D1" s="279" t="s">
        <v>126</v>
      </c>
      <c r="E1" s="280"/>
      <c r="H1" s="14" t="s">
        <v>548</v>
      </c>
      <c r="J1" s="14" t="s">
        <v>301</v>
      </c>
      <c r="K1" s="14" t="s">
        <v>365</v>
      </c>
      <c r="M1" s="14" t="s">
        <v>576</v>
      </c>
      <c r="Q1" s="44"/>
    </row>
    <row r="2" spans="1:17" x14ac:dyDescent="0.3">
      <c r="A2" s="3">
        <v>201</v>
      </c>
      <c r="D2" s="14" t="s">
        <v>302</v>
      </c>
      <c r="H2" s="4" t="s">
        <v>21</v>
      </c>
      <c r="J2" s="16" t="s">
        <v>298</v>
      </c>
      <c r="K2" s="16" t="s">
        <v>280</v>
      </c>
      <c r="L2" s="16"/>
      <c r="M2" t="s">
        <v>577</v>
      </c>
      <c r="N2" s="16"/>
      <c r="Q2" s="44"/>
    </row>
    <row r="3" spans="1:17" x14ac:dyDescent="0.3">
      <c r="A3" s="3">
        <v>215</v>
      </c>
      <c r="B3" s="4" t="b">
        <f>NOT(ISBLANK(#REF!))</f>
        <v>1</v>
      </c>
      <c r="C3" s="4">
        <f>IF(B3,$A3,"")</f>
        <v>215</v>
      </c>
      <c r="E3" s="4" t="str">
        <f>IF(D3,$A3,"")</f>
        <v/>
      </c>
      <c r="H3" s="14" t="s">
        <v>247</v>
      </c>
      <c r="J3" s="16" t="s">
        <v>299</v>
      </c>
      <c r="K3" s="16" t="s">
        <v>56</v>
      </c>
      <c r="L3" s="16"/>
      <c r="M3" s="44" t="s">
        <v>578</v>
      </c>
      <c r="N3" s="16"/>
      <c r="Q3" s="44"/>
    </row>
    <row r="4" spans="1:17" x14ac:dyDescent="0.3">
      <c r="A4" s="3">
        <v>305</v>
      </c>
      <c r="C4" s="4" t="str">
        <f t="shared" ref="C4:C10" si="0">IF(B4,$A4,"")</f>
        <v/>
      </c>
      <c r="D4" s="4" t="e">
        <f>(SUM(#REF!))&lt;&gt;0</f>
        <v>#REF!</v>
      </c>
      <c r="E4" s="4" t="e">
        <f t="shared" ref="E4:E10" si="1">IF(D4,$A4,"")</f>
        <v>#REF!</v>
      </c>
      <c r="H4" s="4" t="s">
        <v>13</v>
      </c>
      <c r="J4" s="16" t="s">
        <v>300</v>
      </c>
      <c r="K4" s="16" t="s">
        <v>363</v>
      </c>
      <c r="L4" s="16"/>
      <c r="M4" s="44" t="s">
        <v>579</v>
      </c>
      <c r="N4" s="16"/>
    </row>
    <row r="5" spans="1:17" x14ac:dyDescent="0.3">
      <c r="A5" s="3">
        <v>310</v>
      </c>
      <c r="D5" s="4" t="e">
        <f>(SUM(#REF!))&lt;&gt;0</f>
        <v>#REF!</v>
      </c>
      <c r="E5" s="4" t="e">
        <f t="shared" si="1"/>
        <v>#REF!</v>
      </c>
      <c r="H5" s="14" t="s">
        <v>523</v>
      </c>
      <c r="J5" s="16" t="s">
        <v>305</v>
      </c>
      <c r="K5" s="16" t="s">
        <v>364</v>
      </c>
      <c r="L5" s="16"/>
      <c r="M5" t="s">
        <v>580</v>
      </c>
      <c r="N5" s="16"/>
      <c r="Q5" s="44"/>
    </row>
    <row r="6" spans="1:17" x14ac:dyDescent="0.3">
      <c r="A6" s="3">
        <v>330</v>
      </c>
      <c r="B6" s="4" t="b">
        <f>NOT(ISBLANK(#REF!))</f>
        <v>1</v>
      </c>
      <c r="C6" s="4">
        <f t="shared" si="0"/>
        <v>330</v>
      </c>
      <c r="E6" s="4" t="str">
        <f t="shared" si="1"/>
        <v/>
      </c>
      <c r="H6" s="4" t="s">
        <v>248</v>
      </c>
      <c r="J6" s="16" t="s">
        <v>306</v>
      </c>
      <c r="K6" s="42" t="s">
        <v>367</v>
      </c>
      <c r="L6" s="16"/>
      <c r="M6" t="s">
        <v>581</v>
      </c>
      <c r="N6" s="16"/>
      <c r="Q6" s="44"/>
    </row>
    <row r="7" spans="1:17" x14ac:dyDescent="0.3">
      <c r="A7" s="3">
        <v>335</v>
      </c>
      <c r="B7" s="4" t="b">
        <f>NOT(ISBLANK(#REF!))</f>
        <v>1</v>
      </c>
      <c r="C7" s="4">
        <f t="shared" si="0"/>
        <v>335</v>
      </c>
      <c r="E7" s="4" t="str">
        <f t="shared" si="1"/>
        <v/>
      </c>
      <c r="H7" s="4" t="s">
        <v>249</v>
      </c>
      <c r="J7" s="16" t="s">
        <v>362</v>
      </c>
      <c r="K7" s="42" t="s">
        <v>366</v>
      </c>
      <c r="L7" s="2"/>
      <c r="M7" s="44" t="s">
        <v>582</v>
      </c>
      <c r="N7" s="2"/>
    </row>
    <row r="8" spans="1:17" x14ac:dyDescent="0.3">
      <c r="A8" s="3">
        <v>340</v>
      </c>
      <c r="B8" s="4" t="b">
        <f>NOT(ISBLANK(#REF!))</f>
        <v>1</v>
      </c>
      <c r="C8" s="4">
        <f t="shared" si="0"/>
        <v>340</v>
      </c>
      <c r="E8" s="4" t="str">
        <f t="shared" si="1"/>
        <v/>
      </c>
      <c r="H8" s="4" t="s">
        <v>250</v>
      </c>
      <c r="J8" s="16" t="s">
        <v>332</v>
      </c>
      <c r="K8" s="42" t="s">
        <v>366</v>
      </c>
      <c r="M8" s="44" t="s">
        <v>583</v>
      </c>
      <c r="Q8" s="44"/>
    </row>
    <row r="9" spans="1:17" x14ac:dyDescent="0.3">
      <c r="A9" s="3">
        <v>360</v>
      </c>
      <c r="B9" s="4" t="b">
        <f>NOT(ISBLANK(#REF!))</f>
        <v>1</v>
      </c>
      <c r="C9" s="4">
        <f t="shared" si="0"/>
        <v>360</v>
      </c>
      <c r="E9" s="4" t="str">
        <f t="shared" si="1"/>
        <v/>
      </c>
      <c r="H9" s="4" t="s">
        <v>251</v>
      </c>
      <c r="J9" s="16" t="s">
        <v>307</v>
      </c>
      <c r="M9" t="s">
        <v>575</v>
      </c>
      <c r="Q9" s="44"/>
    </row>
    <row r="10" spans="1:17" x14ac:dyDescent="0.3">
      <c r="A10" s="3">
        <v>750</v>
      </c>
      <c r="B10" s="4" t="b">
        <f>NOT(ISBLANK(#REF!))</f>
        <v>1</v>
      </c>
      <c r="C10" s="4">
        <f t="shared" si="0"/>
        <v>750</v>
      </c>
      <c r="E10" s="4" t="str">
        <f t="shared" si="1"/>
        <v/>
      </c>
      <c r="H10" s="4" t="s">
        <v>157</v>
      </c>
    </row>
    <row r="11" spans="1:17" x14ac:dyDescent="0.3">
      <c r="A11" s="3"/>
      <c r="H11" s="14" t="s">
        <v>524</v>
      </c>
      <c r="Q11" s="44"/>
    </row>
    <row r="12" spans="1:17" x14ac:dyDescent="0.3">
      <c r="A12" s="3"/>
      <c r="H12" s="14" t="s">
        <v>525</v>
      </c>
      <c r="Q12" s="44"/>
    </row>
    <row r="13" spans="1:17" x14ac:dyDescent="0.3">
      <c r="A13" s="3"/>
      <c r="H13" s="4" t="s">
        <v>158</v>
      </c>
    </row>
    <row r="14" spans="1:17" x14ac:dyDescent="0.3">
      <c r="H14" s="14" t="s">
        <v>526</v>
      </c>
      <c r="Q14" s="44"/>
    </row>
    <row r="15" spans="1:17" x14ac:dyDescent="0.3">
      <c r="H15" s="14"/>
      <c r="Q15" s="44"/>
    </row>
    <row r="16" spans="1:17" x14ac:dyDescent="0.3">
      <c r="H16" s="23" t="s">
        <v>333</v>
      </c>
    </row>
    <row r="17" spans="8:8" x14ac:dyDescent="0.3">
      <c r="H17" s="14" t="s">
        <v>548</v>
      </c>
    </row>
    <row r="18" spans="8:8" x14ac:dyDescent="0.3">
      <c r="H18" s="4" t="s">
        <v>21</v>
      </c>
    </row>
    <row r="19" spans="8:8" x14ac:dyDescent="0.3">
      <c r="H19" s="4" t="s">
        <v>247</v>
      </c>
    </row>
    <row r="20" spans="8:8" x14ac:dyDescent="0.3">
      <c r="H20" s="14" t="s">
        <v>532</v>
      </c>
    </row>
    <row r="21" spans="8:8" x14ac:dyDescent="0.3">
      <c r="H21" s="4" t="s">
        <v>13</v>
      </c>
    </row>
    <row r="22" spans="8:8" x14ac:dyDescent="0.3">
      <c r="H22" s="4" t="s">
        <v>248</v>
      </c>
    </row>
    <row r="23" spans="8:8" x14ac:dyDescent="0.3">
      <c r="H23" s="4" t="s">
        <v>249</v>
      </c>
    </row>
    <row r="24" spans="8:8" x14ac:dyDescent="0.3">
      <c r="H24" s="4" t="s">
        <v>250</v>
      </c>
    </row>
    <row r="25" spans="8:8" x14ac:dyDescent="0.3">
      <c r="H25" s="4" t="s">
        <v>251</v>
      </c>
    </row>
    <row r="26" spans="8:8" x14ac:dyDescent="0.3">
      <c r="H26" s="4" t="s">
        <v>157</v>
      </c>
    </row>
    <row r="27" spans="8:8" x14ac:dyDescent="0.3">
      <c r="H27" s="14" t="s">
        <v>524</v>
      </c>
    </row>
    <row r="28" spans="8:8" x14ac:dyDescent="0.3">
      <c r="H28" s="14" t="s">
        <v>525</v>
      </c>
    </row>
    <row r="29" spans="8:8" x14ac:dyDescent="0.3">
      <c r="H29" s="4" t="s">
        <v>158</v>
      </c>
    </row>
    <row r="30" spans="8:8" x14ac:dyDescent="0.3">
      <c r="H30" s="14" t="s">
        <v>533</v>
      </c>
    </row>
    <row r="31" spans="8:8" x14ac:dyDescent="0.3">
      <c r="H31" s="14" t="s">
        <v>545</v>
      </c>
    </row>
    <row r="33" spans="8:8" x14ac:dyDescent="0.3">
      <c r="H33" s="23" t="s">
        <v>334</v>
      </c>
    </row>
    <row r="34" spans="8:8" x14ac:dyDescent="0.3">
      <c r="H34" s="14" t="s">
        <v>548</v>
      </c>
    </row>
    <row r="35" spans="8:8" x14ac:dyDescent="0.3">
      <c r="H35" s="4" t="s">
        <v>21</v>
      </c>
    </row>
    <row r="36" spans="8:8" x14ac:dyDescent="0.3">
      <c r="H36" s="4" t="s">
        <v>247</v>
      </c>
    </row>
    <row r="37" spans="8:8" x14ac:dyDescent="0.3">
      <c r="H37" s="4" t="s">
        <v>13</v>
      </c>
    </row>
    <row r="38" spans="8:8" x14ac:dyDescent="0.3">
      <c r="H38" s="4" t="s">
        <v>248</v>
      </c>
    </row>
    <row r="39" spans="8:8" x14ac:dyDescent="0.3">
      <c r="H39" s="4" t="s">
        <v>249</v>
      </c>
    </row>
    <row r="40" spans="8:8" x14ac:dyDescent="0.3">
      <c r="H40" s="4" t="s">
        <v>250</v>
      </c>
    </row>
    <row r="41" spans="8:8" x14ac:dyDescent="0.3">
      <c r="H41" s="4" t="s">
        <v>251</v>
      </c>
    </row>
    <row r="42" spans="8:8" x14ac:dyDescent="0.3">
      <c r="H42" s="4" t="s">
        <v>157</v>
      </c>
    </row>
    <row r="43" spans="8:8" x14ac:dyDescent="0.3">
      <c r="H43" s="14" t="s">
        <v>524</v>
      </c>
    </row>
    <row r="44" spans="8:8" x14ac:dyDescent="0.3">
      <c r="H44" s="14" t="s">
        <v>525</v>
      </c>
    </row>
    <row r="45" spans="8:8" x14ac:dyDescent="0.3">
      <c r="H45" s="4" t="s">
        <v>158</v>
      </c>
    </row>
    <row r="46" spans="8:8" x14ac:dyDescent="0.3">
      <c r="H46" s="14" t="s">
        <v>335</v>
      </c>
    </row>
  </sheetData>
  <customSheetViews>
    <customSheetView guid="{B08879A4-635B-4C39-9937-AC7883D562FC}">
      <selection activeCell="J18" sqref="J18"/>
      <pageMargins left="0.75" right="0.75" top="1" bottom="1" header="0.5" footer="0.5"/>
      <pageSetup orientation="portrait" r:id="rId1"/>
      <headerFooter alignWithMargins="0"/>
    </customSheetView>
    <customSheetView guid="{9FCFC836-1CA5-48BF-958D-24D2EA94B219}">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6"/>
  <sheetViews>
    <sheetView showGridLines="0" zoomScaleNormal="100" workbookViewId="0">
      <selection sqref="A1:I1"/>
    </sheetView>
  </sheetViews>
  <sheetFormatPr defaultColWidth="9.109375" defaultRowHeight="14.4" x14ac:dyDescent="0.3"/>
  <cols>
    <col min="1" max="1" width="3.5546875" style="47" customWidth="1"/>
    <col min="2" max="2" width="9.5546875" style="47" customWidth="1"/>
    <col min="3" max="3" width="10.33203125" style="47" bestFit="1" customWidth="1"/>
    <col min="4" max="8" width="9.109375" style="47"/>
    <col min="9" max="9" width="20.44140625" style="47" customWidth="1"/>
    <col min="10" max="16384" width="9.109375" style="47"/>
  </cols>
  <sheetData>
    <row r="1" spans="1:9" x14ac:dyDescent="0.3">
      <c r="A1" s="229" t="s">
        <v>242</v>
      </c>
      <c r="B1" s="229"/>
      <c r="C1" s="229"/>
      <c r="D1" s="229"/>
      <c r="E1" s="229"/>
      <c r="F1" s="229"/>
      <c r="G1" s="229"/>
      <c r="H1" s="229"/>
      <c r="I1" s="229"/>
    </row>
    <row r="2" spans="1:9" x14ac:dyDescent="0.3">
      <c r="A2" s="229" t="s">
        <v>971</v>
      </c>
      <c r="B2" s="229"/>
      <c r="C2" s="229"/>
      <c r="D2" s="229"/>
      <c r="E2" s="229"/>
      <c r="F2" s="229"/>
      <c r="G2" s="229"/>
      <c r="H2" s="229"/>
      <c r="I2" s="229"/>
    </row>
    <row r="3" spans="1:9" x14ac:dyDescent="0.3">
      <c r="A3" s="229" t="s">
        <v>587</v>
      </c>
      <c r="B3" s="229"/>
      <c r="C3" s="229"/>
      <c r="D3" s="229"/>
      <c r="E3" s="229"/>
      <c r="F3" s="229"/>
      <c r="G3" s="229"/>
      <c r="H3" s="229"/>
      <c r="I3" s="229"/>
    </row>
    <row r="4" spans="1:9" x14ac:dyDescent="0.3">
      <c r="A4" s="98"/>
      <c r="B4" s="99"/>
      <c r="C4" s="99"/>
      <c r="D4" s="99"/>
      <c r="E4" s="99"/>
      <c r="F4" s="99"/>
      <c r="G4" s="99"/>
      <c r="H4" s="99"/>
      <c r="I4" s="99"/>
    </row>
    <row r="5" spans="1:9" x14ac:dyDescent="0.3">
      <c r="A5" s="100" t="str">
        <f>Index!L4</f>
        <v>File revision date: 01/08/21</v>
      </c>
      <c r="B5" s="99"/>
      <c r="C5" s="99"/>
      <c r="D5" s="99"/>
      <c r="E5" s="99"/>
      <c r="F5" s="99"/>
      <c r="G5" s="99"/>
      <c r="H5" s="99"/>
      <c r="I5" s="99"/>
    </row>
    <row r="6" spans="1:9" x14ac:dyDescent="0.3">
      <c r="A6" s="99"/>
      <c r="B6" s="99"/>
      <c r="C6" s="99"/>
      <c r="D6" s="99"/>
      <c r="E6" s="99"/>
      <c r="F6" s="99"/>
      <c r="G6" s="99"/>
      <c r="H6" s="99"/>
      <c r="I6" s="99"/>
    </row>
    <row r="7" spans="1:9" x14ac:dyDescent="0.3">
      <c r="A7" s="226" t="s">
        <v>693</v>
      </c>
      <c r="B7" s="226"/>
      <c r="C7" s="226"/>
      <c r="D7" s="226"/>
      <c r="E7" s="226"/>
      <c r="F7" s="226"/>
      <c r="G7" s="226"/>
      <c r="H7" s="226"/>
      <c r="I7" s="226"/>
    </row>
    <row r="8" spans="1:9" x14ac:dyDescent="0.3">
      <c r="A8" s="226"/>
      <c r="B8" s="226"/>
      <c r="C8" s="226"/>
      <c r="D8" s="226"/>
      <c r="E8" s="226"/>
      <c r="F8" s="226"/>
      <c r="G8" s="226"/>
      <c r="H8" s="226"/>
      <c r="I8" s="226"/>
    </row>
    <row r="9" spans="1:9" x14ac:dyDescent="0.3">
      <c r="A9" s="226"/>
      <c r="B9" s="226"/>
      <c r="C9" s="226"/>
      <c r="D9" s="226"/>
      <c r="E9" s="226"/>
      <c r="F9" s="226"/>
      <c r="G9" s="226"/>
      <c r="H9" s="226"/>
      <c r="I9" s="226"/>
    </row>
    <row r="10" spans="1:9" x14ac:dyDescent="0.3">
      <c r="A10" s="99"/>
      <c r="B10" s="99"/>
      <c r="C10" s="99"/>
      <c r="D10" s="99"/>
      <c r="E10" s="99"/>
      <c r="F10" s="99"/>
      <c r="G10" s="99"/>
      <c r="H10" s="99"/>
      <c r="I10" s="99"/>
    </row>
    <row r="11" spans="1:9" x14ac:dyDescent="0.3">
      <c r="A11" s="98" t="s">
        <v>588</v>
      </c>
      <c r="B11" s="99"/>
      <c r="C11" s="99"/>
      <c r="D11" s="99"/>
      <c r="E11" s="99"/>
      <c r="F11" s="99"/>
      <c r="G11" s="99"/>
      <c r="H11" s="99"/>
      <c r="I11" s="99"/>
    </row>
    <row r="12" spans="1:9" x14ac:dyDescent="0.3">
      <c r="A12" s="99"/>
      <c r="B12" s="99"/>
      <c r="C12" s="99"/>
      <c r="D12" s="99"/>
      <c r="E12" s="99"/>
      <c r="F12" s="99"/>
      <c r="G12" s="99"/>
      <c r="H12" s="99"/>
      <c r="I12" s="99"/>
    </row>
    <row r="13" spans="1:9" x14ac:dyDescent="0.3">
      <c r="A13" s="228" t="s">
        <v>694</v>
      </c>
      <c r="B13" s="228"/>
      <c r="C13" s="228"/>
      <c r="D13" s="228"/>
      <c r="E13" s="228"/>
      <c r="F13" s="228"/>
      <c r="G13" s="228"/>
      <c r="H13" s="228"/>
      <c r="I13" s="228"/>
    </row>
    <row r="14" spans="1:9" x14ac:dyDescent="0.3">
      <c r="A14" s="228"/>
      <c r="B14" s="228"/>
      <c r="C14" s="228"/>
      <c r="D14" s="228"/>
      <c r="E14" s="228"/>
      <c r="F14" s="228"/>
      <c r="G14" s="228"/>
      <c r="H14" s="228"/>
      <c r="I14" s="228"/>
    </row>
    <row r="15" spans="1:9" x14ac:dyDescent="0.3">
      <c r="A15" s="228"/>
      <c r="B15" s="228"/>
      <c r="C15" s="228"/>
      <c r="D15" s="228"/>
      <c r="E15" s="228"/>
      <c r="F15" s="228"/>
      <c r="G15" s="228"/>
      <c r="H15" s="228"/>
      <c r="I15" s="228"/>
    </row>
    <row r="16" spans="1:9" x14ac:dyDescent="0.3">
      <c r="A16" s="101"/>
      <c r="B16" s="101"/>
      <c r="C16" s="101"/>
      <c r="D16" s="101"/>
      <c r="E16" s="101"/>
      <c r="F16" s="101"/>
      <c r="G16" s="101"/>
      <c r="H16" s="101"/>
      <c r="I16" s="101"/>
    </row>
    <row r="17" spans="1:9" ht="15" customHeight="1" x14ac:dyDescent="0.3">
      <c r="A17" s="102" t="s">
        <v>589</v>
      </c>
      <c r="B17" s="226" t="s">
        <v>695</v>
      </c>
      <c r="C17" s="226"/>
      <c r="D17" s="226"/>
      <c r="E17" s="226"/>
      <c r="F17" s="226"/>
      <c r="G17" s="226"/>
      <c r="H17" s="226"/>
      <c r="I17" s="226"/>
    </row>
    <row r="18" spans="1:9" x14ac:dyDescent="0.3">
      <c r="A18" s="103"/>
      <c r="B18" s="226"/>
      <c r="C18" s="226"/>
      <c r="D18" s="226"/>
      <c r="E18" s="226"/>
      <c r="F18" s="226"/>
      <c r="G18" s="226"/>
      <c r="H18" s="226"/>
      <c r="I18" s="226"/>
    </row>
    <row r="19" spans="1:9" x14ac:dyDescent="0.3">
      <c r="A19" s="103"/>
      <c r="B19" s="226"/>
      <c r="C19" s="226"/>
      <c r="D19" s="226"/>
      <c r="E19" s="226"/>
      <c r="F19" s="226"/>
      <c r="G19" s="226"/>
      <c r="H19" s="226"/>
      <c r="I19" s="226"/>
    </row>
    <row r="20" spans="1:9" x14ac:dyDescent="0.3">
      <c r="A20" s="99"/>
      <c r="B20" s="226"/>
      <c r="C20" s="226"/>
      <c r="D20" s="226"/>
      <c r="E20" s="226"/>
      <c r="F20" s="226"/>
      <c r="G20" s="226"/>
      <c r="H20" s="226"/>
      <c r="I20" s="226"/>
    </row>
    <row r="21" spans="1:9" x14ac:dyDescent="0.3">
      <c r="A21" s="99"/>
      <c r="B21" s="104"/>
      <c r="C21" s="104"/>
      <c r="D21" s="104"/>
      <c r="E21" s="104"/>
      <c r="F21" s="104"/>
      <c r="G21" s="104"/>
      <c r="H21" s="104"/>
      <c r="I21" s="104"/>
    </row>
    <row r="22" spans="1:9" x14ac:dyDescent="0.3">
      <c r="A22" s="102" t="s">
        <v>589</v>
      </c>
      <c r="B22" s="226" t="s">
        <v>696</v>
      </c>
      <c r="C22" s="226"/>
      <c r="D22" s="226"/>
      <c r="E22" s="226"/>
      <c r="F22" s="226"/>
      <c r="G22" s="226"/>
      <c r="H22" s="226"/>
      <c r="I22" s="226"/>
    </row>
    <row r="23" spans="1:9" x14ac:dyDescent="0.3">
      <c r="A23" s="99"/>
      <c r="B23" s="226"/>
      <c r="C23" s="226"/>
      <c r="D23" s="226"/>
      <c r="E23" s="226"/>
      <c r="F23" s="226"/>
      <c r="G23" s="226"/>
      <c r="H23" s="226"/>
      <c r="I23" s="226"/>
    </row>
    <row r="24" spans="1:9" x14ac:dyDescent="0.3">
      <c r="A24" s="99"/>
      <c r="B24" s="226"/>
      <c r="C24" s="226"/>
      <c r="D24" s="226"/>
      <c r="E24" s="226"/>
      <c r="F24" s="226"/>
      <c r="G24" s="226"/>
      <c r="H24" s="226"/>
      <c r="I24" s="226"/>
    </row>
    <row r="25" spans="1:9" x14ac:dyDescent="0.3">
      <c r="A25" s="99"/>
      <c r="B25" s="226"/>
      <c r="C25" s="226"/>
      <c r="D25" s="226"/>
      <c r="E25" s="226"/>
      <c r="F25" s="226"/>
      <c r="G25" s="226"/>
      <c r="H25" s="226"/>
      <c r="I25" s="226"/>
    </row>
    <row r="26" spans="1:9" x14ac:dyDescent="0.3">
      <c r="A26" s="102"/>
      <c r="B26" s="99"/>
      <c r="C26" s="99"/>
      <c r="D26" s="99"/>
      <c r="E26" s="99"/>
      <c r="F26" s="99"/>
      <c r="G26" s="99"/>
      <c r="H26" s="99"/>
      <c r="I26" s="99"/>
    </row>
    <row r="27" spans="1:9" x14ac:dyDescent="0.3">
      <c r="A27" s="102" t="s">
        <v>589</v>
      </c>
      <c r="B27" s="226" t="s">
        <v>697</v>
      </c>
      <c r="C27" s="226"/>
      <c r="D27" s="226"/>
      <c r="E27" s="226"/>
      <c r="F27" s="226"/>
      <c r="G27" s="226"/>
      <c r="H27" s="226"/>
      <c r="I27" s="226"/>
    </row>
    <row r="28" spans="1:9" x14ac:dyDescent="0.3">
      <c r="A28" s="99"/>
      <c r="B28" s="226"/>
      <c r="C28" s="226"/>
      <c r="D28" s="226"/>
      <c r="E28" s="226"/>
      <c r="F28" s="226"/>
      <c r="G28" s="226"/>
      <c r="H28" s="226"/>
      <c r="I28" s="226"/>
    </row>
    <row r="29" spans="1:9" x14ac:dyDescent="0.3">
      <c r="A29" s="99"/>
      <c r="B29" s="226"/>
      <c r="C29" s="226"/>
      <c r="D29" s="226"/>
      <c r="E29" s="226"/>
      <c r="F29" s="226"/>
      <c r="G29" s="226"/>
      <c r="H29" s="226"/>
      <c r="I29" s="226"/>
    </row>
    <row r="30" spans="1:9" x14ac:dyDescent="0.3">
      <c r="A30" s="99"/>
      <c r="B30" s="99"/>
      <c r="C30" s="99"/>
      <c r="D30" s="99"/>
      <c r="E30" s="99"/>
      <c r="F30" s="99"/>
      <c r="G30" s="99"/>
      <c r="H30" s="99"/>
      <c r="I30" s="99"/>
    </row>
    <row r="31" spans="1:9" x14ac:dyDescent="0.3">
      <c r="A31" s="226" t="s">
        <v>590</v>
      </c>
      <c r="B31" s="226"/>
      <c r="C31" s="226"/>
      <c r="D31" s="226"/>
      <c r="E31" s="226"/>
      <c r="F31" s="226"/>
      <c r="G31" s="226"/>
      <c r="H31" s="226"/>
      <c r="I31" s="226"/>
    </row>
    <row r="32" spans="1:9" x14ac:dyDescent="0.3">
      <c r="A32" s="226"/>
      <c r="B32" s="226"/>
      <c r="C32" s="226"/>
      <c r="D32" s="226"/>
      <c r="E32" s="226"/>
      <c r="F32" s="226"/>
      <c r="G32" s="226"/>
      <c r="H32" s="226"/>
      <c r="I32" s="226"/>
    </row>
    <row r="33" spans="1:9" x14ac:dyDescent="0.3">
      <c r="A33" s="226"/>
      <c r="B33" s="226"/>
      <c r="C33" s="226"/>
      <c r="D33" s="226"/>
      <c r="E33" s="226"/>
      <c r="F33" s="226"/>
      <c r="G33" s="226"/>
      <c r="H33" s="226"/>
      <c r="I33" s="226"/>
    </row>
    <row r="34" spans="1:9" x14ac:dyDescent="0.3">
      <c r="A34" s="226"/>
      <c r="B34" s="226"/>
      <c r="C34" s="226"/>
      <c r="D34" s="226"/>
      <c r="E34" s="226"/>
      <c r="F34" s="226"/>
      <c r="G34" s="226"/>
      <c r="H34" s="226"/>
      <c r="I34" s="226"/>
    </row>
    <row r="35" spans="1:9" x14ac:dyDescent="0.3">
      <c r="A35" s="226"/>
      <c r="B35" s="226"/>
      <c r="C35" s="226"/>
      <c r="D35" s="226"/>
      <c r="E35" s="226"/>
      <c r="F35" s="226"/>
      <c r="G35" s="226"/>
      <c r="H35" s="226"/>
      <c r="I35" s="226"/>
    </row>
    <row r="36" spans="1:9" x14ac:dyDescent="0.3">
      <c r="A36" s="99"/>
      <c r="B36" s="99"/>
      <c r="C36" s="99"/>
      <c r="D36" s="99"/>
      <c r="E36" s="99"/>
      <c r="F36" s="99"/>
      <c r="G36" s="99"/>
      <c r="H36" s="99"/>
      <c r="I36" s="99"/>
    </row>
    <row r="37" spans="1:9" ht="15" customHeight="1" x14ac:dyDescent="0.3">
      <c r="A37" s="228" t="s">
        <v>698</v>
      </c>
      <c r="B37" s="228"/>
      <c r="C37" s="228"/>
      <c r="D37" s="228"/>
      <c r="E37" s="228"/>
      <c r="F37" s="228"/>
      <c r="G37" s="228"/>
      <c r="H37" s="228"/>
      <c r="I37" s="228"/>
    </row>
    <row r="38" spans="1:9" x14ac:dyDescent="0.3">
      <c r="A38" s="228"/>
      <c r="B38" s="228"/>
      <c r="C38" s="228"/>
      <c r="D38" s="228"/>
      <c r="E38" s="228"/>
      <c r="F38" s="228"/>
      <c r="G38" s="228"/>
      <c r="H38" s="228"/>
      <c r="I38" s="228"/>
    </row>
    <row r="39" spans="1:9" x14ac:dyDescent="0.3">
      <c r="A39" s="228"/>
      <c r="B39" s="228"/>
      <c r="C39" s="228"/>
      <c r="D39" s="228"/>
      <c r="E39" s="228"/>
      <c r="F39" s="228"/>
      <c r="G39" s="228"/>
      <c r="H39" s="228"/>
      <c r="I39" s="228"/>
    </row>
    <row r="40" spans="1:9" x14ac:dyDescent="0.3">
      <c r="A40" s="99"/>
      <c r="B40" s="99"/>
      <c r="C40" s="99"/>
      <c r="D40" s="99"/>
      <c r="E40" s="99"/>
      <c r="F40" s="99"/>
      <c r="G40" s="99"/>
      <c r="H40" s="99"/>
      <c r="I40" s="99"/>
    </row>
    <row r="41" spans="1:9" x14ac:dyDescent="0.3">
      <c r="A41" s="98" t="s">
        <v>591</v>
      </c>
      <c r="B41" s="99"/>
      <c r="C41" s="99"/>
      <c r="D41" s="99"/>
      <c r="E41" s="99"/>
      <c r="F41" s="99"/>
      <c r="G41" s="99"/>
      <c r="H41" s="99"/>
      <c r="I41" s="99"/>
    </row>
    <row r="42" spans="1:9" x14ac:dyDescent="0.3">
      <c r="A42" s="99"/>
      <c r="B42" s="99"/>
      <c r="C42" s="99"/>
      <c r="D42" s="99"/>
      <c r="E42" s="99"/>
      <c r="F42" s="99"/>
      <c r="G42" s="99"/>
      <c r="H42" s="99"/>
      <c r="I42" s="99"/>
    </row>
    <row r="43" spans="1:9" ht="15" customHeight="1" x14ac:dyDescent="0.3">
      <c r="A43" s="226" t="s">
        <v>729</v>
      </c>
      <c r="B43" s="226"/>
      <c r="C43" s="226"/>
      <c r="D43" s="226"/>
      <c r="E43" s="226"/>
      <c r="F43" s="226"/>
      <c r="G43" s="226"/>
      <c r="H43" s="226"/>
      <c r="I43" s="226"/>
    </row>
    <row r="44" spans="1:9" x14ac:dyDescent="0.3">
      <c r="A44" s="226"/>
      <c r="B44" s="226"/>
      <c r="C44" s="226"/>
      <c r="D44" s="226"/>
      <c r="E44" s="226"/>
      <c r="F44" s="226"/>
      <c r="G44" s="226"/>
      <c r="H44" s="226"/>
      <c r="I44" s="226"/>
    </row>
    <row r="45" spans="1:9" ht="37.5" customHeight="1" x14ac:dyDescent="0.3">
      <c r="A45" s="226"/>
      <c r="B45" s="226"/>
      <c r="C45" s="226"/>
      <c r="D45" s="226"/>
      <c r="E45" s="226"/>
      <c r="F45" s="226"/>
      <c r="G45" s="226"/>
      <c r="H45" s="226"/>
      <c r="I45" s="226"/>
    </row>
    <row r="46" spans="1:9" ht="28.5" customHeight="1" x14ac:dyDescent="0.3">
      <c r="A46" s="226"/>
      <c r="B46" s="226"/>
      <c r="C46" s="226"/>
      <c r="D46" s="226"/>
      <c r="E46" s="226"/>
      <c r="F46" s="226"/>
      <c r="G46" s="226"/>
      <c r="H46" s="226"/>
      <c r="I46" s="226"/>
    </row>
    <row r="47" spans="1:9" x14ac:dyDescent="0.3">
      <c r="A47" s="104"/>
      <c r="B47" s="104"/>
      <c r="C47" s="104"/>
      <c r="D47" s="104"/>
      <c r="E47" s="104"/>
      <c r="F47" s="104"/>
      <c r="G47" s="104"/>
      <c r="H47" s="104"/>
      <c r="I47" s="104"/>
    </row>
    <row r="48" spans="1:9" x14ac:dyDescent="0.3">
      <c r="A48" s="226" t="s">
        <v>592</v>
      </c>
      <c r="B48" s="226"/>
      <c r="C48" s="226"/>
      <c r="D48" s="226"/>
      <c r="E48" s="226"/>
      <c r="F48" s="226"/>
      <c r="G48" s="226"/>
      <c r="H48" s="226"/>
      <c r="I48" s="226"/>
    </row>
    <row r="49" spans="1:9" x14ac:dyDescent="0.3">
      <c r="A49" s="226"/>
      <c r="B49" s="226"/>
      <c r="C49" s="226"/>
      <c r="D49" s="226"/>
      <c r="E49" s="226"/>
      <c r="F49" s="226"/>
      <c r="G49" s="226"/>
      <c r="H49" s="226"/>
      <c r="I49" s="226"/>
    </row>
    <row r="50" spans="1:9" x14ac:dyDescent="0.3">
      <c r="A50" s="226"/>
      <c r="B50" s="226"/>
      <c r="C50" s="226"/>
      <c r="D50" s="226"/>
      <c r="E50" s="226"/>
      <c r="F50" s="226"/>
      <c r="G50" s="226"/>
      <c r="H50" s="226"/>
      <c r="I50" s="226"/>
    </row>
    <row r="51" spans="1:9" x14ac:dyDescent="0.3">
      <c r="A51" s="99"/>
      <c r="B51" s="99"/>
      <c r="C51" s="99"/>
      <c r="D51" s="99"/>
      <c r="E51" s="99"/>
      <c r="F51" s="99"/>
      <c r="G51" s="99"/>
      <c r="H51" s="99"/>
      <c r="I51" s="99"/>
    </row>
    <row r="52" spans="1:9" x14ac:dyDescent="0.3">
      <c r="A52" s="226" t="s">
        <v>699</v>
      </c>
      <c r="B52" s="226"/>
      <c r="C52" s="226"/>
      <c r="D52" s="226"/>
      <c r="E52" s="226"/>
      <c r="F52" s="226"/>
      <c r="G52" s="226"/>
      <c r="H52" s="226"/>
      <c r="I52" s="226"/>
    </row>
    <row r="53" spans="1:9" x14ac:dyDescent="0.3">
      <c r="A53" s="226"/>
      <c r="B53" s="226"/>
      <c r="C53" s="226"/>
      <c r="D53" s="226"/>
      <c r="E53" s="226"/>
      <c r="F53" s="226"/>
      <c r="G53" s="226"/>
      <c r="H53" s="226"/>
      <c r="I53" s="226"/>
    </row>
    <row r="54" spans="1:9" x14ac:dyDescent="0.3">
      <c r="A54" s="226"/>
      <c r="B54" s="226"/>
      <c r="C54" s="226"/>
      <c r="D54" s="226"/>
      <c r="E54" s="226"/>
      <c r="F54" s="226"/>
      <c r="G54" s="226"/>
      <c r="H54" s="226"/>
      <c r="I54" s="226"/>
    </row>
    <row r="55" spans="1:9" x14ac:dyDescent="0.3">
      <c r="A55" s="226"/>
      <c r="B55" s="226"/>
      <c r="C55" s="226"/>
      <c r="D55" s="226"/>
      <c r="E55" s="226"/>
      <c r="F55" s="226"/>
      <c r="G55" s="226"/>
      <c r="H55" s="226"/>
      <c r="I55" s="226"/>
    </row>
    <row r="56" spans="1:9" x14ac:dyDescent="0.3">
      <c r="A56" s="99"/>
      <c r="B56" s="99"/>
      <c r="C56" s="99"/>
      <c r="D56" s="99"/>
      <c r="E56" s="99"/>
      <c r="F56" s="99"/>
      <c r="G56" s="99"/>
      <c r="H56" s="99"/>
      <c r="I56" s="99"/>
    </row>
    <row r="57" spans="1:9" x14ac:dyDescent="0.3">
      <c r="A57" s="105" t="s">
        <v>593</v>
      </c>
      <c r="B57" s="99"/>
      <c r="C57" s="99"/>
      <c r="D57" s="99"/>
      <c r="E57" s="99"/>
      <c r="F57" s="99"/>
      <c r="G57" s="99"/>
      <c r="H57" s="99"/>
      <c r="I57" s="99"/>
    </row>
    <row r="58" spans="1:9" x14ac:dyDescent="0.3">
      <c r="A58" s="99"/>
      <c r="B58" s="99"/>
      <c r="C58" s="99"/>
      <c r="D58" s="99"/>
      <c r="E58" s="99"/>
      <c r="F58" s="99"/>
      <c r="G58" s="99"/>
      <c r="H58" s="99"/>
      <c r="I58" s="99"/>
    </row>
    <row r="59" spans="1:9" x14ac:dyDescent="0.3">
      <c r="A59" s="106" t="s">
        <v>594</v>
      </c>
      <c r="B59" s="99"/>
      <c r="C59" s="99"/>
      <c r="D59" s="99"/>
      <c r="E59" s="99"/>
      <c r="F59" s="99"/>
      <c r="G59" s="99"/>
      <c r="H59" s="99"/>
      <c r="I59" s="99"/>
    </row>
    <row r="60" spans="1:9" x14ac:dyDescent="0.3">
      <c r="A60" s="224" t="s">
        <v>972</v>
      </c>
      <c r="B60" s="99"/>
      <c r="C60" s="99"/>
      <c r="D60" s="99"/>
      <c r="E60" s="99"/>
      <c r="F60" s="99"/>
      <c r="G60" s="99"/>
      <c r="H60" s="99"/>
      <c r="I60" s="99"/>
    </row>
    <row r="61" spans="1:9" x14ac:dyDescent="0.3">
      <c r="A61" s="99"/>
      <c r="B61" s="99"/>
      <c r="C61" s="99"/>
      <c r="D61" s="99"/>
      <c r="E61" s="99"/>
      <c r="F61" s="99"/>
      <c r="G61" s="99"/>
      <c r="H61" s="99"/>
      <c r="I61" s="99"/>
    </row>
    <row r="62" spans="1:9" x14ac:dyDescent="0.3">
      <c r="A62" s="106" t="s">
        <v>595</v>
      </c>
      <c r="B62" s="99"/>
      <c r="C62" s="99"/>
      <c r="D62" s="99"/>
      <c r="E62" s="99"/>
      <c r="F62" s="99"/>
      <c r="G62" s="99"/>
      <c r="H62" s="99"/>
      <c r="I62" s="99"/>
    </row>
    <row r="63" spans="1:9" x14ac:dyDescent="0.3">
      <c r="A63" s="224" t="s">
        <v>973</v>
      </c>
      <c r="B63" s="99"/>
      <c r="C63" s="99"/>
      <c r="D63" s="99"/>
      <c r="E63" s="99"/>
      <c r="F63" s="99"/>
      <c r="G63" s="99"/>
      <c r="H63" s="99"/>
      <c r="I63" s="99"/>
    </row>
    <row r="64" spans="1:9" x14ac:dyDescent="0.3">
      <c r="A64" s="99"/>
      <c r="B64" s="99"/>
      <c r="C64" s="99"/>
      <c r="D64" s="99"/>
      <c r="E64" s="99"/>
      <c r="F64" s="99"/>
      <c r="G64" s="99"/>
      <c r="H64" s="99"/>
      <c r="I64" s="99"/>
    </row>
    <row r="65" spans="1:9" x14ac:dyDescent="0.3">
      <c r="A65" s="98" t="s">
        <v>596</v>
      </c>
      <c r="B65" s="99"/>
      <c r="C65" s="99"/>
      <c r="D65" s="99"/>
      <c r="E65" s="99"/>
      <c r="F65" s="99"/>
      <c r="G65" s="99"/>
      <c r="H65" s="99"/>
      <c r="I65" s="99"/>
    </row>
    <row r="66" spans="1:9" x14ac:dyDescent="0.3">
      <c r="A66" s="99"/>
      <c r="B66" s="99"/>
      <c r="C66" s="99"/>
      <c r="D66" s="99"/>
      <c r="E66" s="99"/>
      <c r="F66" s="99"/>
      <c r="G66" s="99"/>
      <c r="H66" s="99"/>
      <c r="I66" s="99"/>
    </row>
    <row r="67" spans="1:9" ht="15" customHeight="1" x14ac:dyDescent="0.3">
      <c r="A67" s="227" t="s">
        <v>700</v>
      </c>
      <c r="B67" s="227"/>
      <c r="C67" s="227"/>
      <c r="D67" s="227"/>
      <c r="E67" s="227"/>
      <c r="F67" s="227"/>
      <c r="G67" s="227"/>
      <c r="H67" s="227"/>
      <c r="I67" s="227"/>
    </row>
    <row r="68" spans="1:9" x14ac:dyDescent="0.3">
      <c r="A68" s="227"/>
      <c r="B68" s="227"/>
      <c r="C68" s="227"/>
      <c r="D68" s="227"/>
      <c r="E68" s="227"/>
      <c r="F68" s="227"/>
      <c r="G68" s="227"/>
      <c r="H68" s="227"/>
      <c r="I68" s="227"/>
    </row>
    <row r="69" spans="1:9" x14ac:dyDescent="0.3">
      <c r="A69" s="227"/>
      <c r="B69" s="227"/>
      <c r="C69" s="227"/>
      <c r="D69" s="227"/>
      <c r="E69" s="227"/>
      <c r="F69" s="227"/>
      <c r="G69" s="227"/>
      <c r="H69" s="227"/>
      <c r="I69" s="227"/>
    </row>
    <row r="70" spans="1:9" x14ac:dyDescent="0.3">
      <c r="A70" s="227"/>
      <c r="B70" s="227"/>
      <c r="C70" s="227"/>
      <c r="D70" s="227"/>
      <c r="E70" s="227"/>
      <c r="F70" s="227"/>
      <c r="G70" s="227"/>
      <c r="H70" s="227"/>
      <c r="I70" s="227"/>
    </row>
    <row r="71" spans="1:9" x14ac:dyDescent="0.3">
      <c r="A71" s="99"/>
      <c r="B71" s="99"/>
      <c r="C71" s="99"/>
      <c r="D71" s="99"/>
      <c r="E71" s="99"/>
      <c r="F71" s="99"/>
      <c r="G71" s="99"/>
      <c r="H71" s="99"/>
      <c r="I71" s="99"/>
    </row>
    <row r="72" spans="1:9" x14ac:dyDescent="0.3">
      <c r="A72" s="226" t="s">
        <v>701</v>
      </c>
      <c r="B72" s="226"/>
      <c r="C72" s="226"/>
      <c r="D72" s="226"/>
      <c r="E72" s="226"/>
      <c r="F72" s="226"/>
      <c r="G72" s="226"/>
      <c r="H72" s="226"/>
      <c r="I72" s="226"/>
    </row>
    <row r="73" spans="1:9" x14ac:dyDescent="0.3">
      <c r="A73" s="226"/>
      <c r="B73" s="226"/>
      <c r="C73" s="226"/>
      <c r="D73" s="226"/>
      <c r="E73" s="226"/>
      <c r="F73" s="226"/>
      <c r="G73" s="226"/>
      <c r="H73" s="226"/>
      <c r="I73" s="226"/>
    </row>
    <row r="74" spans="1:9" x14ac:dyDescent="0.3">
      <c r="A74" s="99"/>
      <c r="B74" s="99"/>
      <c r="C74" s="99"/>
      <c r="D74" s="99"/>
      <c r="E74" s="99"/>
      <c r="F74" s="99"/>
      <c r="G74" s="99"/>
      <c r="H74" s="99"/>
      <c r="I74" s="99"/>
    </row>
    <row r="75" spans="1:9" x14ac:dyDescent="0.3">
      <c r="A75" s="226" t="s">
        <v>597</v>
      </c>
      <c r="B75" s="226"/>
      <c r="C75" s="226"/>
      <c r="D75" s="226"/>
      <c r="E75" s="226"/>
      <c r="F75" s="226"/>
      <c r="G75" s="226"/>
      <c r="H75" s="226"/>
      <c r="I75" s="226"/>
    </row>
    <row r="76" spans="1:9" x14ac:dyDescent="0.3">
      <c r="A76" s="226"/>
      <c r="B76" s="226"/>
      <c r="C76" s="226"/>
      <c r="D76" s="226"/>
      <c r="E76" s="226"/>
      <c r="F76" s="226"/>
      <c r="G76" s="226"/>
      <c r="H76" s="226"/>
      <c r="I76" s="226"/>
    </row>
    <row r="77" spans="1:9" x14ac:dyDescent="0.3">
      <c r="A77" s="226"/>
      <c r="B77" s="226"/>
      <c r="C77" s="226"/>
      <c r="D77" s="226"/>
      <c r="E77" s="226"/>
      <c r="F77" s="226"/>
      <c r="G77" s="226"/>
      <c r="H77" s="226"/>
      <c r="I77" s="226"/>
    </row>
    <row r="78" spans="1:9" x14ac:dyDescent="0.3">
      <c r="A78" s="99"/>
      <c r="B78" s="99"/>
      <c r="C78" s="99"/>
      <c r="D78" s="99"/>
      <c r="E78" s="99"/>
      <c r="F78" s="99"/>
      <c r="G78" s="99"/>
      <c r="H78" s="99"/>
      <c r="I78" s="99"/>
    </row>
    <row r="79" spans="1:9" x14ac:dyDescent="0.3">
      <c r="A79" s="98" t="s">
        <v>598</v>
      </c>
      <c r="B79" s="99"/>
      <c r="C79" s="99"/>
      <c r="D79" s="99"/>
      <c r="E79" s="99"/>
      <c r="F79" s="99"/>
      <c r="G79" s="99"/>
      <c r="H79" s="99"/>
      <c r="I79" s="99"/>
    </row>
    <row r="80" spans="1:9" x14ac:dyDescent="0.3">
      <c r="A80" s="99"/>
      <c r="B80" s="99"/>
      <c r="C80" s="99"/>
      <c r="D80" s="99"/>
      <c r="E80" s="99"/>
      <c r="F80" s="99"/>
      <c r="G80" s="99"/>
      <c r="H80" s="99"/>
      <c r="I80" s="99"/>
    </row>
    <row r="81" spans="1:9" x14ac:dyDescent="0.3">
      <c r="A81" s="226" t="s">
        <v>702</v>
      </c>
      <c r="B81" s="226"/>
      <c r="C81" s="226"/>
      <c r="D81" s="226"/>
      <c r="E81" s="226"/>
      <c r="F81" s="226"/>
      <c r="G81" s="226"/>
      <c r="H81" s="226"/>
      <c r="I81" s="226"/>
    </row>
    <row r="82" spans="1:9" x14ac:dyDescent="0.3">
      <c r="A82" s="226"/>
      <c r="B82" s="226"/>
      <c r="C82" s="226"/>
      <c r="D82" s="226"/>
      <c r="E82" s="226"/>
      <c r="F82" s="226"/>
      <c r="G82" s="226"/>
      <c r="H82" s="226"/>
      <c r="I82" s="226"/>
    </row>
    <row r="83" spans="1:9" x14ac:dyDescent="0.3">
      <c r="A83" s="226"/>
      <c r="B83" s="226"/>
      <c r="C83" s="226"/>
      <c r="D83" s="226"/>
      <c r="E83" s="226"/>
      <c r="F83" s="226"/>
      <c r="G83" s="226"/>
      <c r="H83" s="226"/>
      <c r="I83" s="226"/>
    </row>
    <row r="84" spans="1:9" x14ac:dyDescent="0.3">
      <c r="A84" s="226"/>
      <c r="B84" s="226"/>
      <c r="C84" s="226"/>
      <c r="D84" s="226"/>
      <c r="E84" s="226"/>
      <c r="F84" s="226"/>
      <c r="G84" s="226"/>
      <c r="H84" s="226"/>
      <c r="I84" s="226"/>
    </row>
    <row r="85" spans="1:9" x14ac:dyDescent="0.3">
      <c r="A85" s="226"/>
      <c r="B85" s="226"/>
      <c r="C85" s="226"/>
      <c r="D85" s="226"/>
      <c r="E85" s="226"/>
      <c r="F85" s="226"/>
      <c r="G85" s="226"/>
      <c r="H85" s="226"/>
      <c r="I85" s="226"/>
    </row>
    <row r="86" spans="1:9" x14ac:dyDescent="0.3">
      <c r="A86" s="99"/>
      <c r="B86" s="99"/>
      <c r="C86" s="99"/>
      <c r="D86" s="99"/>
      <c r="E86" s="99"/>
      <c r="F86" s="99"/>
      <c r="G86" s="99"/>
      <c r="H86" s="99"/>
      <c r="I86" s="99"/>
    </row>
    <row r="87" spans="1:9" ht="15" customHeight="1" x14ac:dyDescent="0.3">
      <c r="A87" s="226" t="s">
        <v>703</v>
      </c>
      <c r="B87" s="226"/>
      <c r="C87" s="226"/>
      <c r="D87" s="226"/>
      <c r="E87" s="226"/>
      <c r="F87" s="226"/>
      <c r="G87" s="226"/>
      <c r="H87" s="226"/>
      <c r="I87" s="226"/>
    </row>
    <row r="88" spans="1:9" x14ac:dyDescent="0.3">
      <c r="A88" s="226"/>
      <c r="B88" s="226"/>
      <c r="C88" s="226"/>
      <c r="D88" s="226"/>
      <c r="E88" s="226"/>
      <c r="F88" s="226"/>
      <c r="G88" s="226"/>
      <c r="H88" s="226"/>
      <c r="I88" s="226"/>
    </row>
    <row r="89" spans="1:9" x14ac:dyDescent="0.3">
      <c r="A89" s="226"/>
      <c r="B89" s="226"/>
      <c r="C89" s="226"/>
      <c r="D89" s="226"/>
      <c r="E89" s="226"/>
      <c r="F89" s="226"/>
      <c r="G89" s="226"/>
      <c r="H89" s="226"/>
      <c r="I89" s="226"/>
    </row>
    <row r="90" spans="1:9" x14ac:dyDescent="0.3">
      <c r="A90" s="226"/>
      <c r="B90" s="226"/>
      <c r="C90" s="226"/>
      <c r="D90" s="226"/>
      <c r="E90" s="226"/>
      <c r="F90" s="226"/>
      <c r="G90" s="226"/>
      <c r="H90" s="226"/>
      <c r="I90" s="226"/>
    </row>
    <row r="91" spans="1:9" x14ac:dyDescent="0.3">
      <c r="A91" s="99"/>
      <c r="B91" s="99"/>
      <c r="C91" s="99"/>
      <c r="D91" s="99"/>
      <c r="E91" s="99"/>
      <c r="F91" s="99"/>
      <c r="G91" s="99"/>
      <c r="H91" s="99"/>
      <c r="I91" s="99"/>
    </row>
    <row r="92" spans="1:9" x14ac:dyDescent="0.3">
      <c r="A92" s="226" t="s">
        <v>704</v>
      </c>
      <c r="B92" s="226"/>
      <c r="C92" s="226"/>
      <c r="D92" s="226"/>
      <c r="E92" s="226"/>
      <c r="F92" s="226"/>
      <c r="G92" s="226"/>
      <c r="H92" s="226"/>
      <c r="I92" s="226"/>
    </row>
    <row r="93" spans="1:9" x14ac:dyDescent="0.3">
      <c r="A93" s="226"/>
      <c r="B93" s="226"/>
      <c r="C93" s="226"/>
      <c r="D93" s="226"/>
      <c r="E93" s="226"/>
      <c r="F93" s="226"/>
      <c r="G93" s="226"/>
      <c r="H93" s="226"/>
      <c r="I93" s="226"/>
    </row>
    <row r="94" spans="1:9" x14ac:dyDescent="0.3">
      <c r="A94" s="226"/>
      <c r="B94" s="226"/>
      <c r="C94" s="226"/>
      <c r="D94" s="226"/>
      <c r="E94" s="226"/>
      <c r="F94" s="226"/>
      <c r="G94" s="226"/>
      <c r="H94" s="226"/>
      <c r="I94" s="226"/>
    </row>
    <row r="95" spans="1:9" x14ac:dyDescent="0.3">
      <c r="A95" s="226"/>
      <c r="B95" s="226"/>
      <c r="C95" s="226"/>
      <c r="D95" s="226"/>
      <c r="E95" s="226"/>
      <c r="F95" s="226"/>
      <c r="G95" s="226"/>
      <c r="H95" s="226"/>
      <c r="I95" s="226"/>
    </row>
    <row r="96" spans="1:9" x14ac:dyDescent="0.3">
      <c r="A96" s="99"/>
      <c r="B96" s="99"/>
      <c r="C96" s="99"/>
      <c r="D96" s="99"/>
      <c r="E96" s="99"/>
      <c r="F96" s="99"/>
      <c r="G96" s="99"/>
      <c r="H96" s="99"/>
      <c r="I96" s="99"/>
    </row>
    <row r="97" spans="1:9" x14ac:dyDescent="0.3">
      <c r="A97" s="226" t="s">
        <v>705</v>
      </c>
      <c r="B97" s="226"/>
      <c r="C97" s="226"/>
      <c r="D97" s="226"/>
      <c r="E97" s="226"/>
      <c r="F97" s="226"/>
      <c r="G97" s="226"/>
      <c r="H97" s="226"/>
      <c r="I97" s="226"/>
    </row>
    <row r="98" spans="1:9" x14ac:dyDescent="0.3">
      <c r="A98" s="226"/>
      <c r="B98" s="226"/>
      <c r="C98" s="226"/>
      <c r="D98" s="226"/>
      <c r="E98" s="226"/>
      <c r="F98" s="226"/>
      <c r="G98" s="226"/>
      <c r="H98" s="226"/>
      <c r="I98" s="226"/>
    </row>
    <row r="99" spans="1:9" x14ac:dyDescent="0.3">
      <c r="A99" s="226"/>
      <c r="B99" s="226"/>
      <c r="C99" s="226"/>
      <c r="D99" s="226"/>
      <c r="E99" s="226"/>
      <c r="F99" s="226"/>
      <c r="G99" s="226"/>
      <c r="H99" s="226"/>
      <c r="I99" s="226"/>
    </row>
    <row r="100" spans="1:9" ht="15" thickBot="1" x14ac:dyDescent="0.35">
      <c r="A100" s="99"/>
      <c r="B100" s="99"/>
      <c r="C100" s="99"/>
      <c r="D100" s="99"/>
      <c r="E100" s="99"/>
      <c r="F100" s="99"/>
      <c r="G100" s="99"/>
      <c r="H100" s="99"/>
      <c r="I100" s="99"/>
    </row>
    <row r="101" spans="1:9" x14ac:dyDescent="0.3">
      <c r="A101" s="230" t="s">
        <v>706</v>
      </c>
      <c r="B101" s="231"/>
      <c r="C101" s="231"/>
      <c r="D101" s="231"/>
      <c r="E101" s="231"/>
      <c r="F101" s="231"/>
      <c r="G101" s="231"/>
      <c r="H101" s="231"/>
      <c r="I101" s="232"/>
    </row>
    <row r="102" spans="1:9" x14ac:dyDescent="0.3">
      <c r="A102" s="233"/>
      <c r="B102" s="234"/>
      <c r="C102" s="234"/>
      <c r="D102" s="234"/>
      <c r="E102" s="234"/>
      <c r="F102" s="234"/>
      <c r="G102" s="234"/>
      <c r="H102" s="234"/>
      <c r="I102" s="235"/>
    </row>
    <row r="103" spans="1:9" x14ac:dyDescent="0.3">
      <c r="A103" s="233"/>
      <c r="B103" s="234"/>
      <c r="C103" s="234"/>
      <c r="D103" s="234"/>
      <c r="E103" s="234"/>
      <c r="F103" s="234"/>
      <c r="G103" s="234"/>
      <c r="H103" s="234"/>
      <c r="I103" s="235"/>
    </row>
    <row r="104" spans="1:9" ht="15" thickBot="1" x14ac:dyDescent="0.35">
      <c r="A104" s="236"/>
      <c r="B104" s="237"/>
      <c r="C104" s="237"/>
      <c r="D104" s="237"/>
      <c r="E104" s="237"/>
      <c r="F104" s="237"/>
      <c r="G104" s="237"/>
      <c r="H104" s="237"/>
      <c r="I104" s="238"/>
    </row>
    <row r="105" spans="1:9" x14ac:dyDescent="0.3">
      <c r="A105" s="99"/>
      <c r="B105" s="99"/>
      <c r="C105" s="99"/>
      <c r="D105" s="99"/>
      <c r="E105" s="99"/>
      <c r="F105" s="99"/>
      <c r="G105" s="99"/>
      <c r="H105" s="99"/>
      <c r="I105" s="99"/>
    </row>
    <row r="106" spans="1:9" x14ac:dyDescent="0.3">
      <c r="A106" s="98" t="s">
        <v>732</v>
      </c>
      <c r="B106" s="99"/>
      <c r="C106" s="99"/>
      <c r="D106" s="99"/>
      <c r="E106" s="99"/>
      <c r="F106" s="99"/>
      <c r="G106" s="99"/>
      <c r="H106" s="99"/>
      <c r="I106" s="99"/>
    </row>
    <row r="107" spans="1:9" x14ac:dyDescent="0.3">
      <c r="A107" s="99"/>
      <c r="B107" s="99"/>
      <c r="C107" s="99"/>
      <c r="D107" s="99"/>
      <c r="E107" s="99"/>
      <c r="F107" s="99"/>
      <c r="G107" s="99"/>
      <c r="H107" s="99"/>
      <c r="I107" s="99"/>
    </row>
    <row r="108" spans="1:9" ht="15" customHeight="1" x14ac:dyDescent="0.3">
      <c r="A108" s="226" t="s">
        <v>707</v>
      </c>
      <c r="B108" s="226"/>
      <c r="C108" s="226"/>
      <c r="D108" s="226"/>
      <c r="E108" s="226"/>
      <c r="F108" s="226"/>
      <c r="G108" s="226"/>
      <c r="H108" s="226"/>
      <c r="I108" s="226"/>
    </row>
    <row r="109" spans="1:9" x14ac:dyDescent="0.3">
      <c r="A109" s="226"/>
      <c r="B109" s="226"/>
      <c r="C109" s="226"/>
      <c r="D109" s="226"/>
      <c r="E109" s="226"/>
      <c r="F109" s="226"/>
      <c r="G109" s="226"/>
      <c r="H109" s="226"/>
      <c r="I109" s="226"/>
    </row>
    <row r="110" spans="1:9" x14ac:dyDescent="0.3">
      <c r="A110" s="226"/>
      <c r="B110" s="226"/>
      <c r="C110" s="226"/>
      <c r="D110" s="226"/>
      <c r="E110" s="226"/>
      <c r="F110" s="226"/>
      <c r="G110" s="226"/>
      <c r="H110" s="226"/>
      <c r="I110" s="226"/>
    </row>
    <row r="111" spans="1:9" x14ac:dyDescent="0.3">
      <c r="A111" s="226"/>
      <c r="B111" s="226"/>
      <c r="C111" s="226"/>
      <c r="D111" s="226"/>
      <c r="E111" s="226"/>
      <c r="F111" s="226"/>
      <c r="G111" s="226"/>
      <c r="H111" s="226"/>
      <c r="I111" s="226"/>
    </row>
    <row r="112" spans="1:9" x14ac:dyDescent="0.3">
      <c r="A112" s="99"/>
      <c r="B112" s="99"/>
      <c r="C112" s="99"/>
      <c r="D112" s="99"/>
      <c r="E112" s="99"/>
      <c r="F112" s="99"/>
      <c r="G112" s="99"/>
      <c r="H112" s="99"/>
      <c r="I112" s="99"/>
    </row>
    <row r="113" spans="1:9" x14ac:dyDescent="0.3">
      <c r="A113" s="226" t="s">
        <v>599</v>
      </c>
      <c r="B113" s="226"/>
      <c r="C113" s="226"/>
      <c r="D113" s="226"/>
      <c r="E113" s="226"/>
      <c r="F113" s="226"/>
      <c r="G113" s="226"/>
      <c r="H113" s="226"/>
      <c r="I113" s="226"/>
    </row>
    <row r="114" spans="1:9" x14ac:dyDescent="0.3">
      <c r="A114" s="226"/>
      <c r="B114" s="226"/>
      <c r="C114" s="226"/>
      <c r="D114" s="226"/>
      <c r="E114" s="226"/>
      <c r="F114" s="226"/>
      <c r="G114" s="226"/>
      <c r="H114" s="226"/>
      <c r="I114" s="226"/>
    </row>
    <row r="115" spans="1:9" x14ac:dyDescent="0.3">
      <c r="A115" s="99"/>
      <c r="B115" s="99"/>
      <c r="C115" s="99"/>
      <c r="D115" s="99"/>
      <c r="E115" s="99"/>
      <c r="F115" s="99"/>
      <c r="G115" s="99"/>
      <c r="H115" s="99"/>
      <c r="I115" s="99"/>
    </row>
    <row r="116" spans="1:9" x14ac:dyDescent="0.3">
      <c r="A116" s="226" t="s">
        <v>600</v>
      </c>
      <c r="B116" s="226"/>
      <c r="C116" s="226"/>
      <c r="D116" s="226"/>
      <c r="E116" s="226"/>
      <c r="F116" s="226"/>
      <c r="G116" s="226"/>
      <c r="H116" s="226"/>
      <c r="I116" s="226"/>
    </row>
    <row r="117" spans="1:9" x14ac:dyDescent="0.3">
      <c r="A117" s="226"/>
      <c r="B117" s="226"/>
      <c r="C117" s="226"/>
      <c r="D117" s="226"/>
      <c r="E117" s="226"/>
      <c r="F117" s="226"/>
      <c r="G117" s="226"/>
      <c r="H117" s="226"/>
      <c r="I117" s="226"/>
    </row>
    <row r="118" spans="1:9" x14ac:dyDescent="0.3">
      <c r="A118" s="99"/>
      <c r="B118" s="99"/>
      <c r="C118" s="99"/>
      <c r="D118" s="99"/>
      <c r="E118" s="99"/>
      <c r="F118" s="99"/>
      <c r="G118" s="99"/>
      <c r="H118" s="99"/>
      <c r="I118" s="99"/>
    </row>
    <row r="119" spans="1:9" x14ac:dyDescent="0.3">
      <c r="A119" s="226" t="s">
        <v>708</v>
      </c>
      <c r="B119" s="226"/>
      <c r="C119" s="226"/>
      <c r="D119" s="226"/>
      <c r="E119" s="226"/>
      <c r="F119" s="226"/>
      <c r="G119" s="226"/>
      <c r="H119" s="226"/>
      <c r="I119" s="226"/>
    </row>
    <row r="120" spans="1:9" x14ac:dyDescent="0.3">
      <c r="A120" s="226"/>
      <c r="B120" s="226"/>
      <c r="C120" s="226"/>
      <c r="D120" s="226"/>
      <c r="E120" s="226"/>
      <c r="F120" s="226"/>
      <c r="G120" s="226"/>
      <c r="H120" s="226"/>
      <c r="I120" s="226"/>
    </row>
    <row r="121" spans="1:9" x14ac:dyDescent="0.3">
      <c r="A121" s="226"/>
      <c r="B121" s="226"/>
      <c r="C121" s="226"/>
      <c r="D121" s="226"/>
      <c r="E121" s="226"/>
      <c r="F121" s="226"/>
      <c r="G121" s="226"/>
      <c r="H121" s="226"/>
      <c r="I121" s="226"/>
    </row>
    <row r="122" spans="1:9" x14ac:dyDescent="0.3">
      <c r="A122" s="99"/>
      <c r="B122" s="99"/>
      <c r="C122" s="99"/>
      <c r="D122" s="99"/>
      <c r="E122" s="99"/>
      <c r="F122" s="99"/>
      <c r="G122" s="99"/>
      <c r="H122" s="99"/>
      <c r="I122" s="99"/>
    </row>
    <row r="123" spans="1:9" x14ac:dyDescent="0.3">
      <c r="A123" s="98" t="s">
        <v>601</v>
      </c>
      <c r="B123" s="99"/>
      <c r="C123" s="99"/>
      <c r="D123" s="99"/>
      <c r="E123" s="99"/>
      <c r="F123" s="99"/>
      <c r="G123" s="99"/>
      <c r="H123" s="99"/>
      <c r="I123" s="99"/>
    </row>
    <row r="124" spans="1:9" x14ac:dyDescent="0.3">
      <c r="A124" s="99"/>
      <c r="B124" s="99"/>
      <c r="C124" s="99"/>
      <c r="D124" s="99"/>
      <c r="E124" s="99"/>
      <c r="F124" s="99"/>
      <c r="G124" s="99"/>
      <c r="H124" s="99"/>
      <c r="I124" s="99"/>
    </row>
    <row r="125" spans="1:9" x14ac:dyDescent="0.3">
      <c r="A125" s="226" t="s">
        <v>709</v>
      </c>
      <c r="B125" s="226"/>
      <c r="C125" s="226"/>
      <c r="D125" s="226"/>
      <c r="E125" s="226"/>
      <c r="F125" s="226"/>
      <c r="G125" s="226"/>
      <c r="H125" s="226"/>
      <c r="I125" s="226"/>
    </row>
    <row r="126" spans="1:9" x14ac:dyDescent="0.3">
      <c r="A126" s="226"/>
      <c r="B126" s="226"/>
      <c r="C126" s="226"/>
      <c r="D126" s="226"/>
      <c r="E126" s="226"/>
      <c r="F126" s="226"/>
      <c r="G126" s="226"/>
      <c r="H126" s="226"/>
      <c r="I126" s="226"/>
    </row>
    <row r="127" spans="1:9" x14ac:dyDescent="0.3">
      <c r="A127" s="226"/>
      <c r="B127" s="226"/>
      <c r="C127" s="226"/>
      <c r="D127" s="226"/>
      <c r="E127" s="226"/>
      <c r="F127" s="226"/>
      <c r="G127" s="226"/>
      <c r="H127" s="226"/>
      <c r="I127" s="226"/>
    </row>
    <row r="128" spans="1:9" x14ac:dyDescent="0.3">
      <c r="A128" s="226"/>
      <c r="B128" s="226"/>
      <c r="C128" s="226"/>
      <c r="D128" s="226"/>
      <c r="E128" s="226"/>
      <c r="F128" s="226"/>
      <c r="G128" s="226"/>
      <c r="H128" s="226"/>
      <c r="I128" s="226"/>
    </row>
    <row r="129" spans="1:9" x14ac:dyDescent="0.3">
      <c r="A129" s="226"/>
      <c r="B129" s="226"/>
      <c r="C129" s="226"/>
      <c r="D129" s="226"/>
      <c r="E129" s="226"/>
      <c r="F129" s="226"/>
      <c r="G129" s="226"/>
      <c r="H129" s="226"/>
      <c r="I129" s="226"/>
    </row>
    <row r="130" spans="1:9" x14ac:dyDescent="0.3">
      <c r="A130" s="99"/>
      <c r="B130" s="99"/>
      <c r="C130" s="99"/>
      <c r="D130" s="99"/>
      <c r="E130" s="99"/>
      <c r="F130" s="99"/>
      <c r="G130" s="99"/>
      <c r="H130" s="99"/>
      <c r="I130" s="99"/>
    </row>
    <row r="131" spans="1:9" ht="17.25" customHeight="1" x14ac:dyDescent="0.3">
      <c r="A131" s="226" t="s">
        <v>710</v>
      </c>
      <c r="B131" s="226"/>
      <c r="C131" s="226"/>
      <c r="D131" s="226"/>
      <c r="E131" s="226"/>
      <c r="F131" s="226"/>
      <c r="G131" s="226"/>
      <c r="H131" s="226"/>
      <c r="I131" s="226"/>
    </row>
    <row r="132" spans="1:9" x14ac:dyDescent="0.3">
      <c r="A132" s="226"/>
      <c r="B132" s="226"/>
      <c r="C132" s="226"/>
      <c r="D132" s="226"/>
      <c r="E132" s="226"/>
      <c r="F132" s="226"/>
      <c r="G132" s="226"/>
      <c r="H132" s="226"/>
      <c r="I132" s="226"/>
    </row>
    <row r="133" spans="1:9" x14ac:dyDescent="0.3">
      <c r="A133" s="226"/>
      <c r="B133" s="226"/>
      <c r="C133" s="226"/>
      <c r="D133" s="226"/>
      <c r="E133" s="226"/>
      <c r="F133" s="226"/>
      <c r="G133" s="226"/>
      <c r="H133" s="226"/>
      <c r="I133" s="226"/>
    </row>
    <row r="134" spans="1:9" x14ac:dyDescent="0.3">
      <c r="A134" s="99"/>
      <c r="B134" s="99"/>
      <c r="C134" s="99"/>
      <c r="D134" s="99"/>
      <c r="E134" s="99"/>
      <c r="F134" s="99"/>
      <c r="G134" s="99"/>
      <c r="H134" s="99"/>
      <c r="I134" s="99"/>
    </row>
    <row r="135" spans="1:9" ht="15" customHeight="1" x14ac:dyDescent="0.3">
      <c r="A135" s="226" t="s">
        <v>602</v>
      </c>
      <c r="B135" s="226"/>
      <c r="C135" s="226"/>
      <c r="D135" s="226"/>
      <c r="E135" s="226"/>
      <c r="F135" s="226"/>
      <c r="G135" s="226"/>
      <c r="H135" s="226"/>
      <c r="I135" s="226"/>
    </row>
    <row r="136" spans="1:9" x14ac:dyDescent="0.3">
      <c r="A136" s="226"/>
      <c r="B136" s="226"/>
      <c r="C136" s="226"/>
      <c r="D136" s="226"/>
      <c r="E136" s="226"/>
      <c r="F136" s="226"/>
      <c r="G136" s="226"/>
      <c r="H136" s="226"/>
      <c r="I136" s="226"/>
    </row>
    <row r="137" spans="1:9" x14ac:dyDescent="0.3">
      <c r="A137" s="226"/>
      <c r="B137" s="226"/>
      <c r="C137" s="226"/>
      <c r="D137" s="226"/>
      <c r="E137" s="226"/>
      <c r="F137" s="226"/>
      <c r="G137" s="226"/>
      <c r="H137" s="226"/>
      <c r="I137" s="226"/>
    </row>
    <row r="138" spans="1:9" x14ac:dyDescent="0.3">
      <c r="A138" s="226"/>
      <c r="B138" s="226"/>
      <c r="C138" s="226"/>
      <c r="D138" s="226"/>
      <c r="E138" s="226"/>
      <c r="F138" s="226"/>
      <c r="G138" s="226"/>
      <c r="H138" s="226"/>
      <c r="I138" s="226"/>
    </row>
    <row r="139" spans="1:9" x14ac:dyDescent="0.3">
      <c r="A139" s="99"/>
      <c r="B139" s="99"/>
      <c r="C139" s="99"/>
      <c r="D139" s="99"/>
      <c r="E139" s="99"/>
      <c r="F139" s="99"/>
      <c r="G139" s="99"/>
      <c r="H139" s="99"/>
      <c r="I139" s="99"/>
    </row>
    <row r="140" spans="1:9" x14ac:dyDescent="0.3">
      <c r="A140" s="226" t="s">
        <v>711</v>
      </c>
      <c r="B140" s="226"/>
      <c r="C140" s="226"/>
      <c r="D140" s="226"/>
      <c r="E140" s="226"/>
      <c r="F140" s="226"/>
      <c r="G140" s="226"/>
      <c r="H140" s="226"/>
      <c r="I140" s="226"/>
    </row>
    <row r="141" spans="1:9" x14ac:dyDescent="0.3">
      <c r="A141" s="226"/>
      <c r="B141" s="226"/>
      <c r="C141" s="226"/>
      <c r="D141" s="226"/>
      <c r="E141" s="226"/>
      <c r="F141" s="226"/>
      <c r="G141" s="226"/>
      <c r="H141" s="226"/>
      <c r="I141" s="226"/>
    </row>
    <row r="142" spans="1:9" x14ac:dyDescent="0.3">
      <c r="A142" s="226"/>
      <c r="B142" s="226"/>
      <c r="C142" s="226"/>
      <c r="D142" s="226"/>
      <c r="E142" s="226"/>
      <c r="F142" s="226"/>
      <c r="G142" s="226"/>
      <c r="H142" s="226"/>
      <c r="I142" s="226"/>
    </row>
    <row r="143" spans="1:9" x14ac:dyDescent="0.3">
      <c r="A143" s="99"/>
      <c r="B143" s="99"/>
      <c r="C143" s="99"/>
      <c r="D143" s="99"/>
      <c r="E143" s="99"/>
      <c r="F143" s="99"/>
      <c r="G143" s="99"/>
      <c r="H143" s="99"/>
      <c r="I143" s="99"/>
    </row>
    <row r="144" spans="1:9" x14ac:dyDescent="0.3">
      <c r="A144" s="226" t="s">
        <v>644</v>
      </c>
      <c r="B144" s="226"/>
      <c r="C144" s="226"/>
      <c r="D144" s="226"/>
      <c r="E144" s="226"/>
      <c r="F144" s="226"/>
      <c r="G144" s="226"/>
      <c r="H144" s="226"/>
      <c r="I144" s="226"/>
    </row>
    <row r="145" spans="1:9" x14ac:dyDescent="0.3">
      <c r="A145" s="226"/>
      <c r="B145" s="226"/>
      <c r="C145" s="226"/>
      <c r="D145" s="226"/>
      <c r="E145" s="226"/>
      <c r="F145" s="226"/>
      <c r="G145" s="226"/>
      <c r="H145" s="226"/>
      <c r="I145" s="226"/>
    </row>
    <row r="146" spans="1:9" ht="5.25" customHeight="1" x14ac:dyDescent="0.3">
      <c r="A146" s="99"/>
      <c r="B146" s="99"/>
      <c r="C146" s="99"/>
      <c r="D146" s="99"/>
      <c r="E146" s="99"/>
      <c r="F146" s="99"/>
      <c r="G146" s="99"/>
      <c r="H146" s="99"/>
      <c r="I146" s="99"/>
    </row>
    <row r="147" spans="1:9" x14ac:dyDescent="0.3">
      <c r="A147" s="99"/>
      <c r="B147" s="107" t="s">
        <v>603</v>
      </c>
      <c r="C147" s="99"/>
      <c r="D147" s="99"/>
      <c r="E147" s="99"/>
      <c r="F147" s="99"/>
      <c r="G147" s="99"/>
      <c r="H147" s="99"/>
      <c r="I147" s="99"/>
    </row>
    <row r="148" spans="1:9" x14ac:dyDescent="0.3">
      <c r="A148" s="99"/>
      <c r="B148" s="107" t="s">
        <v>604</v>
      </c>
      <c r="C148" s="99"/>
      <c r="D148" s="99"/>
      <c r="E148" s="99"/>
      <c r="F148" s="99"/>
      <c r="G148" s="99"/>
      <c r="H148" s="99"/>
      <c r="I148" s="99"/>
    </row>
    <row r="149" spans="1:9" x14ac:dyDescent="0.3">
      <c r="A149" s="99"/>
      <c r="B149" s="99"/>
      <c r="C149" s="99"/>
      <c r="D149" s="99"/>
      <c r="E149" s="99"/>
      <c r="F149" s="99"/>
      <c r="G149" s="99"/>
      <c r="H149" s="99"/>
      <c r="I149" s="99"/>
    </row>
    <row r="150" spans="1:9" x14ac:dyDescent="0.3">
      <c r="A150" s="226" t="s">
        <v>605</v>
      </c>
      <c r="B150" s="226"/>
      <c r="C150" s="226"/>
      <c r="D150" s="226"/>
      <c r="E150" s="226"/>
      <c r="F150" s="226"/>
      <c r="G150" s="226"/>
      <c r="H150" s="226"/>
      <c r="I150" s="226"/>
    </row>
    <row r="151" spans="1:9" x14ac:dyDescent="0.3">
      <c r="A151" s="226"/>
      <c r="B151" s="226"/>
      <c r="C151" s="226"/>
      <c r="D151" s="226"/>
      <c r="E151" s="226"/>
      <c r="F151" s="226"/>
      <c r="G151" s="226"/>
      <c r="H151" s="226"/>
      <c r="I151" s="226"/>
    </row>
    <row r="152" spans="1:9" x14ac:dyDescent="0.3">
      <c r="A152" s="99"/>
      <c r="B152" s="99"/>
      <c r="C152" s="99"/>
      <c r="D152" s="99"/>
      <c r="E152" s="99"/>
      <c r="F152" s="99"/>
      <c r="G152" s="99"/>
      <c r="H152" s="99"/>
      <c r="I152" s="99"/>
    </row>
    <row r="153" spans="1:9" x14ac:dyDescent="0.3">
      <c r="A153" s="99"/>
      <c r="B153" s="99"/>
      <c r="C153" s="99"/>
      <c r="D153" s="99"/>
      <c r="E153" s="99"/>
      <c r="F153" s="99"/>
      <c r="G153" s="99"/>
      <c r="H153" s="99"/>
      <c r="I153" s="99"/>
    </row>
    <row r="154" spans="1:9" x14ac:dyDescent="0.3">
      <c r="A154" s="99"/>
      <c r="B154" s="99"/>
      <c r="C154" s="99"/>
      <c r="D154" s="99"/>
      <c r="E154" s="99"/>
      <c r="F154" s="99"/>
      <c r="G154" s="99"/>
      <c r="H154" s="99"/>
      <c r="I154" s="99"/>
    </row>
    <row r="155" spans="1:9" x14ac:dyDescent="0.3">
      <c r="A155" s="99"/>
      <c r="B155" s="99"/>
      <c r="C155" s="99"/>
      <c r="D155" s="99"/>
      <c r="E155" s="99"/>
      <c r="F155" s="99"/>
      <c r="G155" s="99"/>
      <c r="H155" s="99"/>
      <c r="I155" s="99"/>
    </row>
    <row r="156" spans="1:9" x14ac:dyDescent="0.3">
      <c r="A156" s="99"/>
      <c r="B156" s="99"/>
      <c r="C156" s="99"/>
      <c r="D156" s="99"/>
      <c r="E156" s="99"/>
      <c r="F156" s="99"/>
      <c r="G156" s="99"/>
      <c r="H156" s="99"/>
      <c r="I156" s="99"/>
    </row>
    <row r="157" spans="1:9" x14ac:dyDescent="0.3">
      <c r="A157" s="99"/>
      <c r="B157" s="99"/>
      <c r="C157" s="99"/>
      <c r="D157" s="99"/>
      <c r="E157" s="99"/>
      <c r="F157" s="99"/>
      <c r="G157" s="99"/>
      <c r="H157" s="99"/>
      <c r="I157" s="99"/>
    </row>
    <row r="158" spans="1:9" x14ac:dyDescent="0.3">
      <c r="A158" s="99"/>
      <c r="B158" s="99"/>
      <c r="C158" s="99"/>
      <c r="D158" s="99"/>
      <c r="E158" s="99"/>
      <c r="F158" s="99"/>
      <c r="G158" s="99"/>
      <c r="H158" s="99"/>
      <c r="I158" s="99"/>
    </row>
    <row r="159" spans="1:9" x14ac:dyDescent="0.3">
      <c r="A159" s="99"/>
      <c r="B159" s="99"/>
      <c r="C159" s="99"/>
      <c r="D159" s="99"/>
      <c r="E159" s="99"/>
      <c r="F159" s="99"/>
      <c r="G159" s="99"/>
      <c r="H159" s="99"/>
      <c r="I159" s="99"/>
    </row>
    <row r="160" spans="1:9" x14ac:dyDescent="0.3">
      <c r="A160" s="99"/>
      <c r="B160" s="99"/>
      <c r="C160" s="99"/>
      <c r="D160" s="99"/>
      <c r="E160" s="99"/>
      <c r="F160" s="99"/>
      <c r="G160" s="99"/>
      <c r="H160" s="99"/>
      <c r="I160" s="99"/>
    </row>
    <row r="161" spans="1:9" x14ac:dyDescent="0.3">
      <c r="A161" s="99"/>
      <c r="B161" s="99"/>
      <c r="C161" s="99"/>
      <c r="D161" s="99"/>
      <c r="E161" s="99"/>
      <c r="F161" s="99"/>
      <c r="G161" s="99"/>
      <c r="H161" s="99"/>
      <c r="I161" s="99"/>
    </row>
    <row r="162" spans="1:9" x14ac:dyDescent="0.3">
      <c r="A162" s="99"/>
      <c r="B162" s="99"/>
      <c r="C162" s="99"/>
      <c r="D162" s="99"/>
      <c r="E162" s="99"/>
      <c r="F162" s="99"/>
      <c r="G162" s="99"/>
      <c r="H162" s="99"/>
      <c r="I162" s="99"/>
    </row>
    <row r="163" spans="1:9" x14ac:dyDescent="0.3">
      <c r="A163" s="99"/>
      <c r="B163" s="99"/>
      <c r="C163" s="99"/>
      <c r="D163" s="99"/>
      <c r="E163" s="99"/>
      <c r="F163" s="99"/>
      <c r="G163" s="99"/>
      <c r="H163" s="99"/>
      <c r="I163" s="99"/>
    </row>
    <row r="164" spans="1:9" x14ac:dyDescent="0.3">
      <c r="A164" s="99"/>
      <c r="B164" s="99"/>
      <c r="C164" s="99"/>
      <c r="D164" s="99"/>
      <c r="E164" s="99"/>
      <c r="F164" s="99"/>
      <c r="G164" s="99"/>
      <c r="H164" s="99"/>
      <c r="I164" s="99"/>
    </row>
    <row r="165" spans="1:9" x14ac:dyDescent="0.3">
      <c r="A165" s="99"/>
      <c r="B165" s="99"/>
      <c r="C165" s="99"/>
      <c r="D165" s="99"/>
      <c r="E165" s="99"/>
      <c r="F165" s="99"/>
      <c r="G165" s="99"/>
      <c r="H165" s="99"/>
      <c r="I165" s="99"/>
    </row>
    <row r="166" spans="1:9" x14ac:dyDescent="0.3">
      <c r="A166" s="99"/>
      <c r="B166" s="99"/>
      <c r="C166" s="99"/>
      <c r="D166" s="99"/>
      <c r="E166" s="99"/>
      <c r="F166" s="99"/>
      <c r="G166" s="99"/>
      <c r="H166" s="99"/>
      <c r="I166" s="99"/>
    </row>
    <row r="167" spans="1:9" x14ac:dyDescent="0.3">
      <c r="A167" s="99"/>
      <c r="B167" s="99"/>
      <c r="C167" s="99"/>
      <c r="D167" s="99"/>
      <c r="E167" s="99"/>
      <c r="F167" s="99"/>
      <c r="G167" s="99"/>
      <c r="H167" s="99"/>
      <c r="I167" s="99"/>
    </row>
    <row r="168" spans="1:9" x14ac:dyDescent="0.3">
      <c r="A168" s="99"/>
      <c r="B168" s="99"/>
      <c r="C168" s="99"/>
      <c r="D168" s="99"/>
      <c r="E168" s="99"/>
      <c r="F168" s="99"/>
      <c r="G168" s="99"/>
      <c r="H168" s="99"/>
      <c r="I168" s="99"/>
    </row>
    <row r="169" spans="1:9" x14ac:dyDescent="0.3">
      <c r="A169" s="99"/>
      <c r="B169" s="99"/>
      <c r="C169" s="99"/>
      <c r="D169" s="99"/>
      <c r="E169" s="99"/>
      <c r="F169" s="99"/>
      <c r="G169" s="99"/>
      <c r="H169" s="99"/>
      <c r="I169" s="99"/>
    </row>
    <row r="170" spans="1:9" x14ac:dyDescent="0.3">
      <c r="A170" s="106" t="s">
        <v>606</v>
      </c>
      <c r="B170" s="99"/>
      <c r="C170" s="99"/>
      <c r="D170" s="99"/>
      <c r="E170" s="99"/>
      <c r="F170" s="99"/>
      <c r="G170" s="99"/>
      <c r="H170" s="99"/>
      <c r="I170" s="99"/>
    </row>
    <row r="171" spans="1:9" x14ac:dyDescent="0.3">
      <c r="A171" s="99"/>
      <c r="B171" s="99"/>
      <c r="C171" s="99"/>
      <c r="D171" s="99"/>
      <c r="E171" s="99"/>
      <c r="F171" s="99"/>
      <c r="G171" s="99"/>
      <c r="H171" s="99"/>
      <c r="I171" s="99"/>
    </row>
    <row r="172" spans="1:9" x14ac:dyDescent="0.3">
      <c r="A172" s="226" t="s">
        <v>712</v>
      </c>
      <c r="B172" s="226"/>
      <c r="C172" s="226"/>
      <c r="D172" s="226"/>
      <c r="E172" s="226"/>
      <c r="F172" s="226"/>
      <c r="G172" s="226"/>
      <c r="H172" s="226"/>
      <c r="I172" s="226"/>
    </row>
    <row r="173" spans="1:9" x14ac:dyDescent="0.3">
      <c r="A173" s="226"/>
      <c r="B173" s="226"/>
      <c r="C173" s="226"/>
      <c r="D173" s="226"/>
      <c r="E173" s="226"/>
      <c r="F173" s="226"/>
      <c r="G173" s="226"/>
      <c r="H173" s="226"/>
      <c r="I173" s="226"/>
    </row>
    <row r="174" spans="1:9" x14ac:dyDescent="0.3">
      <c r="A174" s="226"/>
      <c r="B174" s="226"/>
      <c r="C174" s="226"/>
      <c r="D174" s="226"/>
      <c r="E174" s="226"/>
      <c r="F174" s="226"/>
      <c r="G174" s="226"/>
      <c r="H174" s="226"/>
      <c r="I174" s="226"/>
    </row>
    <row r="175" spans="1:9" x14ac:dyDescent="0.3">
      <c r="A175" s="99"/>
      <c r="B175" s="99"/>
      <c r="C175" s="99"/>
      <c r="D175" s="99"/>
      <c r="E175" s="99"/>
      <c r="F175" s="99"/>
      <c r="G175" s="99"/>
      <c r="H175" s="99"/>
      <c r="I175" s="99"/>
    </row>
    <row r="176" spans="1:9" x14ac:dyDescent="0.3">
      <c r="A176" s="106" t="s">
        <v>607</v>
      </c>
      <c r="B176" s="99"/>
      <c r="C176" s="99"/>
      <c r="D176" s="99"/>
      <c r="E176" s="99"/>
      <c r="F176" s="99"/>
      <c r="G176" s="99"/>
      <c r="H176" s="99"/>
      <c r="I176" s="99"/>
    </row>
    <row r="177" spans="1:9" ht="7.5" customHeight="1" x14ac:dyDescent="0.3">
      <c r="A177" s="99"/>
      <c r="B177" s="99"/>
      <c r="C177" s="99"/>
      <c r="D177" s="99"/>
      <c r="E177" s="99"/>
      <c r="F177" s="99"/>
      <c r="G177" s="99"/>
      <c r="H177" s="99"/>
      <c r="I177" s="99"/>
    </row>
    <row r="178" spans="1:9" x14ac:dyDescent="0.3">
      <c r="A178" s="99"/>
      <c r="B178" s="105" t="s">
        <v>608</v>
      </c>
      <c r="C178" s="99"/>
      <c r="D178" s="99"/>
      <c r="E178" s="99"/>
      <c r="F178" s="99"/>
      <c r="G178" s="99"/>
      <c r="H178" s="99"/>
      <c r="I178" s="99"/>
    </row>
    <row r="179" spans="1:9" x14ac:dyDescent="0.3">
      <c r="A179" s="99"/>
      <c r="B179" s="105" t="s">
        <v>241</v>
      </c>
      <c r="C179" s="99"/>
      <c r="D179" s="99"/>
      <c r="E179" s="99"/>
      <c r="F179" s="99"/>
      <c r="G179" s="99"/>
      <c r="H179" s="99"/>
      <c r="I179" s="99"/>
    </row>
    <row r="180" spans="1:9" x14ac:dyDescent="0.3">
      <c r="A180" s="99"/>
      <c r="B180" s="105" t="s">
        <v>609</v>
      </c>
      <c r="C180" s="99"/>
      <c r="D180" s="99"/>
      <c r="E180" s="99"/>
      <c r="F180" s="99"/>
      <c r="G180" s="99"/>
      <c r="H180" s="99"/>
      <c r="I180" s="99"/>
    </row>
    <row r="181" spans="1:9" x14ac:dyDescent="0.3">
      <c r="A181" s="99"/>
      <c r="B181" s="105" t="s">
        <v>38</v>
      </c>
      <c r="C181" s="99"/>
      <c r="D181" s="99"/>
      <c r="E181" s="99"/>
      <c r="F181" s="99"/>
      <c r="G181" s="99"/>
      <c r="H181" s="99"/>
      <c r="I181" s="99"/>
    </row>
    <row r="182" spans="1:9" x14ac:dyDescent="0.3">
      <c r="A182" s="99"/>
      <c r="B182" s="105" t="s">
        <v>610</v>
      </c>
      <c r="C182" s="99"/>
      <c r="D182" s="99"/>
      <c r="E182" s="99"/>
      <c r="F182" s="99"/>
      <c r="G182" s="99"/>
      <c r="H182" s="99"/>
      <c r="I182" s="99"/>
    </row>
    <row r="183" spans="1:9" x14ac:dyDescent="0.3">
      <c r="A183" s="99"/>
      <c r="B183" s="105" t="s">
        <v>611</v>
      </c>
      <c r="C183" s="99"/>
      <c r="D183" s="99"/>
      <c r="E183" s="99"/>
      <c r="F183" s="99"/>
      <c r="G183" s="99"/>
      <c r="H183" s="99"/>
      <c r="I183" s="99"/>
    </row>
    <row r="184" spans="1:9" x14ac:dyDescent="0.3">
      <c r="A184" s="99"/>
      <c r="B184" s="105" t="s">
        <v>104</v>
      </c>
      <c r="C184" s="99"/>
      <c r="D184" s="99"/>
      <c r="E184" s="99"/>
      <c r="F184" s="99"/>
      <c r="G184" s="99"/>
      <c r="H184" s="99"/>
      <c r="I184" s="99"/>
    </row>
    <row r="185" spans="1:9" x14ac:dyDescent="0.3">
      <c r="A185" s="99"/>
      <c r="B185" s="105" t="s">
        <v>105</v>
      </c>
      <c r="C185" s="99"/>
      <c r="D185" s="99"/>
      <c r="E185" s="99"/>
      <c r="F185" s="99"/>
      <c r="G185" s="99"/>
      <c r="H185" s="99"/>
      <c r="I185" s="99"/>
    </row>
    <row r="186" spans="1:9" x14ac:dyDescent="0.3">
      <c r="A186" s="99"/>
      <c r="B186" s="105" t="s">
        <v>120</v>
      </c>
      <c r="C186" s="99"/>
      <c r="D186" s="99"/>
      <c r="E186" s="99"/>
      <c r="F186" s="99"/>
      <c r="G186" s="99"/>
      <c r="H186" s="99"/>
      <c r="I186" s="99"/>
    </row>
    <row r="187" spans="1:9" x14ac:dyDescent="0.3">
      <c r="A187" s="99"/>
      <c r="B187" s="105" t="s">
        <v>297</v>
      </c>
      <c r="C187" s="99"/>
      <c r="D187" s="99"/>
      <c r="E187" s="99"/>
      <c r="F187" s="99"/>
      <c r="G187" s="99"/>
      <c r="H187" s="99"/>
      <c r="I187" s="99"/>
    </row>
    <row r="188" spans="1:9" x14ac:dyDescent="0.3">
      <c r="A188" s="99"/>
      <c r="B188" s="105" t="s">
        <v>612</v>
      </c>
      <c r="C188" s="99"/>
      <c r="D188" s="99"/>
      <c r="E188" s="99"/>
      <c r="F188" s="99"/>
      <c r="G188" s="99"/>
      <c r="H188" s="99"/>
      <c r="I188" s="99"/>
    </row>
    <row r="189" spans="1:9" x14ac:dyDescent="0.3">
      <c r="A189" s="99"/>
      <c r="B189" s="105" t="s">
        <v>355</v>
      </c>
      <c r="C189" s="99"/>
      <c r="D189" s="99"/>
      <c r="E189" s="99"/>
      <c r="F189" s="99"/>
      <c r="G189" s="99"/>
      <c r="H189" s="99"/>
      <c r="I189" s="99"/>
    </row>
    <row r="190" spans="1:9" x14ac:dyDescent="0.3">
      <c r="A190" s="99"/>
      <c r="B190" s="105" t="s">
        <v>528</v>
      </c>
      <c r="C190" s="99"/>
      <c r="D190" s="99"/>
      <c r="E190" s="99"/>
      <c r="F190" s="99"/>
      <c r="G190" s="99"/>
      <c r="H190" s="99"/>
      <c r="I190" s="99"/>
    </row>
    <row r="191" spans="1:9" x14ac:dyDescent="0.3">
      <c r="A191" s="99"/>
      <c r="B191" s="99"/>
      <c r="C191" s="99"/>
      <c r="D191" s="99"/>
      <c r="E191" s="99"/>
      <c r="F191" s="99"/>
      <c r="G191" s="99"/>
      <c r="H191" s="99"/>
      <c r="I191" s="99"/>
    </row>
    <row r="192" spans="1:9" x14ac:dyDescent="0.3">
      <c r="A192" s="106" t="s">
        <v>613</v>
      </c>
      <c r="B192" s="99"/>
      <c r="C192" s="99"/>
      <c r="D192" s="99"/>
      <c r="E192" s="99"/>
      <c r="F192" s="99"/>
      <c r="G192" s="99"/>
      <c r="H192" s="99"/>
      <c r="I192" s="99"/>
    </row>
    <row r="193" spans="1:9" x14ac:dyDescent="0.3">
      <c r="A193" s="99"/>
      <c r="B193" s="99"/>
      <c r="C193" s="99"/>
      <c r="D193" s="99"/>
      <c r="E193" s="99"/>
      <c r="F193" s="99"/>
      <c r="G193" s="99"/>
      <c r="H193" s="99"/>
      <c r="I193" s="99"/>
    </row>
    <row r="194" spans="1:9" x14ac:dyDescent="0.3">
      <c r="A194" s="226" t="s">
        <v>713</v>
      </c>
      <c r="B194" s="226"/>
      <c r="C194" s="226"/>
      <c r="D194" s="226"/>
      <c r="E194" s="226"/>
      <c r="F194" s="226"/>
      <c r="G194" s="226"/>
      <c r="H194" s="226"/>
      <c r="I194" s="226"/>
    </row>
    <row r="195" spans="1:9" x14ac:dyDescent="0.3">
      <c r="A195" s="226"/>
      <c r="B195" s="226"/>
      <c r="C195" s="226"/>
      <c r="D195" s="226"/>
      <c r="E195" s="226"/>
      <c r="F195" s="226"/>
      <c r="G195" s="226"/>
      <c r="H195" s="226"/>
      <c r="I195" s="226"/>
    </row>
    <row r="196" spans="1:9" x14ac:dyDescent="0.3">
      <c r="A196" s="226"/>
      <c r="B196" s="226"/>
      <c r="C196" s="226"/>
      <c r="D196" s="226"/>
      <c r="E196" s="226"/>
      <c r="F196" s="226"/>
      <c r="G196" s="226"/>
      <c r="H196" s="226"/>
      <c r="I196" s="226"/>
    </row>
    <row r="197" spans="1:9" x14ac:dyDescent="0.3">
      <c r="A197" s="226"/>
      <c r="B197" s="226"/>
      <c r="C197" s="226"/>
      <c r="D197" s="226"/>
      <c r="E197" s="226"/>
      <c r="F197" s="226"/>
      <c r="G197" s="226"/>
      <c r="H197" s="226"/>
      <c r="I197" s="226"/>
    </row>
    <row r="198" spans="1:9" x14ac:dyDescent="0.3">
      <c r="A198" s="99"/>
      <c r="B198" s="99"/>
      <c r="C198" s="99"/>
      <c r="D198" s="99"/>
      <c r="E198" s="99"/>
      <c r="F198" s="99"/>
      <c r="G198" s="99"/>
      <c r="H198" s="99"/>
      <c r="I198" s="99"/>
    </row>
    <row r="199" spans="1:9" x14ac:dyDescent="0.3">
      <c r="A199" s="106" t="s">
        <v>614</v>
      </c>
      <c r="B199" s="99"/>
      <c r="C199" s="99"/>
      <c r="D199" s="99"/>
      <c r="E199" s="99"/>
      <c r="F199" s="99"/>
      <c r="G199" s="99"/>
      <c r="H199" s="99"/>
      <c r="I199" s="99"/>
    </row>
    <row r="200" spans="1:9" x14ac:dyDescent="0.3">
      <c r="A200" s="99"/>
      <c r="B200" s="99"/>
      <c r="C200" s="99"/>
      <c r="D200" s="99"/>
      <c r="E200" s="99"/>
      <c r="F200" s="99"/>
      <c r="G200" s="99"/>
      <c r="H200" s="99"/>
      <c r="I200" s="99"/>
    </row>
    <row r="201" spans="1:9" x14ac:dyDescent="0.3">
      <c r="A201" s="105" t="s">
        <v>615</v>
      </c>
      <c r="B201" s="99"/>
      <c r="C201" s="99"/>
      <c r="D201" s="99"/>
      <c r="E201" s="99"/>
      <c r="F201" s="99"/>
      <c r="G201" s="99"/>
      <c r="H201" s="99"/>
      <c r="I201" s="99"/>
    </row>
    <row r="202" spans="1:9" x14ac:dyDescent="0.3">
      <c r="A202" s="99"/>
      <c r="B202" s="99"/>
      <c r="C202" s="99"/>
      <c r="D202" s="99"/>
      <c r="E202" s="99"/>
      <c r="F202" s="99"/>
      <c r="G202" s="99"/>
      <c r="H202" s="99"/>
      <c r="I202" s="99"/>
    </row>
    <row r="203" spans="1:9" ht="17.25" customHeight="1" x14ac:dyDescent="0.3">
      <c r="A203" s="108" t="s">
        <v>97</v>
      </c>
      <c r="B203" s="226" t="s">
        <v>714</v>
      </c>
      <c r="C203" s="226"/>
      <c r="D203" s="226"/>
      <c r="E203" s="226"/>
      <c r="F203" s="226"/>
      <c r="G203" s="226"/>
      <c r="H203" s="226"/>
      <c r="I203" s="226"/>
    </row>
    <row r="204" spans="1:9" x14ac:dyDescent="0.3">
      <c r="A204" s="99"/>
      <c r="B204" s="226"/>
      <c r="C204" s="226"/>
      <c r="D204" s="226"/>
      <c r="E204" s="226"/>
      <c r="F204" s="226"/>
      <c r="G204" s="226"/>
      <c r="H204" s="226"/>
      <c r="I204" s="226"/>
    </row>
    <row r="205" spans="1:9" x14ac:dyDescent="0.3">
      <c r="A205" s="99"/>
      <c r="B205" s="226"/>
      <c r="C205" s="226"/>
      <c r="D205" s="226"/>
      <c r="E205" s="226"/>
      <c r="F205" s="226"/>
      <c r="G205" s="226"/>
      <c r="H205" s="226"/>
      <c r="I205" s="226"/>
    </row>
    <row r="206" spans="1:9" x14ac:dyDescent="0.3">
      <c r="A206" s="99"/>
      <c r="B206" s="226"/>
      <c r="C206" s="226"/>
      <c r="D206" s="226"/>
      <c r="E206" s="226"/>
      <c r="F206" s="226"/>
      <c r="G206" s="226"/>
      <c r="H206" s="226"/>
      <c r="I206" s="226"/>
    </row>
    <row r="207" spans="1:9" x14ac:dyDescent="0.3">
      <c r="A207" s="99"/>
      <c r="B207" s="226"/>
      <c r="C207" s="226"/>
      <c r="D207" s="226"/>
      <c r="E207" s="226"/>
      <c r="F207" s="226"/>
      <c r="G207" s="226"/>
      <c r="H207" s="226"/>
      <c r="I207" s="226"/>
    </row>
    <row r="208" spans="1:9" x14ac:dyDescent="0.3">
      <c r="A208" s="99"/>
      <c r="B208" s="226"/>
      <c r="C208" s="226"/>
      <c r="D208" s="226"/>
      <c r="E208" s="226"/>
      <c r="F208" s="226"/>
      <c r="G208" s="226"/>
      <c r="H208" s="226"/>
      <c r="I208" s="226"/>
    </row>
    <row r="209" spans="1:9" x14ac:dyDescent="0.3">
      <c r="A209" s="99"/>
      <c r="B209" s="226"/>
      <c r="C209" s="226"/>
      <c r="D209" s="226"/>
      <c r="E209" s="226"/>
      <c r="F209" s="226"/>
      <c r="G209" s="226"/>
      <c r="H209" s="226"/>
      <c r="I209" s="226"/>
    </row>
    <row r="210" spans="1:9" x14ac:dyDescent="0.3">
      <c r="A210" s="99"/>
      <c r="B210" s="226"/>
      <c r="C210" s="226"/>
      <c r="D210" s="226"/>
      <c r="E210" s="226"/>
      <c r="F210" s="226"/>
      <c r="G210" s="226"/>
      <c r="H210" s="226"/>
      <c r="I210" s="226"/>
    </row>
    <row r="211" spans="1:9" ht="5.25" customHeight="1" x14ac:dyDescent="0.3">
      <c r="A211" s="99"/>
      <c r="B211" s="104"/>
      <c r="C211" s="104"/>
      <c r="D211" s="104"/>
      <c r="E211" s="104"/>
      <c r="F211" s="104"/>
      <c r="G211" s="104"/>
      <c r="H211" s="104"/>
      <c r="I211" s="104"/>
    </row>
    <row r="212" spans="1:9" x14ac:dyDescent="0.3">
      <c r="A212" s="99"/>
      <c r="B212" s="226" t="s">
        <v>616</v>
      </c>
      <c r="C212" s="226"/>
      <c r="D212" s="226"/>
      <c r="E212" s="226"/>
      <c r="F212" s="226"/>
      <c r="G212" s="226"/>
      <c r="H212" s="226"/>
      <c r="I212" s="226"/>
    </row>
    <row r="213" spans="1:9" x14ac:dyDescent="0.3">
      <c r="A213" s="99"/>
      <c r="B213" s="226"/>
      <c r="C213" s="226"/>
      <c r="D213" s="226"/>
      <c r="E213" s="226"/>
      <c r="F213" s="226"/>
      <c r="G213" s="226"/>
      <c r="H213" s="226"/>
      <c r="I213" s="226"/>
    </row>
    <row r="214" spans="1:9" x14ac:dyDescent="0.3">
      <c r="A214" s="99"/>
      <c r="B214" s="226"/>
      <c r="C214" s="226"/>
      <c r="D214" s="226"/>
      <c r="E214" s="226"/>
      <c r="F214" s="226"/>
      <c r="G214" s="226"/>
      <c r="H214" s="226"/>
      <c r="I214" s="226"/>
    </row>
    <row r="215" spans="1:9" x14ac:dyDescent="0.3">
      <c r="A215" s="99"/>
      <c r="B215" s="99"/>
      <c r="C215" s="99"/>
      <c r="D215" s="99"/>
      <c r="E215" s="99"/>
      <c r="F215" s="99"/>
      <c r="G215" s="99"/>
      <c r="H215" s="99"/>
      <c r="I215" s="99"/>
    </row>
    <row r="216" spans="1:9" x14ac:dyDescent="0.3">
      <c r="A216" s="108" t="s">
        <v>98</v>
      </c>
      <c r="B216" s="226" t="s">
        <v>715</v>
      </c>
      <c r="C216" s="226"/>
      <c r="D216" s="226"/>
      <c r="E216" s="226"/>
      <c r="F216" s="226"/>
      <c r="G216" s="226"/>
      <c r="H216" s="226"/>
      <c r="I216" s="226"/>
    </row>
    <row r="217" spans="1:9" x14ac:dyDescent="0.3">
      <c r="A217" s="99"/>
      <c r="B217" s="226"/>
      <c r="C217" s="226"/>
      <c r="D217" s="226"/>
      <c r="E217" s="226"/>
      <c r="F217" s="226"/>
      <c r="G217" s="226"/>
      <c r="H217" s="226"/>
      <c r="I217" s="226"/>
    </row>
    <row r="218" spans="1:9" x14ac:dyDescent="0.3">
      <c r="A218" s="99"/>
      <c r="B218" s="226"/>
      <c r="C218" s="226"/>
      <c r="D218" s="226"/>
      <c r="E218" s="226"/>
      <c r="F218" s="226"/>
      <c r="G218" s="226"/>
      <c r="H218" s="226"/>
      <c r="I218" s="226"/>
    </row>
    <row r="219" spans="1:9" x14ac:dyDescent="0.3">
      <c r="A219" s="99"/>
      <c r="B219" s="226"/>
      <c r="C219" s="226"/>
      <c r="D219" s="226"/>
      <c r="E219" s="226"/>
      <c r="F219" s="226"/>
      <c r="G219" s="226"/>
      <c r="H219" s="226"/>
      <c r="I219" s="226"/>
    </row>
    <row r="220" spans="1:9" x14ac:dyDescent="0.3">
      <c r="A220" s="99"/>
      <c r="B220" s="226"/>
      <c r="C220" s="226"/>
      <c r="D220" s="226"/>
      <c r="E220" s="226"/>
      <c r="F220" s="226"/>
      <c r="G220" s="226"/>
      <c r="H220" s="226"/>
      <c r="I220" s="226"/>
    </row>
    <row r="221" spans="1:9" ht="6.75" customHeight="1" x14ac:dyDescent="0.3">
      <c r="A221" s="99"/>
      <c r="B221" s="99"/>
      <c r="C221" s="99"/>
      <c r="D221" s="99"/>
      <c r="E221" s="99"/>
      <c r="F221" s="99"/>
      <c r="G221" s="99"/>
      <c r="H221" s="99"/>
      <c r="I221" s="99"/>
    </row>
    <row r="222" spans="1:9" x14ac:dyDescent="0.3">
      <c r="A222" s="99"/>
      <c r="B222" s="227" t="s">
        <v>716</v>
      </c>
      <c r="C222" s="227"/>
      <c r="D222" s="227"/>
      <c r="E222" s="227"/>
      <c r="F222" s="227"/>
      <c r="G222" s="227"/>
      <c r="H222" s="227"/>
      <c r="I222" s="227"/>
    </row>
    <row r="223" spans="1:9" x14ac:dyDescent="0.3">
      <c r="A223" s="99"/>
      <c r="B223" s="227"/>
      <c r="C223" s="227"/>
      <c r="D223" s="227"/>
      <c r="E223" s="227"/>
      <c r="F223" s="227"/>
      <c r="G223" s="227"/>
      <c r="H223" s="227"/>
      <c r="I223" s="227"/>
    </row>
    <row r="224" spans="1:9" x14ac:dyDescent="0.3">
      <c r="A224" s="99"/>
      <c r="B224" s="227"/>
      <c r="C224" s="227"/>
      <c r="D224" s="227"/>
      <c r="E224" s="227"/>
      <c r="F224" s="227"/>
      <c r="G224" s="227"/>
      <c r="H224" s="227"/>
      <c r="I224" s="227"/>
    </row>
    <row r="225" spans="1:9" ht="10.5" customHeight="1" x14ac:dyDescent="0.3">
      <c r="A225" s="99"/>
      <c r="B225" s="99"/>
      <c r="C225" s="99"/>
      <c r="D225" s="99"/>
      <c r="E225" s="99"/>
      <c r="F225" s="99"/>
      <c r="G225" s="99"/>
      <c r="H225" s="99"/>
      <c r="I225" s="99"/>
    </row>
    <row r="226" spans="1:9" x14ac:dyDescent="0.3">
      <c r="A226" s="226" t="s">
        <v>617</v>
      </c>
      <c r="B226" s="226"/>
      <c r="C226" s="226"/>
      <c r="D226" s="226"/>
      <c r="E226" s="226"/>
      <c r="F226" s="226"/>
      <c r="G226" s="226"/>
      <c r="H226" s="226"/>
      <c r="I226" s="226"/>
    </row>
    <row r="227" spans="1:9" x14ac:dyDescent="0.3">
      <c r="A227" s="226"/>
      <c r="B227" s="226"/>
      <c r="C227" s="226"/>
      <c r="D227" s="226"/>
      <c r="E227" s="226"/>
      <c r="F227" s="226"/>
      <c r="G227" s="226"/>
      <c r="H227" s="226"/>
      <c r="I227" s="226"/>
    </row>
    <row r="228" spans="1:9" x14ac:dyDescent="0.3">
      <c r="A228" s="99"/>
      <c r="B228" s="99"/>
      <c r="C228" s="99"/>
      <c r="D228" s="99"/>
      <c r="E228" s="99"/>
      <c r="F228" s="99"/>
      <c r="G228" s="99"/>
      <c r="H228" s="99"/>
      <c r="I228" s="99"/>
    </row>
    <row r="229" spans="1:9" x14ac:dyDescent="0.3">
      <c r="A229" s="106" t="s">
        <v>618</v>
      </c>
      <c r="B229" s="99"/>
      <c r="C229" s="99"/>
      <c r="D229" s="99"/>
      <c r="E229" s="99"/>
      <c r="F229" s="99"/>
      <c r="G229" s="99"/>
      <c r="H229" s="99"/>
      <c r="I229" s="99"/>
    </row>
    <row r="230" spans="1:9" ht="9.75" customHeight="1" x14ac:dyDescent="0.3">
      <c r="A230" s="99"/>
      <c r="B230" s="99"/>
      <c r="C230" s="99"/>
      <c r="D230" s="99"/>
      <c r="E230" s="99"/>
      <c r="F230" s="99"/>
      <c r="G230" s="99"/>
      <c r="H230" s="99"/>
      <c r="I230" s="99"/>
    </row>
    <row r="231" spans="1:9" ht="15" customHeight="1" x14ac:dyDescent="0.3">
      <c r="A231" s="226" t="s">
        <v>717</v>
      </c>
      <c r="B231" s="226"/>
      <c r="C231" s="226"/>
      <c r="D231" s="226"/>
      <c r="E231" s="226"/>
      <c r="F231" s="226"/>
      <c r="G231" s="226"/>
      <c r="H231" s="226"/>
      <c r="I231" s="226"/>
    </row>
    <row r="232" spans="1:9" x14ac:dyDescent="0.3">
      <c r="A232" s="226"/>
      <c r="B232" s="226"/>
      <c r="C232" s="226"/>
      <c r="D232" s="226"/>
      <c r="E232" s="226"/>
      <c r="F232" s="226"/>
      <c r="G232" s="226"/>
      <c r="H232" s="226"/>
      <c r="I232" s="226"/>
    </row>
    <row r="233" spans="1:9" x14ac:dyDescent="0.3">
      <c r="A233" s="226"/>
      <c r="B233" s="226"/>
      <c r="C233" s="226"/>
      <c r="D233" s="226"/>
      <c r="E233" s="226"/>
      <c r="F233" s="226"/>
      <c r="G233" s="226"/>
      <c r="H233" s="226"/>
      <c r="I233" s="226"/>
    </row>
    <row r="234" spans="1:9" x14ac:dyDescent="0.3">
      <c r="A234" s="226"/>
      <c r="B234" s="226"/>
      <c r="C234" s="226"/>
      <c r="D234" s="226"/>
      <c r="E234" s="226"/>
      <c r="F234" s="226"/>
      <c r="G234" s="226"/>
      <c r="H234" s="226"/>
      <c r="I234" s="226"/>
    </row>
    <row r="235" spans="1:9" x14ac:dyDescent="0.3">
      <c r="A235" s="226"/>
      <c r="B235" s="226"/>
      <c r="C235" s="226"/>
      <c r="D235" s="226"/>
      <c r="E235" s="226"/>
      <c r="F235" s="226"/>
      <c r="G235" s="226"/>
      <c r="H235" s="226"/>
      <c r="I235" s="226"/>
    </row>
    <row r="236" spans="1:9" x14ac:dyDescent="0.3">
      <c r="A236" s="226"/>
      <c r="B236" s="226"/>
      <c r="C236" s="226"/>
      <c r="D236" s="226"/>
      <c r="E236" s="226"/>
      <c r="F236" s="226"/>
      <c r="G236" s="226"/>
      <c r="H236" s="226"/>
      <c r="I236" s="226"/>
    </row>
  </sheetData>
  <sheetProtection algorithmName="SHA-512" hashValue="FyhGghidKOFAb/p9XqvO8FBe7sYVsRw9xBjNpPQGJ3cv1gs80V9ZgMJykRV6Xcn5PSgGCGYt0dq/5Zzv6V5nKg==" saltValue="ni3VgM523OCmjhoX1yfXSA==" spinCount="100000" sheet="1" objects="1" scenarios="1"/>
  <mergeCells count="39">
    <mergeCell ref="A87:I90"/>
    <mergeCell ref="A43:I46"/>
    <mergeCell ref="A226:I227"/>
    <mergeCell ref="A150:I151"/>
    <mergeCell ref="A172:I174"/>
    <mergeCell ref="A194:I197"/>
    <mergeCell ref="B212:I214"/>
    <mergeCell ref="B216:I220"/>
    <mergeCell ref="B203:I210"/>
    <mergeCell ref="A81:I8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1:I1"/>
    <mergeCell ref="A2:I2"/>
    <mergeCell ref="A3:I3"/>
    <mergeCell ref="A7:I9"/>
    <mergeCell ref="A13:I15"/>
    <mergeCell ref="B17:I20"/>
    <mergeCell ref="A48:I50"/>
    <mergeCell ref="A52:I55"/>
    <mergeCell ref="A72:I73"/>
    <mergeCell ref="A75:I77"/>
    <mergeCell ref="A67:I70"/>
    <mergeCell ref="B22:I25"/>
    <mergeCell ref="B27:I29"/>
    <mergeCell ref="A31:I35"/>
    <mergeCell ref="A37:I39"/>
  </mergeCells>
  <hyperlinks>
    <hyperlink ref="A60" r:id="rId1" xr:uid="{01AB69CE-76FA-4DAA-B88A-7A608B3ACC05}"/>
    <hyperlink ref="A63" r:id="rId2" xr:uid="{42CA763E-9438-4FA1-BE4C-D633B5442F84}"/>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dimension ref="A1:R1345"/>
  <sheetViews>
    <sheetView showGridLines="0" zoomScaleNormal="100" workbookViewId="0">
      <pane ySplit="4" topLeftCell="A5" activePane="bottomLeft" state="frozen"/>
      <selection activeCell="B2" sqref="B2:L2"/>
      <selection pane="bottomLeft" sqref="A1:O1"/>
    </sheetView>
  </sheetViews>
  <sheetFormatPr defaultColWidth="9.109375" defaultRowHeight="14.4" x14ac:dyDescent="0.3"/>
  <cols>
    <col min="1" max="1" width="10.109375" style="25" customWidth="1"/>
    <col min="2" max="2" width="8.44140625" style="25" customWidth="1"/>
    <col min="3" max="3" width="10.44140625" style="25" customWidth="1"/>
    <col min="4" max="4" width="9" style="25" hidden="1" customWidth="1"/>
    <col min="5" max="5" width="9" style="25" customWidth="1"/>
    <col min="6" max="9" width="8.33203125" style="25" customWidth="1"/>
    <col min="10" max="10" width="9.6640625" style="25" customWidth="1"/>
    <col min="11" max="11" width="7.5546875" style="25" customWidth="1"/>
    <col min="12" max="12" width="10.6640625" style="25" customWidth="1"/>
    <col min="13" max="13" width="9.109375" style="25" customWidth="1"/>
    <col min="14" max="14" width="9.33203125" style="25" customWidth="1"/>
    <col min="15" max="15" width="2.88671875" style="25" customWidth="1"/>
    <col min="16" max="16" width="7.33203125" style="25" customWidth="1"/>
    <col min="17" max="17" width="2.109375" style="25" customWidth="1"/>
    <col min="18" max="18" width="9.109375" style="25" customWidth="1"/>
    <col min="19" max="16384" width="9.109375" style="25"/>
  </cols>
  <sheetData>
    <row r="1" spans="1:18" ht="15.6" x14ac:dyDescent="0.3">
      <c r="A1" s="225" t="s">
        <v>549</v>
      </c>
      <c r="B1" s="225"/>
      <c r="C1" s="225"/>
      <c r="D1" s="225"/>
      <c r="E1" s="225"/>
      <c r="F1" s="225"/>
      <c r="G1" s="225"/>
      <c r="H1" s="225"/>
      <c r="I1" s="225"/>
      <c r="J1" s="225"/>
      <c r="K1" s="225"/>
      <c r="L1" s="225"/>
      <c r="M1" s="225"/>
      <c r="N1" s="225"/>
      <c r="O1" s="225"/>
    </row>
    <row r="2" spans="1:18" ht="15.6" x14ac:dyDescent="0.3">
      <c r="A2" s="225" t="s">
        <v>950</v>
      </c>
      <c r="B2" s="225"/>
      <c r="C2" s="225"/>
      <c r="D2" s="225"/>
      <c r="E2" s="225"/>
      <c r="F2" s="225"/>
      <c r="G2" s="225"/>
      <c r="H2" s="225"/>
      <c r="I2" s="225"/>
      <c r="J2" s="225"/>
      <c r="K2" s="225"/>
      <c r="L2" s="225"/>
      <c r="M2" s="225"/>
      <c r="N2" s="225"/>
      <c r="O2" s="225"/>
    </row>
    <row r="3" spans="1:18" ht="15.6" x14ac:dyDescent="0.3">
      <c r="A3" s="225" t="s">
        <v>108</v>
      </c>
      <c r="B3" s="225"/>
      <c r="C3" s="225"/>
      <c r="D3" s="225"/>
      <c r="E3" s="225"/>
      <c r="F3" s="225"/>
      <c r="G3" s="225"/>
      <c r="H3" s="225"/>
      <c r="I3" s="225"/>
      <c r="J3" s="225"/>
      <c r="K3" s="225"/>
      <c r="L3" s="225"/>
      <c r="M3" s="225"/>
      <c r="N3" s="225"/>
      <c r="O3" s="225"/>
    </row>
    <row r="4" spans="1:18" x14ac:dyDescent="0.3">
      <c r="A4" s="26"/>
      <c r="B4" s="26"/>
      <c r="C4" s="26"/>
      <c r="D4" s="26"/>
      <c r="E4" s="26"/>
      <c r="F4" s="26"/>
      <c r="G4" s="27"/>
      <c r="H4" s="27"/>
      <c r="I4" s="27"/>
      <c r="J4" s="26"/>
      <c r="K4" s="26"/>
      <c r="L4" s="244" t="s">
        <v>975</v>
      </c>
      <c r="M4" s="245"/>
      <c r="N4" s="245"/>
      <c r="O4" s="246"/>
      <c r="P4" s="28"/>
    </row>
    <row r="5" spans="1:18" x14ac:dyDescent="0.3">
      <c r="A5" s="131" t="s">
        <v>147</v>
      </c>
      <c r="B5" s="132"/>
      <c r="C5" s="132"/>
      <c r="D5" s="132"/>
      <c r="E5" s="132"/>
      <c r="F5" s="132"/>
      <c r="G5" s="133"/>
      <c r="H5" s="132"/>
      <c r="I5" s="132"/>
      <c r="J5" s="134"/>
      <c r="K5" s="132"/>
      <c r="L5" s="132"/>
      <c r="M5" s="132"/>
      <c r="N5" s="132"/>
      <c r="O5" s="132"/>
      <c r="P5" s="135"/>
      <c r="Q5" s="135"/>
      <c r="R5" s="135"/>
    </row>
    <row r="6" spans="1:18" x14ac:dyDescent="0.3">
      <c r="A6" s="136" t="s">
        <v>45</v>
      </c>
      <c r="B6" s="137"/>
      <c r="C6" s="132"/>
      <c r="D6" s="132"/>
      <c r="E6" s="241" t="s">
        <v>645</v>
      </c>
      <c r="F6" s="241"/>
      <c r="G6" s="241"/>
      <c r="H6" s="241"/>
      <c r="I6" s="241"/>
      <c r="J6" s="241"/>
      <c r="K6" s="138" t="s">
        <v>149</v>
      </c>
      <c r="L6" s="132"/>
      <c r="M6" s="132"/>
      <c r="N6" s="132"/>
      <c r="O6" s="132"/>
      <c r="P6" s="135"/>
      <c r="Q6" s="135"/>
      <c r="R6" s="135"/>
    </row>
    <row r="7" spans="1:18" x14ac:dyDescent="0.3">
      <c r="A7" s="137"/>
      <c r="B7" s="137"/>
      <c r="C7" s="132"/>
      <c r="D7" s="132"/>
      <c r="E7" s="132"/>
      <c r="F7" s="139"/>
      <c r="G7" s="139"/>
      <c r="H7" s="139"/>
      <c r="I7" s="139"/>
      <c r="J7" s="139"/>
      <c r="K7" s="132"/>
      <c r="L7" s="132"/>
      <c r="M7" s="132"/>
      <c r="N7" s="132"/>
      <c r="O7" s="132"/>
      <c r="P7" s="135"/>
      <c r="Q7" s="135"/>
      <c r="R7" s="135"/>
    </row>
    <row r="8" spans="1:18" x14ac:dyDescent="0.3">
      <c r="A8" s="137" t="s">
        <v>46</v>
      </c>
      <c r="B8" s="137"/>
      <c r="C8" s="132"/>
      <c r="D8" s="132"/>
      <c r="E8" s="132"/>
      <c r="F8" s="132"/>
      <c r="G8" s="132"/>
      <c r="H8" s="132"/>
      <c r="I8" s="132"/>
      <c r="J8" s="132"/>
      <c r="K8" s="132"/>
      <c r="L8" s="132"/>
      <c r="M8" s="132"/>
      <c r="N8" s="132"/>
      <c r="O8" s="132"/>
      <c r="P8" s="135"/>
      <c r="Q8" s="135"/>
      <c r="R8" s="135"/>
    </row>
    <row r="9" spans="1:18" x14ac:dyDescent="0.3">
      <c r="A9" s="137"/>
      <c r="B9" s="137"/>
      <c r="C9" s="132"/>
      <c r="D9" s="132"/>
      <c r="E9" s="132"/>
      <c r="F9" s="132"/>
      <c r="G9" s="132"/>
      <c r="H9" s="132"/>
      <c r="I9" s="132"/>
      <c r="J9" s="132"/>
      <c r="K9" s="132"/>
      <c r="L9" s="132"/>
      <c r="M9" s="132"/>
      <c r="N9" s="132"/>
      <c r="O9" s="132"/>
      <c r="P9" s="135"/>
      <c r="Q9" s="135"/>
      <c r="R9" s="135"/>
    </row>
    <row r="10" spans="1:18" x14ac:dyDescent="0.3">
      <c r="A10" s="137"/>
      <c r="B10" s="239" t="s">
        <v>226</v>
      </c>
      <c r="C10" s="240"/>
      <c r="D10" s="240"/>
      <c r="E10" s="242" t="str">
        <f>INDEX(comptable,MATCH(E6,ConcNum,0),2)</f>
        <v>01</v>
      </c>
      <c r="F10" s="242"/>
      <c r="G10" s="242"/>
      <c r="H10" s="242"/>
      <c r="I10" s="243"/>
      <c r="J10" s="140"/>
      <c r="K10" s="138"/>
      <c r="L10" s="132"/>
      <c r="M10" s="138"/>
      <c r="N10" s="138"/>
      <c r="O10" s="138"/>
      <c r="P10" s="135"/>
      <c r="Q10" s="135"/>
      <c r="R10" s="135"/>
    </row>
    <row r="11" spans="1:18" x14ac:dyDescent="0.3">
      <c r="A11" s="137"/>
      <c r="B11" s="239" t="s">
        <v>243</v>
      </c>
      <c r="C11" s="240"/>
      <c r="D11" s="240"/>
      <c r="E11" s="242" t="str">
        <f>IF(ISNA(MATCH(TEXT(AgyIdx,"00"),compnumtxt,0)),"INVALID COMPANY NUMBER",INDEX(comptable,MATCH(TEXT(AgyIdx,"00"),compnumtxt,0),3))</f>
        <v>North Carolina General Assembly</v>
      </c>
      <c r="F11" s="242"/>
      <c r="G11" s="242"/>
      <c r="H11" s="242"/>
      <c r="I11" s="243"/>
      <c r="J11" s="140"/>
      <c r="K11" s="252" t="str">
        <f>IF(K10="","",E10&amp;"p.xlsx")</f>
        <v/>
      </c>
      <c r="L11" s="252"/>
      <c r="M11" s="252"/>
      <c r="N11" s="252"/>
      <c r="O11" s="132"/>
      <c r="P11" s="135"/>
      <c r="Q11" s="135"/>
      <c r="R11" s="135"/>
    </row>
    <row r="12" spans="1:18" x14ac:dyDescent="0.3">
      <c r="A12" s="137"/>
      <c r="B12" s="239" t="s">
        <v>62</v>
      </c>
      <c r="C12" s="240"/>
      <c r="D12" s="240"/>
      <c r="E12" s="254"/>
      <c r="F12" s="254"/>
      <c r="G12" s="254"/>
      <c r="H12" s="254"/>
      <c r="I12" s="255"/>
      <c r="J12" s="141"/>
      <c r="K12" s="142" t="str">
        <f>IF(ISBLANK(E12),"Enter preparer name!","")</f>
        <v>Enter preparer name!</v>
      </c>
      <c r="L12" s="143"/>
      <c r="M12" s="143"/>
      <c r="N12" s="143"/>
      <c r="O12" s="143"/>
      <c r="P12" s="135"/>
      <c r="Q12" s="135"/>
      <c r="R12" s="135"/>
    </row>
    <row r="13" spans="1:18" x14ac:dyDescent="0.3">
      <c r="A13" s="137"/>
      <c r="B13" s="144" t="s">
        <v>67</v>
      </c>
      <c r="C13" s="145"/>
      <c r="D13" s="145"/>
      <c r="E13" s="253"/>
      <c r="F13" s="254"/>
      <c r="G13" s="254"/>
      <c r="H13" s="254"/>
      <c r="I13" s="255"/>
      <c r="J13" s="141"/>
      <c r="K13" s="142" t="str">
        <f>IF(ISBLANK(E13),"Enter email address!","")</f>
        <v>Enter email address!</v>
      </c>
      <c r="L13" s="143"/>
      <c r="M13" s="143"/>
      <c r="N13" s="143"/>
      <c r="O13" s="143"/>
      <c r="P13" s="135"/>
      <c r="Q13" s="135"/>
      <c r="R13" s="135"/>
    </row>
    <row r="14" spans="1:18" x14ac:dyDescent="0.3">
      <c r="A14" s="137"/>
      <c r="B14" s="239" t="s">
        <v>63</v>
      </c>
      <c r="C14" s="240"/>
      <c r="D14" s="240"/>
      <c r="E14" s="254"/>
      <c r="F14" s="254"/>
      <c r="G14" s="254"/>
      <c r="H14" s="254"/>
      <c r="I14" s="255"/>
      <c r="J14" s="146"/>
      <c r="K14" s="142" t="str">
        <f>IF(ISBLANK(E14),"Enter preparer phone number, including area code and extension!","")</f>
        <v>Enter preparer phone number, including area code and extension!</v>
      </c>
      <c r="L14" s="147"/>
      <c r="M14" s="143"/>
      <c r="N14" s="143"/>
      <c r="O14" s="143"/>
      <c r="P14" s="135"/>
      <c r="Q14" s="135"/>
      <c r="R14" s="135"/>
    </row>
    <row r="15" spans="1:18" x14ac:dyDescent="0.3">
      <c r="A15" s="137"/>
      <c r="B15" s="137"/>
      <c r="C15" s="132"/>
      <c r="D15" s="132"/>
      <c r="E15" s="148"/>
      <c r="F15" s="132"/>
      <c r="G15" s="132"/>
      <c r="H15" s="132"/>
      <c r="I15" s="132"/>
      <c r="J15" s="143"/>
      <c r="K15" s="143"/>
      <c r="L15" s="143"/>
      <c r="M15" s="143"/>
      <c r="N15" s="143"/>
      <c r="O15" s="143"/>
      <c r="P15" s="135"/>
      <c r="Q15" s="135"/>
      <c r="R15" s="135"/>
    </row>
    <row r="16" spans="1:18" ht="42" x14ac:dyDescent="0.3">
      <c r="A16" s="149" t="s">
        <v>64</v>
      </c>
      <c r="B16" s="150" t="s">
        <v>348</v>
      </c>
      <c r="C16" s="150" t="s">
        <v>347</v>
      </c>
      <c r="D16" s="151"/>
      <c r="E16" s="251" t="s">
        <v>66</v>
      </c>
      <c r="F16" s="251"/>
      <c r="G16" s="251"/>
      <c r="H16" s="251"/>
      <c r="I16" s="251"/>
      <c r="J16" s="251"/>
      <c r="K16" s="251"/>
      <c r="L16" s="251"/>
      <c r="M16" s="251"/>
      <c r="N16" s="251"/>
      <c r="O16" s="251"/>
      <c r="P16" s="152" t="s">
        <v>99</v>
      </c>
    </row>
    <row r="17" spans="1:16" s="30" customFormat="1" x14ac:dyDescent="0.3">
      <c r="A17" s="85">
        <v>550</v>
      </c>
      <c r="B17" s="153"/>
      <c r="C17" s="154" t="s">
        <v>65</v>
      </c>
      <c r="D17" s="155" t="str">
        <f t="shared" ref="D17:D18" si="0">IF(B17="NA","",IF(Q17&lt;&gt;0,"E",""))</f>
        <v/>
      </c>
      <c r="E17" s="256" t="s">
        <v>629</v>
      </c>
      <c r="F17" s="257"/>
      <c r="G17" s="257"/>
      <c r="H17" s="257"/>
      <c r="I17" s="257"/>
      <c r="J17" s="257"/>
      <c r="K17" s="257"/>
      <c r="L17" s="257"/>
      <c r="M17" s="257"/>
      <c r="N17" s="257"/>
      <c r="O17" s="258"/>
      <c r="P17" s="156"/>
    </row>
    <row r="18" spans="1:16" s="30" customFormat="1" x14ac:dyDescent="0.3">
      <c r="A18" s="85">
        <v>555</v>
      </c>
      <c r="B18" s="153"/>
      <c r="C18" s="154" t="s">
        <v>65</v>
      </c>
      <c r="D18" s="155" t="str">
        <f t="shared" si="0"/>
        <v/>
      </c>
      <c r="E18" s="256" t="s">
        <v>630</v>
      </c>
      <c r="F18" s="257"/>
      <c r="G18" s="257"/>
      <c r="H18" s="257"/>
      <c r="I18" s="257"/>
      <c r="J18" s="257"/>
      <c r="K18" s="257"/>
      <c r="L18" s="257"/>
      <c r="M18" s="257"/>
      <c r="N18" s="257"/>
      <c r="O18" s="258"/>
      <c r="P18" s="156"/>
    </row>
    <row r="19" spans="1:16" s="30" customFormat="1" x14ac:dyDescent="0.3">
      <c r="A19" s="85">
        <v>560</v>
      </c>
      <c r="B19" s="153"/>
      <c r="C19" s="154" t="s">
        <v>65</v>
      </c>
      <c r="D19" s="155" t="str">
        <f t="shared" ref="D19" si="1">IF(B19="NA","",IF(Q19&lt;&gt;0,"E",""))</f>
        <v/>
      </c>
      <c r="E19" s="256" t="s">
        <v>658</v>
      </c>
      <c r="F19" s="257"/>
      <c r="G19" s="257"/>
      <c r="H19" s="257"/>
      <c r="I19" s="257"/>
      <c r="J19" s="257"/>
      <c r="K19" s="257"/>
      <c r="L19" s="257"/>
      <c r="M19" s="257"/>
      <c r="N19" s="257"/>
      <c r="O19" s="258"/>
      <c r="P19" s="156"/>
    </row>
    <row r="20" spans="1:16" s="30" customFormat="1" x14ac:dyDescent="0.3">
      <c r="A20" s="87"/>
      <c r="B20" s="88"/>
      <c r="C20" s="92"/>
      <c r="D20" s="89"/>
      <c r="E20" s="90"/>
      <c r="F20" s="90"/>
      <c r="G20" s="90"/>
      <c r="H20" s="90"/>
      <c r="I20" s="90"/>
      <c r="J20" s="90"/>
      <c r="K20" s="90"/>
      <c r="L20" s="90"/>
      <c r="M20" s="90"/>
      <c r="N20" s="90"/>
      <c r="O20" s="90"/>
      <c r="P20" s="91"/>
    </row>
    <row r="21" spans="1:16" x14ac:dyDescent="0.3">
      <c r="A21" s="41" t="s">
        <v>293</v>
      </c>
      <c r="B21" s="26"/>
      <c r="C21" s="26"/>
      <c r="D21" s="26"/>
      <c r="E21" s="26"/>
      <c r="F21" s="31"/>
      <c r="G21" s="31"/>
      <c r="H21" s="26"/>
      <c r="I21" s="250" t="str">
        <f>CONCATENATE(E10," ",E11)</f>
        <v>01 North Carolina General Assembly</v>
      </c>
      <c r="J21" s="250"/>
      <c r="K21" s="250"/>
      <c r="L21" s="250"/>
      <c r="M21" s="250"/>
      <c r="N21" s="250"/>
      <c r="O21" s="250"/>
    </row>
    <row r="22" spans="1:16" s="30" customFormat="1" x14ac:dyDescent="0.3">
      <c r="A22" s="249"/>
      <c r="B22" s="248"/>
      <c r="C22" s="248"/>
      <c r="D22" s="248"/>
      <c r="E22" s="248"/>
      <c r="F22" s="248"/>
      <c r="G22" s="248"/>
      <c r="H22" s="248"/>
      <c r="I22" s="248"/>
      <c r="J22" s="248"/>
      <c r="K22" s="248"/>
      <c r="L22" s="248"/>
      <c r="M22" s="248"/>
      <c r="N22" s="248"/>
      <c r="O22" s="248"/>
      <c r="P22" s="248"/>
    </row>
    <row r="23" spans="1:16" x14ac:dyDescent="0.3">
      <c r="A23" s="247"/>
      <c r="B23" s="248"/>
      <c r="C23" s="248"/>
      <c r="D23" s="248"/>
      <c r="E23" s="248"/>
      <c r="F23" s="248"/>
      <c r="G23" s="248"/>
      <c r="H23" s="248"/>
      <c r="I23" s="248"/>
      <c r="J23" s="248"/>
      <c r="K23" s="248"/>
      <c r="L23" s="248"/>
      <c r="M23" s="248"/>
      <c r="N23" s="248"/>
      <c r="O23" s="248"/>
      <c r="P23" s="248"/>
    </row>
    <row r="27" spans="1:16" x14ac:dyDescent="0.3">
      <c r="F27" s="26"/>
      <c r="G27" s="26"/>
    </row>
    <row r="28" spans="1:16" x14ac:dyDescent="0.3">
      <c r="F28" s="26"/>
      <c r="G28" s="26"/>
    </row>
    <row r="29" spans="1:16" x14ac:dyDescent="0.3">
      <c r="F29" s="26"/>
      <c r="G29" s="26"/>
    </row>
    <row r="30" spans="1:16" x14ac:dyDescent="0.3">
      <c r="F30" s="26"/>
      <c r="G30" s="26"/>
    </row>
    <row r="31" spans="1:16" x14ac:dyDescent="0.3">
      <c r="F31" s="26"/>
      <c r="G31" s="26"/>
    </row>
    <row r="32" spans="1:16" x14ac:dyDescent="0.3">
      <c r="F32" s="26"/>
      <c r="G32" s="26"/>
    </row>
    <row r="1189" spans="1:4" s="26" customFormat="1" x14ac:dyDescent="0.3">
      <c r="A1189" s="32"/>
    </row>
    <row r="1190" spans="1:4" s="26" customFormat="1" x14ac:dyDescent="0.3">
      <c r="A1190" s="32"/>
      <c r="B1190" s="32"/>
      <c r="C1190" s="32"/>
      <c r="D1190" s="32"/>
    </row>
    <row r="1191" spans="1:4" s="26" customFormat="1" x14ac:dyDescent="0.3">
      <c r="A1191" s="32"/>
      <c r="B1191" s="32"/>
      <c r="C1191" s="32"/>
      <c r="D1191" s="32"/>
    </row>
    <row r="1192" spans="1:4" s="26" customFormat="1" x14ac:dyDescent="0.3">
      <c r="A1192" s="32"/>
      <c r="B1192" s="32"/>
      <c r="C1192" s="32"/>
      <c r="D1192" s="32"/>
    </row>
    <row r="1193" spans="1:4" s="26" customFormat="1" x14ac:dyDescent="0.3">
      <c r="A1193" s="32"/>
      <c r="B1193" s="32"/>
      <c r="C1193" s="32"/>
      <c r="D1193" s="32"/>
    </row>
    <row r="1194" spans="1:4" s="26" customFormat="1" x14ac:dyDescent="0.3">
      <c r="A1194" s="32"/>
      <c r="B1194" s="32"/>
      <c r="C1194" s="32"/>
      <c r="D1194" s="32"/>
    </row>
    <row r="1195" spans="1:4" s="26" customFormat="1" x14ac:dyDescent="0.3">
      <c r="A1195" s="32"/>
      <c r="B1195" s="32"/>
      <c r="C1195" s="32"/>
      <c r="D1195" s="32"/>
    </row>
    <row r="1196" spans="1:4" s="26" customFormat="1" x14ac:dyDescent="0.3">
      <c r="A1196" s="32"/>
      <c r="B1196" s="32"/>
      <c r="C1196" s="32"/>
      <c r="D1196" s="32"/>
    </row>
    <row r="1197" spans="1:4" s="26" customFormat="1" x14ac:dyDescent="0.3">
      <c r="A1197" s="32"/>
      <c r="B1197" s="32"/>
      <c r="C1197" s="32"/>
      <c r="D1197" s="32"/>
    </row>
    <row r="1198" spans="1:4" s="26" customFormat="1" x14ac:dyDescent="0.3">
      <c r="A1198" s="32"/>
      <c r="B1198" s="32"/>
      <c r="C1198" s="32"/>
      <c r="D1198" s="32"/>
    </row>
    <row r="1199" spans="1:4" s="26" customFormat="1" x14ac:dyDescent="0.3">
      <c r="A1199" s="32"/>
      <c r="B1199" s="32"/>
      <c r="C1199" s="32"/>
      <c r="D1199" s="32"/>
    </row>
    <row r="1200" spans="1:4" s="26" customFormat="1" x14ac:dyDescent="0.3">
      <c r="A1200" s="32"/>
      <c r="B1200" s="32"/>
      <c r="C1200" s="32"/>
      <c r="D1200" s="32"/>
    </row>
    <row r="1201" spans="1:4" s="26" customFormat="1" x14ac:dyDescent="0.3">
      <c r="A1201" s="32"/>
      <c r="B1201" s="32"/>
      <c r="C1201" s="32"/>
      <c r="D1201" s="32"/>
    </row>
    <row r="1202" spans="1:4" s="26" customFormat="1" x14ac:dyDescent="0.3">
      <c r="A1202" s="32"/>
      <c r="B1202" s="32"/>
      <c r="C1202" s="32"/>
      <c r="D1202" s="32"/>
    </row>
    <row r="1203" spans="1:4" s="26" customFormat="1" x14ac:dyDescent="0.3">
      <c r="A1203" s="32"/>
      <c r="B1203" s="32"/>
      <c r="C1203" s="32"/>
      <c r="D1203" s="32"/>
    </row>
    <row r="1204" spans="1:4" s="26" customFormat="1" x14ac:dyDescent="0.3">
      <c r="A1204" s="32"/>
      <c r="B1204" s="32"/>
      <c r="C1204" s="32"/>
      <c r="D1204" s="32"/>
    </row>
    <row r="1205" spans="1:4" s="26" customFormat="1" x14ac:dyDescent="0.3">
      <c r="A1205" s="32"/>
      <c r="B1205" s="32"/>
      <c r="C1205" s="32"/>
      <c r="D1205" s="32"/>
    </row>
    <row r="1206" spans="1:4" s="26" customFormat="1" x14ac:dyDescent="0.3">
      <c r="A1206" s="32"/>
      <c r="B1206" s="32"/>
      <c r="C1206" s="32"/>
      <c r="D1206" s="32"/>
    </row>
    <row r="1207" spans="1:4" s="26" customFormat="1" x14ac:dyDescent="0.3">
      <c r="A1207" s="32"/>
      <c r="B1207" s="32"/>
      <c r="C1207" s="32"/>
      <c r="D1207" s="32"/>
    </row>
    <row r="1208" spans="1:4" s="26" customFormat="1" x14ac:dyDescent="0.3">
      <c r="A1208" s="32"/>
      <c r="B1208" s="32"/>
      <c r="C1208" s="32"/>
      <c r="D1208" s="32"/>
    </row>
    <row r="1209" spans="1:4" s="26" customFormat="1" x14ac:dyDescent="0.3">
      <c r="A1209" s="32"/>
      <c r="B1209" s="32"/>
      <c r="C1209" s="32"/>
      <c r="D1209" s="32"/>
    </row>
    <row r="1210" spans="1:4" s="26" customFormat="1" x14ac:dyDescent="0.3">
      <c r="A1210" s="32"/>
      <c r="B1210" s="32"/>
      <c r="C1210" s="32"/>
      <c r="D1210" s="32"/>
    </row>
    <row r="1211" spans="1:4" s="26" customFormat="1" x14ac:dyDescent="0.3">
      <c r="A1211" s="32"/>
      <c r="B1211" s="32"/>
      <c r="C1211" s="32"/>
      <c r="D1211" s="32"/>
    </row>
    <row r="1212" spans="1:4" s="26" customFormat="1" x14ac:dyDescent="0.3">
      <c r="A1212" s="32"/>
      <c r="B1212" s="32"/>
      <c r="C1212" s="32"/>
      <c r="D1212" s="32"/>
    </row>
    <row r="1213" spans="1:4" s="26" customFormat="1" x14ac:dyDescent="0.3">
      <c r="A1213" s="32"/>
      <c r="B1213" s="32"/>
      <c r="C1213" s="32"/>
      <c r="D1213" s="32"/>
    </row>
    <row r="1214" spans="1:4" s="26" customFormat="1" x14ac:dyDescent="0.3">
      <c r="A1214" s="32"/>
      <c r="B1214" s="32"/>
      <c r="C1214" s="32"/>
      <c r="D1214" s="32"/>
    </row>
    <row r="1215" spans="1:4" s="26" customFormat="1" x14ac:dyDescent="0.3">
      <c r="A1215" s="32"/>
      <c r="B1215" s="32"/>
      <c r="C1215" s="32"/>
      <c r="D1215" s="32"/>
    </row>
    <row r="1216" spans="1:4" s="26" customFormat="1" x14ac:dyDescent="0.3">
      <c r="A1216" s="32"/>
      <c r="B1216" s="32"/>
      <c r="C1216" s="32"/>
      <c r="D1216" s="32"/>
    </row>
    <row r="1217" spans="1:4" s="26" customFormat="1" x14ac:dyDescent="0.3">
      <c r="A1217" s="32"/>
      <c r="B1217" s="32"/>
      <c r="C1217" s="32"/>
      <c r="D1217" s="32"/>
    </row>
    <row r="1218" spans="1:4" s="26" customFormat="1" x14ac:dyDescent="0.3">
      <c r="A1218" s="32"/>
      <c r="B1218" s="32"/>
      <c r="C1218" s="32"/>
      <c r="D1218" s="32"/>
    </row>
    <row r="1219" spans="1:4" s="26" customFormat="1" x14ac:dyDescent="0.3">
      <c r="A1219" s="32"/>
      <c r="B1219" s="32"/>
      <c r="C1219" s="32"/>
      <c r="D1219" s="32"/>
    </row>
    <row r="1220" spans="1:4" s="26" customFormat="1" x14ac:dyDescent="0.3">
      <c r="A1220" s="32"/>
      <c r="B1220" s="32"/>
      <c r="C1220" s="32"/>
      <c r="D1220" s="32"/>
    </row>
    <row r="1221" spans="1:4" s="26" customFormat="1" x14ac:dyDescent="0.3">
      <c r="A1221" s="32"/>
      <c r="B1221" s="32"/>
      <c r="C1221" s="32"/>
      <c r="D1221" s="32"/>
    </row>
    <row r="1222" spans="1:4" s="26" customFormat="1" x14ac:dyDescent="0.3">
      <c r="A1222" s="32"/>
      <c r="B1222" s="32"/>
      <c r="C1222" s="32"/>
      <c r="D1222" s="32"/>
    </row>
    <row r="1223" spans="1:4" s="26" customFormat="1" x14ac:dyDescent="0.3">
      <c r="A1223" s="32"/>
      <c r="B1223" s="32"/>
      <c r="C1223" s="32"/>
      <c r="D1223" s="32"/>
    </row>
    <row r="1224" spans="1:4" s="26" customFormat="1" x14ac:dyDescent="0.3">
      <c r="A1224" s="32"/>
      <c r="B1224" s="32"/>
      <c r="C1224" s="32"/>
      <c r="D1224" s="32"/>
    </row>
    <row r="1225" spans="1:4" s="26" customFormat="1" x14ac:dyDescent="0.3">
      <c r="A1225" s="32"/>
      <c r="B1225" s="32"/>
      <c r="C1225" s="32"/>
      <c r="D1225" s="32"/>
    </row>
    <row r="1226" spans="1:4" s="26" customFormat="1" x14ac:dyDescent="0.3">
      <c r="A1226" s="32"/>
      <c r="B1226" s="32"/>
      <c r="C1226" s="32"/>
      <c r="D1226" s="32"/>
    </row>
    <row r="1227" spans="1:4" s="26" customFormat="1" x14ac:dyDescent="0.3">
      <c r="A1227" s="32"/>
      <c r="B1227" s="32"/>
      <c r="C1227" s="32"/>
      <c r="D1227" s="32"/>
    </row>
    <row r="1228" spans="1:4" s="26" customFormat="1" x14ac:dyDescent="0.3">
      <c r="A1228" s="32"/>
      <c r="B1228" s="32"/>
      <c r="C1228" s="32"/>
      <c r="D1228" s="32"/>
    </row>
    <row r="1229" spans="1:4" s="26" customFormat="1" x14ac:dyDescent="0.3">
      <c r="A1229" s="32"/>
      <c r="B1229" s="32"/>
      <c r="C1229" s="32"/>
      <c r="D1229" s="32"/>
    </row>
    <row r="1230" spans="1:4" s="26" customFormat="1" x14ac:dyDescent="0.3">
      <c r="A1230" s="32"/>
      <c r="B1230" s="32"/>
      <c r="C1230" s="32"/>
      <c r="D1230" s="32"/>
    </row>
    <row r="1231" spans="1:4" s="26" customFormat="1" x14ac:dyDescent="0.3">
      <c r="A1231" s="32"/>
      <c r="B1231" s="32"/>
      <c r="C1231" s="32"/>
      <c r="D1231" s="32"/>
    </row>
    <row r="1232" spans="1:4" s="26" customFormat="1" x14ac:dyDescent="0.3">
      <c r="A1232" s="32"/>
      <c r="B1232" s="32"/>
      <c r="C1232" s="32"/>
      <c r="D1232" s="32"/>
    </row>
    <row r="1233" spans="1:4" s="26" customFormat="1" x14ac:dyDescent="0.3">
      <c r="A1233" s="32"/>
      <c r="B1233" s="32"/>
      <c r="C1233" s="32"/>
      <c r="D1233" s="32"/>
    </row>
    <row r="1234" spans="1:4" s="26" customFormat="1" x14ac:dyDescent="0.3">
      <c r="A1234" s="32"/>
      <c r="B1234" s="32"/>
      <c r="C1234" s="32"/>
      <c r="D1234" s="32"/>
    </row>
    <row r="1235" spans="1:4" s="26" customFormat="1" x14ac:dyDescent="0.3">
      <c r="A1235" s="32"/>
      <c r="B1235" s="32"/>
      <c r="C1235" s="32"/>
      <c r="D1235" s="32"/>
    </row>
    <row r="1236" spans="1:4" s="26" customFormat="1" x14ac:dyDescent="0.3">
      <c r="A1236" s="32"/>
      <c r="B1236" s="32"/>
      <c r="C1236" s="32"/>
      <c r="D1236" s="32"/>
    </row>
    <row r="1237" spans="1:4" s="26" customFormat="1" x14ac:dyDescent="0.3">
      <c r="A1237" s="32"/>
      <c r="B1237" s="32"/>
      <c r="C1237" s="32"/>
      <c r="D1237" s="32"/>
    </row>
    <row r="1238" spans="1:4" s="26" customFormat="1" x14ac:dyDescent="0.3">
      <c r="A1238" s="32"/>
      <c r="B1238" s="32"/>
      <c r="C1238" s="32"/>
      <c r="D1238" s="32"/>
    </row>
    <row r="1239" spans="1:4" s="26" customFormat="1" x14ac:dyDescent="0.3">
      <c r="A1239" s="32"/>
      <c r="B1239" s="32"/>
      <c r="C1239" s="32"/>
      <c r="D1239" s="32"/>
    </row>
    <row r="1240" spans="1:4" s="26" customFormat="1" x14ac:dyDescent="0.3">
      <c r="A1240" s="32"/>
      <c r="B1240" s="32"/>
      <c r="C1240" s="32"/>
      <c r="D1240" s="32"/>
    </row>
    <row r="1241" spans="1:4" s="26" customFormat="1" x14ac:dyDescent="0.3">
      <c r="A1241" s="32"/>
      <c r="B1241" s="32"/>
      <c r="C1241" s="32"/>
      <c r="D1241" s="32"/>
    </row>
    <row r="1242" spans="1:4" s="26" customFormat="1" x14ac:dyDescent="0.3">
      <c r="A1242" s="32"/>
      <c r="B1242" s="32"/>
      <c r="C1242" s="32"/>
      <c r="D1242" s="32"/>
    </row>
    <row r="1243" spans="1:4" s="26" customFormat="1" x14ac:dyDescent="0.3">
      <c r="A1243" s="32"/>
      <c r="B1243" s="32"/>
      <c r="C1243" s="32"/>
      <c r="D1243" s="32"/>
    </row>
    <row r="1244" spans="1:4" s="26" customFormat="1" x14ac:dyDescent="0.3">
      <c r="A1244" s="32"/>
      <c r="B1244" s="32"/>
      <c r="C1244" s="32"/>
      <c r="D1244" s="32"/>
    </row>
    <row r="1245" spans="1:4" s="26" customFormat="1" x14ac:dyDescent="0.3">
      <c r="A1245" s="32"/>
      <c r="B1245" s="32"/>
      <c r="C1245" s="32"/>
      <c r="D1245" s="32"/>
    </row>
    <row r="1246" spans="1:4" s="26" customFormat="1" x14ac:dyDescent="0.3">
      <c r="A1246" s="32"/>
      <c r="B1246" s="32"/>
      <c r="C1246" s="32"/>
      <c r="D1246" s="32"/>
    </row>
    <row r="1247" spans="1:4" s="26" customFormat="1" x14ac:dyDescent="0.3">
      <c r="A1247" s="32"/>
      <c r="B1247" s="32"/>
      <c r="C1247" s="32"/>
      <c r="D1247" s="32"/>
    </row>
    <row r="1248" spans="1:4" s="26" customFormat="1" x14ac:dyDescent="0.3">
      <c r="A1248" s="32"/>
      <c r="B1248" s="32"/>
      <c r="C1248" s="32"/>
      <c r="D1248" s="32"/>
    </row>
    <row r="1249" spans="1:4" s="26" customFormat="1" x14ac:dyDescent="0.3">
      <c r="A1249" s="32"/>
      <c r="B1249" s="32"/>
      <c r="C1249" s="32"/>
      <c r="D1249" s="32"/>
    </row>
    <row r="1250" spans="1:4" s="26" customFormat="1" x14ac:dyDescent="0.3">
      <c r="A1250" s="32"/>
      <c r="B1250" s="32"/>
      <c r="C1250" s="32"/>
      <c r="D1250" s="32"/>
    </row>
    <row r="1251" spans="1:4" s="26" customFormat="1" x14ac:dyDescent="0.3">
      <c r="A1251" s="32"/>
      <c r="B1251" s="32"/>
      <c r="C1251" s="32"/>
      <c r="D1251" s="32"/>
    </row>
    <row r="1252" spans="1:4" s="26" customFormat="1" x14ac:dyDescent="0.3">
      <c r="A1252" s="32"/>
      <c r="B1252" s="32"/>
      <c r="C1252" s="32"/>
      <c r="D1252" s="32"/>
    </row>
    <row r="1253" spans="1:4" s="26" customFormat="1" x14ac:dyDescent="0.3">
      <c r="A1253" s="32"/>
      <c r="B1253" s="32"/>
      <c r="C1253" s="32"/>
      <c r="D1253" s="32"/>
    </row>
    <row r="1254" spans="1:4" s="26" customFormat="1" x14ac:dyDescent="0.3">
      <c r="A1254" s="32"/>
      <c r="B1254" s="32"/>
      <c r="C1254" s="32"/>
      <c r="D1254" s="32"/>
    </row>
    <row r="1255" spans="1:4" s="26" customFormat="1" x14ac:dyDescent="0.3">
      <c r="A1255" s="32"/>
      <c r="B1255" s="32"/>
      <c r="C1255" s="32"/>
      <c r="D1255" s="32"/>
    </row>
    <row r="1256" spans="1:4" x14ac:dyDescent="0.3">
      <c r="B1256" s="33"/>
      <c r="C1256" s="33"/>
      <c r="D1256" s="33"/>
    </row>
    <row r="1257" spans="1:4" x14ac:dyDescent="0.3">
      <c r="B1257" s="33"/>
      <c r="C1257" s="33"/>
      <c r="D1257" s="33"/>
    </row>
    <row r="1258" spans="1:4" x14ac:dyDescent="0.3">
      <c r="B1258" s="33"/>
      <c r="C1258" s="33"/>
      <c r="D1258" s="33"/>
    </row>
    <row r="1259" spans="1:4" x14ac:dyDescent="0.3">
      <c r="B1259" s="33"/>
      <c r="C1259" s="33"/>
      <c r="D1259" s="33"/>
    </row>
    <row r="1260" spans="1:4" x14ac:dyDescent="0.3">
      <c r="B1260" s="33"/>
      <c r="C1260" s="33"/>
      <c r="D1260" s="33"/>
    </row>
    <row r="1261" spans="1:4" x14ac:dyDescent="0.3">
      <c r="B1261" s="33"/>
      <c r="C1261" s="33"/>
      <c r="D1261" s="33"/>
    </row>
    <row r="1262" spans="1:4" x14ac:dyDescent="0.3">
      <c r="B1262" s="33"/>
      <c r="C1262" s="33"/>
      <c r="D1262" s="33"/>
    </row>
    <row r="1263" spans="1:4" x14ac:dyDescent="0.3">
      <c r="B1263" s="33"/>
      <c r="C1263" s="33"/>
      <c r="D1263" s="33"/>
    </row>
    <row r="1264" spans="1:4" x14ac:dyDescent="0.3">
      <c r="B1264" s="33"/>
      <c r="C1264" s="33"/>
      <c r="D1264" s="33"/>
    </row>
    <row r="1265" spans="2:4" x14ac:dyDescent="0.3">
      <c r="B1265" s="33"/>
      <c r="C1265" s="33"/>
      <c r="D1265" s="33"/>
    </row>
    <row r="1266" spans="2:4" x14ac:dyDescent="0.3">
      <c r="B1266" s="33"/>
      <c r="C1266" s="33"/>
      <c r="D1266" s="33"/>
    </row>
    <row r="1267" spans="2:4" x14ac:dyDescent="0.3">
      <c r="B1267" s="33"/>
      <c r="C1267" s="33"/>
      <c r="D1267" s="33"/>
    </row>
    <row r="1268" spans="2:4" x14ac:dyDescent="0.3">
      <c r="B1268" s="33"/>
      <c r="C1268" s="33"/>
      <c r="D1268" s="33"/>
    </row>
    <row r="1269" spans="2:4" x14ac:dyDescent="0.3">
      <c r="B1269" s="33"/>
      <c r="C1269" s="33"/>
      <c r="D1269" s="33"/>
    </row>
    <row r="1270" spans="2:4" x14ac:dyDescent="0.3">
      <c r="B1270" s="33"/>
      <c r="C1270" s="33"/>
      <c r="D1270" s="33"/>
    </row>
    <row r="1271" spans="2:4" x14ac:dyDescent="0.3">
      <c r="B1271" s="33"/>
      <c r="C1271" s="33"/>
      <c r="D1271" s="33"/>
    </row>
    <row r="1272" spans="2:4" x14ac:dyDescent="0.3">
      <c r="B1272" s="33"/>
      <c r="C1272" s="33"/>
      <c r="D1272" s="33"/>
    </row>
    <row r="1273" spans="2:4" x14ac:dyDescent="0.3">
      <c r="B1273" s="33"/>
      <c r="C1273" s="33"/>
      <c r="D1273" s="33"/>
    </row>
    <row r="1274" spans="2:4" x14ac:dyDescent="0.3">
      <c r="B1274" s="33"/>
      <c r="C1274" s="33"/>
      <c r="D1274" s="33"/>
    </row>
    <row r="1275" spans="2:4" x14ac:dyDescent="0.3">
      <c r="B1275" s="33"/>
      <c r="C1275" s="33"/>
      <c r="D1275" s="33"/>
    </row>
    <row r="1276" spans="2:4" x14ac:dyDescent="0.3">
      <c r="B1276" s="33"/>
      <c r="C1276" s="33"/>
      <c r="D1276" s="33"/>
    </row>
    <row r="1277" spans="2:4" x14ac:dyDescent="0.3">
      <c r="B1277" s="33"/>
      <c r="C1277" s="33"/>
      <c r="D1277" s="33"/>
    </row>
    <row r="1278" spans="2:4" x14ac:dyDescent="0.3">
      <c r="B1278" s="33"/>
      <c r="C1278" s="33"/>
      <c r="D1278" s="33"/>
    </row>
    <row r="1279" spans="2:4" x14ac:dyDescent="0.3">
      <c r="B1279" s="33"/>
      <c r="C1279" s="33"/>
      <c r="D1279" s="33"/>
    </row>
    <row r="1280" spans="2:4" x14ac:dyDescent="0.3">
      <c r="B1280" s="33"/>
      <c r="C1280" s="33"/>
      <c r="D1280" s="33"/>
    </row>
    <row r="1281" spans="2:4" x14ac:dyDescent="0.3">
      <c r="B1281" s="33"/>
      <c r="C1281" s="33"/>
      <c r="D1281" s="33"/>
    </row>
    <row r="1282" spans="2:4" x14ac:dyDescent="0.3">
      <c r="B1282" s="33"/>
      <c r="C1282" s="33"/>
      <c r="D1282" s="33"/>
    </row>
    <row r="1283" spans="2:4" x14ac:dyDescent="0.3">
      <c r="B1283" s="33"/>
      <c r="C1283" s="33"/>
      <c r="D1283" s="33"/>
    </row>
    <row r="1284" spans="2:4" x14ac:dyDescent="0.3">
      <c r="B1284" s="33"/>
      <c r="C1284" s="33"/>
      <c r="D1284" s="33"/>
    </row>
    <row r="1285" spans="2:4" x14ac:dyDescent="0.3">
      <c r="B1285" s="33"/>
      <c r="C1285" s="33"/>
      <c r="D1285" s="33"/>
    </row>
    <row r="1286" spans="2:4" x14ac:dyDescent="0.3">
      <c r="B1286" s="33"/>
      <c r="C1286" s="33"/>
      <c r="D1286" s="33"/>
    </row>
    <row r="1287" spans="2:4" x14ac:dyDescent="0.3">
      <c r="B1287" s="33"/>
      <c r="C1287" s="33"/>
      <c r="D1287" s="33"/>
    </row>
    <row r="1288" spans="2:4" x14ac:dyDescent="0.3">
      <c r="B1288" s="33"/>
      <c r="C1288" s="33"/>
      <c r="D1288" s="33"/>
    </row>
    <row r="1289" spans="2:4" x14ac:dyDescent="0.3">
      <c r="B1289" s="33"/>
      <c r="C1289" s="33"/>
      <c r="D1289" s="33"/>
    </row>
    <row r="1290" spans="2:4" x14ac:dyDescent="0.3">
      <c r="B1290" s="33"/>
      <c r="C1290" s="33"/>
      <c r="D1290" s="33"/>
    </row>
    <row r="1291" spans="2:4" x14ac:dyDescent="0.3">
      <c r="B1291" s="33"/>
      <c r="C1291" s="33"/>
      <c r="D1291" s="33"/>
    </row>
    <row r="1292" spans="2:4" x14ac:dyDescent="0.3">
      <c r="B1292" s="33"/>
      <c r="C1292" s="33"/>
      <c r="D1292" s="33"/>
    </row>
    <row r="1293" spans="2:4" x14ac:dyDescent="0.3">
      <c r="B1293" s="33"/>
      <c r="C1293" s="33"/>
      <c r="D1293" s="33"/>
    </row>
    <row r="1294" spans="2:4" x14ac:dyDescent="0.3">
      <c r="B1294" s="33"/>
      <c r="C1294" s="33"/>
      <c r="D1294" s="33"/>
    </row>
    <row r="1295" spans="2:4" x14ac:dyDescent="0.3">
      <c r="B1295" s="33"/>
      <c r="C1295" s="33"/>
      <c r="D1295" s="33"/>
    </row>
    <row r="1296" spans="2:4" x14ac:dyDescent="0.3">
      <c r="B1296" s="33"/>
      <c r="C1296" s="33"/>
      <c r="D1296" s="33"/>
    </row>
    <row r="1297" spans="2:4" x14ac:dyDescent="0.3">
      <c r="B1297" s="33"/>
      <c r="C1297" s="33"/>
      <c r="D1297" s="33"/>
    </row>
    <row r="1298" spans="2:4" x14ac:dyDescent="0.3">
      <c r="B1298" s="33"/>
      <c r="C1298" s="33"/>
      <c r="D1298" s="33"/>
    </row>
    <row r="1299" spans="2:4" x14ac:dyDescent="0.3">
      <c r="B1299" s="33"/>
      <c r="C1299" s="33"/>
      <c r="D1299" s="33"/>
    </row>
    <row r="1300" spans="2:4" x14ac:dyDescent="0.3">
      <c r="B1300" s="33"/>
      <c r="C1300" s="33"/>
      <c r="D1300" s="33"/>
    </row>
    <row r="1301" spans="2:4" x14ac:dyDescent="0.3">
      <c r="B1301" s="33"/>
      <c r="C1301" s="33"/>
      <c r="D1301" s="33"/>
    </row>
    <row r="1302" spans="2:4" x14ac:dyDescent="0.3">
      <c r="B1302" s="33"/>
      <c r="C1302" s="33"/>
      <c r="D1302" s="33"/>
    </row>
    <row r="1303" spans="2:4" x14ac:dyDescent="0.3">
      <c r="B1303" s="33"/>
      <c r="C1303" s="33"/>
      <c r="D1303" s="33"/>
    </row>
    <row r="1304" spans="2:4" x14ac:dyDescent="0.3">
      <c r="B1304" s="33"/>
      <c r="C1304" s="33"/>
      <c r="D1304" s="33"/>
    </row>
    <row r="1305" spans="2:4" x14ac:dyDescent="0.3">
      <c r="B1305" s="33"/>
      <c r="C1305" s="33"/>
      <c r="D1305" s="33"/>
    </row>
    <row r="1306" spans="2:4" x14ac:dyDescent="0.3">
      <c r="B1306" s="33"/>
      <c r="C1306" s="33"/>
      <c r="D1306" s="33"/>
    </row>
    <row r="1307" spans="2:4" x14ac:dyDescent="0.3">
      <c r="B1307" s="33"/>
      <c r="C1307" s="33"/>
      <c r="D1307" s="33"/>
    </row>
    <row r="1308" spans="2:4" x14ac:dyDescent="0.3">
      <c r="B1308" s="33"/>
      <c r="C1308" s="33"/>
      <c r="D1308" s="33"/>
    </row>
    <row r="1309" spans="2:4" x14ac:dyDescent="0.3">
      <c r="B1309" s="33"/>
      <c r="C1309" s="33"/>
      <c r="D1309" s="33"/>
    </row>
    <row r="1310" spans="2:4" x14ac:dyDescent="0.3">
      <c r="B1310" s="33"/>
      <c r="C1310" s="33"/>
      <c r="D1310" s="33"/>
    </row>
    <row r="1311" spans="2:4" x14ac:dyDescent="0.3">
      <c r="B1311" s="33"/>
      <c r="C1311" s="33"/>
      <c r="D1311" s="33"/>
    </row>
    <row r="1312" spans="2:4" x14ac:dyDescent="0.3">
      <c r="B1312" s="33"/>
      <c r="C1312" s="33"/>
      <c r="D1312" s="33"/>
    </row>
    <row r="1313" spans="2:4" x14ac:dyDescent="0.3">
      <c r="B1313" s="33"/>
      <c r="C1313" s="33"/>
      <c r="D1313" s="33"/>
    </row>
    <row r="1314" spans="2:4" x14ac:dyDescent="0.3">
      <c r="B1314" s="33"/>
      <c r="C1314" s="33"/>
      <c r="D1314" s="33"/>
    </row>
    <row r="1315" spans="2:4" x14ac:dyDescent="0.3">
      <c r="B1315" s="33"/>
      <c r="C1315" s="33"/>
      <c r="D1315" s="33"/>
    </row>
    <row r="1316" spans="2:4" x14ac:dyDescent="0.3">
      <c r="B1316" s="33"/>
      <c r="C1316" s="33"/>
      <c r="D1316" s="33"/>
    </row>
    <row r="1317" spans="2:4" x14ac:dyDescent="0.3">
      <c r="B1317" s="33"/>
      <c r="C1317" s="33"/>
      <c r="D1317" s="33"/>
    </row>
    <row r="1318" spans="2:4" x14ac:dyDescent="0.3">
      <c r="B1318" s="33"/>
      <c r="C1318" s="33"/>
      <c r="D1318" s="33"/>
    </row>
    <row r="1319" spans="2:4" x14ac:dyDescent="0.3">
      <c r="B1319" s="33"/>
      <c r="C1319" s="33"/>
      <c r="D1319" s="33"/>
    </row>
    <row r="1320" spans="2:4" x14ac:dyDescent="0.3">
      <c r="B1320" s="33"/>
      <c r="C1320" s="33"/>
      <c r="D1320" s="33"/>
    </row>
    <row r="1321" spans="2:4" x14ac:dyDescent="0.3">
      <c r="B1321" s="33"/>
      <c r="C1321" s="33"/>
      <c r="D1321" s="33"/>
    </row>
    <row r="1322" spans="2:4" x14ac:dyDescent="0.3">
      <c r="B1322" s="33"/>
      <c r="C1322" s="33"/>
      <c r="D1322" s="33"/>
    </row>
    <row r="1323" spans="2:4" x14ac:dyDescent="0.3">
      <c r="B1323" s="33"/>
      <c r="C1323" s="33"/>
      <c r="D1323" s="33"/>
    </row>
    <row r="1324" spans="2:4" x14ac:dyDescent="0.3">
      <c r="B1324" s="33"/>
      <c r="C1324" s="33"/>
      <c r="D1324" s="33"/>
    </row>
    <row r="1325" spans="2:4" x14ac:dyDescent="0.3">
      <c r="B1325" s="33"/>
      <c r="C1325" s="33"/>
      <c r="D1325" s="33"/>
    </row>
    <row r="1326" spans="2:4" x14ac:dyDescent="0.3">
      <c r="B1326" s="33"/>
      <c r="C1326" s="33"/>
      <c r="D1326" s="33"/>
    </row>
    <row r="1327" spans="2:4" x14ac:dyDescent="0.3">
      <c r="B1327" s="33"/>
      <c r="C1327" s="33"/>
      <c r="D1327" s="33"/>
    </row>
    <row r="1328" spans="2:4" x14ac:dyDescent="0.3">
      <c r="B1328" s="33"/>
      <c r="C1328" s="33"/>
      <c r="D1328" s="33"/>
    </row>
    <row r="1329" spans="2:4" x14ac:dyDescent="0.3">
      <c r="B1329" s="33"/>
      <c r="C1329" s="33"/>
      <c r="D1329" s="33"/>
    </row>
    <row r="1330" spans="2:4" x14ac:dyDescent="0.3">
      <c r="B1330" s="33"/>
      <c r="C1330" s="33"/>
      <c r="D1330" s="33"/>
    </row>
    <row r="1331" spans="2:4" x14ac:dyDescent="0.3">
      <c r="B1331" s="33"/>
      <c r="C1331" s="33"/>
      <c r="D1331" s="33"/>
    </row>
    <row r="1332" spans="2:4" x14ac:dyDescent="0.3">
      <c r="B1332" s="33"/>
      <c r="C1332" s="33"/>
      <c r="D1332" s="33"/>
    </row>
    <row r="1333" spans="2:4" x14ac:dyDescent="0.3">
      <c r="B1333" s="33"/>
      <c r="C1333" s="33"/>
      <c r="D1333" s="33"/>
    </row>
    <row r="1334" spans="2:4" x14ac:dyDescent="0.3">
      <c r="B1334" s="33"/>
      <c r="C1334" s="33"/>
      <c r="D1334" s="33"/>
    </row>
    <row r="1335" spans="2:4" x14ac:dyDescent="0.3">
      <c r="B1335" s="33"/>
      <c r="C1335" s="33"/>
      <c r="D1335" s="33"/>
    </row>
    <row r="1336" spans="2:4" x14ac:dyDescent="0.3">
      <c r="B1336" s="33"/>
      <c r="C1336" s="33"/>
      <c r="D1336" s="33"/>
    </row>
    <row r="1337" spans="2:4" x14ac:dyDescent="0.3">
      <c r="B1337" s="33"/>
      <c r="C1337" s="33"/>
      <c r="D1337" s="33"/>
    </row>
    <row r="1338" spans="2:4" x14ac:dyDescent="0.3">
      <c r="B1338" s="33"/>
      <c r="C1338" s="33"/>
      <c r="D1338" s="33"/>
    </row>
    <row r="1339" spans="2:4" x14ac:dyDescent="0.3">
      <c r="B1339" s="33"/>
      <c r="C1339" s="33"/>
      <c r="D1339" s="33"/>
    </row>
    <row r="1340" spans="2:4" x14ac:dyDescent="0.3">
      <c r="B1340" s="33"/>
      <c r="C1340" s="33"/>
      <c r="D1340" s="33"/>
    </row>
    <row r="1341" spans="2:4" x14ac:dyDescent="0.3">
      <c r="B1341" s="33"/>
      <c r="C1341" s="33"/>
      <c r="D1341" s="33"/>
    </row>
    <row r="1342" spans="2:4" x14ac:dyDescent="0.3">
      <c r="B1342" s="33"/>
      <c r="C1342" s="33"/>
      <c r="D1342" s="33"/>
    </row>
    <row r="1343" spans="2:4" x14ac:dyDescent="0.3">
      <c r="B1343" s="33"/>
      <c r="C1343" s="33"/>
      <c r="D1343" s="33"/>
    </row>
    <row r="1344" spans="2:4" x14ac:dyDescent="0.3">
      <c r="B1344" s="33"/>
      <c r="C1344" s="33"/>
      <c r="D1344" s="33"/>
    </row>
    <row r="1345" spans="2:4" x14ac:dyDescent="0.3">
      <c r="B1345" s="33"/>
      <c r="C1345" s="33"/>
      <c r="D1345" s="33"/>
    </row>
  </sheetData>
  <sheetProtection algorithmName="SHA-512" hashValue="YOoaJRLwVgAk4umN+mvZUCT0wNL+u5pvTOZlsq/RrTUoz1w6yLcojNVXlnEex7C4fQ4sg2pBgmgCBH11ZYYPaQ==" saltValue="gl3mYYHANY7U4QgS8OtyaA==" spinCount="100000" sheet="1" objects="1" scenarios="1"/>
  <customSheetViews>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1"/>
    </customSheetView>
    <customSheetView guid="{1250FD07-FF56-4A9D-AF9E-C27124A7EBE9}" showGridLines="0" fitToPage="1" hiddenRows="1" showRuler="0">
      <selection sqref="A1:J1"/>
      <pageMargins left="0.75" right="0.5" top="0.5" bottom="0.5" header="0.5" footer="0.5"/>
      <pageSetup scale="80" fitToHeight="2" orientation="portrait" r:id="rId2"/>
      <headerFooter alignWithMargins="0"/>
    </customSheetView>
    <customSheetView guid="{BEA4BE86-04D1-4C96-9358-7A260B9D2B2D}" showGridLines="0" fitToPage="1" hiddenRows="1" showRuler="0">
      <selection sqref="A1:J1"/>
      <pageMargins left="0.75" right="0.5" top="0.5" bottom="0.5" header="0.5" footer="0.5"/>
      <pageSetup scale="80" fitToHeight="2" orientation="portrait" r:id="rId3"/>
      <headerFooter alignWithMargins="0"/>
    </customSheetView>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4"/>
    </customSheetView>
  </customSheetViews>
  <mergeCells count="22">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 ref="A1:O1"/>
    <mergeCell ref="A2:O2"/>
    <mergeCell ref="A3:O3"/>
    <mergeCell ref="B10:D10"/>
    <mergeCell ref="E6:J6"/>
    <mergeCell ref="E10:I10"/>
    <mergeCell ref="L4:O4"/>
  </mergeCells>
  <phoneticPr fontId="11" type="noConversion"/>
  <conditionalFormatting sqref="E12:E14 F12:I12 F14:I14">
    <cfRule type="expression" dxfId="6" priority="1" stopIfTrue="1">
      <formula>ISBLANK(E12)</formula>
    </cfRule>
  </conditionalFormatting>
  <dataValidations count="2">
    <dataValidation type="list" allowBlank="1" showInputMessage="1" showErrorMessage="1" sqref="F7:J7 E6:J6" xr:uid="{00000000-0002-0000-0200-000000000000}">
      <formula1>ConcNum</formula1>
    </dataValidation>
    <dataValidation type="textLength" operator="equal" allowBlank="1" showInputMessage="1" showErrorMessage="1" errorTitle="Input Error!" error="Leave blank or enter NA." prompt="Leave blank or enter NA." sqref="B17:C20" xr:uid="{00000000-0002-0000-0200-000001000000}">
      <formula1>2</formula1>
    </dataValidation>
  </dataValidations>
  <hyperlinks>
    <hyperlink ref="A18" location="'555'!Print_Area" display="'555'!Print_Area" xr:uid="{00000000-0004-0000-0200-000000000000}"/>
    <hyperlink ref="E18:L18" location="'565'!A1" display="Schedule of Interinstitutional Transfers" xr:uid="{00000000-0004-0000-0200-000001000000}"/>
    <hyperlink ref="A17" location="'550'!Print_Area" display="'550'!Print_Area" xr:uid="{00000000-0004-0000-0200-000002000000}"/>
    <hyperlink ref="E17:L17" location="'535'!A1" display="Schedule of Advances" xr:uid="{00000000-0004-0000-0200-000003000000}"/>
    <hyperlink ref="E17:O17" location="'550'!Print_Area" display="Schedule of Advances" xr:uid="{00000000-0004-0000-0200-000004000000}"/>
    <hyperlink ref="E18:O18" location="'555'!Print_Area" display="Schedule of Interinstitutional Transfers" xr:uid="{00000000-0004-0000-0200-000005000000}"/>
    <hyperlink ref="A19" location="'560'!Print_Area" display="'560'!Print_Area" xr:uid="{00000000-0004-0000-0200-000006000000}"/>
    <hyperlink ref="E19:L19" location="'565'!A1" display="Schedule of Interinstitutional Transfers" xr:uid="{00000000-0004-0000-0200-000007000000}"/>
    <hyperlink ref="E19:O19" location="'560'!Print_Area" display="Schedule of Agency Nonroutine Transfers" xr:uid="{00000000-0004-0000-0200-000008000000}"/>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2">
    <tabColor rgb="FFFFFF00"/>
  </sheetPr>
  <dimension ref="A1:D64"/>
  <sheetViews>
    <sheetView workbookViewId="0">
      <selection activeCell="C22" sqref="C22"/>
    </sheetView>
  </sheetViews>
  <sheetFormatPr defaultRowHeight="13.2" x14ac:dyDescent="0.25"/>
  <cols>
    <col min="1" max="1" width="42.5546875" bestFit="1" customWidth="1"/>
    <col min="3" max="3" width="47.109375" bestFit="1" customWidth="1"/>
    <col min="4" max="4" width="14" bestFit="1" customWidth="1"/>
  </cols>
  <sheetData>
    <row r="1" spans="1:4" ht="15.6" x14ac:dyDescent="0.3">
      <c r="B1" s="19" t="s">
        <v>152</v>
      </c>
      <c r="C1" s="38" t="s">
        <v>242</v>
      </c>
      <c r="D1" s="18"/>
    </row>
    <row r="2" spans="1:4" ht="31.2" x14ac:dyDescent="0.3">
      <c r="B2" s="20" t="s">
        <v>310</v>
      </c>
      <c r="C2" s="21" t="s">
        <v>553</v>
      </c>
      <c r="D2" s="22" t="s">
        <v>311</v>
      </c>
    </row>
    <row r="3" spans="1:4" ht="15.6" x14ac:dyDescent="0.3">
      <c r="A3" t="str">
        <f>CONCATENATE(B3," ",C3)</f>
        <v>01 North Carolina General Assembly</v>
      </c>
      <c r="B3" s="5" t="s">
        <v>445</v>
      </c>
      <c r="C3" s="4" t="s">
        <v>52</v>
      </c>
      <c r="D3" s="4" t="s">
        <v>228</v>
      </c>
    </row>
    <row r="4" spans="1:4" ht="15.6" x14ac:dyDescent="0.3">
      <c r="A4" t="str">
        <f t="shared" ref="A4:A64" si="0">CONCATENATE(B4," ",C4)</f>
        <v>02 Administrative Office of the Courts</v>
      </c>
      <c r="B4" s="5" t="s">
        <v>446</v>
      </c>
      <c r="C4" s="4" t="s">
        <v>286</v>
      </c>
      <c r="D4" s="4" t="s">
        <v>228</v>
      </c>
    </row>
    <row r="5" spans="1:4" ht="15.6" x14ac:dyDescent="0.3">
      <c r="A5" t="str">
        <f t="shared" si="0"/>
        <v>03 Office of the Governor</v>
      </c>
      <c r="B5" s="5" t="s">
        <v>252</v>
      </c>
      <c r="C5" s="4" t="s">
        <v>287</v>
      </c>
      <c r="D5" s="4" t="s">
        <v>228</v>
      </c>
    </row>
    <row r="6" spans="1:4" ht="15.6" x14ac:dyDescent="0.3">
      <c r="A6" t="str">
        <f t="shared" si="0"/>
        <v>04 Office of Lieutenant Governor</v>
      </c>
      <c r="B6" s="5" t="s">
        <v>447</v>
      </c>
      <c r="C6" s="4" t="s">
        <v>288</v>
      </c>
      <c r="D6" s="4" t="s">
        <v>228</v>
      </c>
    </row>
    <row r="7" spans="1:4" ht="15.6" x14ac:dyDescent="0.3">
      <c r="A7" t="str">
        <f t="shared" si="0"/>
        <v>05 Office of the Secretary of State</v>
      </c>
      <c r="B7" s="5" t="s">
        <v>448</v>
      </c>
      <c r="C7" s="4" t="s">
        <v>53</v>
      </c>
      <c r="D7" s="4" t="s">
        <v>228</v>
      </c>
    </row>
    <row r="8" spans="1:4" ht="15.6" x14ac:dyDescent="0.3">
      <c r="A8" t="str">
        <f t="shared" si="0"/>
        <v>06 Office of the State Auditor</v>
      </c>
      <c r="B8" s="5" t="s">
        <v>449</v>
      </c>
      <c r="C8" s="4" t="s">
        <v>47</v>
      </c>
      <c r="D8" s="4" t="s">
        <v>228</v>
      </c>
    </row>
    <row r="9" spans="1:4" ht="15.6" x14ac:dyDescent="0.3">
      <c r="A9" t="str">
        <f t="shared" si="0"/>
        <v xml:space="preserve">07 Department of the State Treasurer </v>
      </c>
      <c r="B9" s="5" t="s">
        <v>450</v>
      </c>
      <c r="C9" s="4" t="s">
        <v>6</v>
      </c>
      <c r="D9" s="4" t="s">
        <v>228</v>
      </c>
    </row>
    <row r="10" spans="1:4" ht="15.6" x14ac:dyDescent="0.3">
      <c r="A10" t="str">
        <f t="shared" si="0"/>
        <v xml:space="preserve">08 Department of Public Instruction </v>
      </c>
      <c r="B10" s="5" t="s">
        <v>451</v>
      </c>
      <c r="C10" s="4" t="s">
        <v>168</v>
      </c>
      <c r="D10" s="4" t="s">
        <v>228</v>
      </c>
    </row>
    <row r="11" spans="1:4" ht="15.6" x14ac:dyDescent="0.3">
      <c r="A11" t="str">
        <f t="shared" si="0"/>
        <v xml:space="preserve">09 Department of Justice </v>
      </c>
      <c r="B11" s="5" t="s">
        <v>452</v>
      </c>
      <c r="C11" s="4" t="s">
        <v>57</v>
      </c>
      <c r="D11" s="4" t="s">
        <v>228</v>
      </c>
    </row>
    <row r="12" spans="1:4" ht="15.6" x14ac:dyDescent="0.3">
      <c r="A12" t="str">
        <f t="shared" si="0"/>
        <v>10 Department of Agriculture</v>
      </c>
      <c r="B12" s="5" t="s">
        <v>453</v>
      </c>
      <c r="C12" s="4" t="s">
        <v>58</v>
      </c>
      <c r="D12" s="4" t="s">
        <v>228</v>
      </c>
    </row>
    <row r="13" spans="1:4" ht="15.6" x14ac:dyDescent="0.3">
      <c r="A13" t="str">
        <f t="shared" si="0"/>
        <v>11 Department of Labor</v>
      </c>
      <c r="B13" s="5" t="s">
        <v>454</v>
      </c>
      <c r="C13" s="4" t="s">
        <v>59</v>
      </c>
      <c r="D13" s="4" t="s">
        <v>228</v>
      </c>
    </row>
    <row r="14" spans="1:4" ht="15.6" x14ac:dyDescent="0.3">
      <c r="A14" t="str">
        <f t="shared" si="0"/>
        <v xml:space="preserve">12 Department of Insurance </v>
      </c>
      <c r="B14" s="5" t="s">
        <v>455</v>
      </c>
      <c r="C14" s="4" t="s">
        <v>60</v>
      </c>
      <c r="D14" s="4" t="s">
        <v>228</v>
      </c>
    </row>
    <row r="15" spans="1:4" ht="15.6" x14ac:dyDescent="0.3">
      <c r="A15" t="str">
        <f t="shared" si="0"/>
        <v xml:space="preserve">13 Department of Administration </v>
      </c>
      <c r="B15" s="5" t="s">
        <v>230</v>
      </c>
      <c r="C15" s="4" t="s">
        <v>40</v>
      </c>
      <c r="D15" s="4" t="s">
        <v>228</v>
      </c>
    </row>
    <row r="16" spans="1:4" ht="15.6" x14ac:dyDescent="0.3">
      <c r="A16" t="str">
        <f t="shared" si="0"/>
        <v xml:space="preserve">14 Office of the State Controller </v>
      </c>
      <c r="B16" s="5" t="s">
        <v>456</v>
      </c>
      <c r="C16" s="4" t="s">
        <v>41</v>
      </c>
      <c r="D16" s="4" t="s">
        <v>228</v>
      </c>
    </row>
    <row r="17" spans="1:4" ht="15.6" x14ac:dyDescent="0.3">
      <c r="A17" t="str">
        <f t="shared" si="0"/>
        <v>15 Department of Transportation</v>
      </c>
      <c r="B17" s="5" t="s">
        <v>457</v>
      </c>
      <c r="C17" s="4" t="s">
        <v>22</v>
      </c>
      <c r="D17" s="4" t="s">
        <v>228</v>
      </c>
    </row>
    <row r="18" spans="1:4" ht="15.6" x14ac:dyDescent="0.3">
      <c r="A18" t="str">
        <f t="shared" si="0"/>
        <v>16 Department of Environmental Quality</v>
      </c>
      <c r="B18" s="5" t="s">
        <v>458</v>
      </c>
      <c r="C18" s="14" t="s">
        <v>552</v>
      </c>
      <c r="D18" s="4" t="s">
        <v>228</v>
      </c>
    </row>
    <row r="19" spans="1:4" ht="15.6" x14ac:dyDescent="0.3">
      <c r="A19" t="str">
        <f t="shared" si="0"/>
        <v>17 Wildlife Resources Commission</v>
      </c>
      <c r="B19" s="5" t="s">
        <v>459</v>
      </c>
      <c r="C19" s="4" t="s">
        <v>244</v>
      </c>
      <c r="D19" s="4" t="s">
        <v>228</v>
      </c>
    </row>
    <row r="20" spans="1:4" ht="15.6" x14ac:dyDescent="0.3">
      <c r="A20" t="str">
        <f t="shared" si="0"/>
        <v>19 Dept. of Public Safety</v>
      </c>
      <c r="B20" s="5" t="s">
        <v>344</v>
      </c>
      <c r="C20" s="14" t="s">
        <v>345</v>
      </c>
      <c r="D20" s="4" t="s">
        <v>228</v>
      </c>
    </row>
    <row r="21" spans="1:4" ht="15.6" x14ac:dyDescent="0.3">
      <c r="A21" t="str">
        <f t="shared" si="0"/>
        <v>2X Dept. of Health and Human Services</v>
      </c>
      <c r="B21" s="5" t="s">
        <v>245</v>
      </c>
      <c r="C21" s="4" t="s">
        <v>101</v>
      </c>
      <c r="D21" s="4" t="s">
        <v>228</v>
      </c>
    </row>
    <row r="22" spans="1:4" ht="15.6" x14ac:dyDescent="0.3">
      <c r="A22" t="str">
        <f t="shared" si="0"/>
        <v>3X DHHS - Mental Health</v>
      </c>
      <c r="B22" s="5" t="s">
        <v>80</v>
      </c>
      <c r="C22" s="4" t="s">
        <v>246</v>
      </c>
      <c r="D22" s="4" t="s">
        <v>228</v>
      </c>
    </row>
    <row r="23" spans="1:4" ht="15.6" x14ac:dyDescent="0.3">
      <c r="A23" t="str">
        <f t="shared" si="0"/>
        <v>40 Department of Military &amp; Veterans Affairs</v>
      </c>
      <c r="B23" s="5" t="s">
        <v>586</v>
      </c>
      <c r="C23" s="14" t="s">
        <v>550</v>
      </c>
      <c r="D23" s="4" t="s">
        <v>228</v>
      </c>
    </row>
    <row r="24" spans="1:4" ht="15.6" x14ac:dyDescent="0.3">
      <c r="A24" t="str">
        <f t="shared" si="0"/>
        <v>41 Department of Information Technology</v>
      </c>
      <c r="B24" s="5" t="s">
        <v>100</v>
      </c>
      <c r="C24" s="14" t="s">
        <v>551</v>
      </c>
      <c r="D24" s="4" t="s">
        <v>228</v>
      </c>
    </row>
    <row r="25" spans="1:4" ht="15.6" x14ac:dyDescent="0.3">
      <c r="A25" t="str">
        <f t="shared" si="0"/>
        <v>43 Department of Commerce</v>
      </c>
      <c r="B25" s="5" t="s">
        <v>460</v>
      </c>
      <c r="C25" s="4" t="s">
        <v>81</v>
      </c>
      <c r="D25" s="4" t="s">
        <v>228</v>
      </c>
    </row>
    <row r="26" spans="1:4" ht="15.6" x14ac:dyDescent="0.3">
      <c r="A26" t="str">
        <f t="shared" si="0"/>
        <v>45 Department of Revenue</v>
      </c>
      <c r="B26" s="5" t="s">
        <v>461</v>
      </c>
      <c r="C26" s="4" t="s">
        <v>82</v>
      </c>
      <c r="D26" s="4" t="s">
        <v>228</v>
      </c>
    </row>
    <row r="27" spans="1:4" ht="15.6" x14ac:dyDescent="0.3">
      <c r="A27" t="str">
        <f t="shared" si="0"/>
        <v>46 Department of Natural and Cultural Resources</v>
      </c>
      <c r="B27" s="5" t="s">
        <v>462</v>
      </c>
      <c r="C27" s="14" t="s">
        <v>554</v>
      </c>
      <c r="D27" s="4" t="s">
        <v>228</v>
      </c>
    </row>
    <row r="28" spans="1:4" ht="15.6" x14ac:dyDescent="0.3">
      <c r="A28" t="str">
        <f t="shared" si="0"/>
        <v>48X UNC Hlth Care Rep Unit (Combined Pkg)</v>
      </c>
      <c r="B28" s="5" t="s">
        <v>308</v>
      </c>
      <c r="C28" s="15" t="s">
        <v>319</v>
      </c>
      <c r="D28" s="14" t="s">
        <v>172</v>
      </c>
    </row>
    <row r="29" spans="1:4" ht="15.6" x14ac:dyDescent="0.3">
      <c r="A29" t="str">
        <f t="shared" si="0"/>
        <v>48 UNC Hospitals</v>
      </c>
      <c r="B29" s="5" t="s">
        <v>318</v>
      </c>
      <c r="C29" s="4" t="s">
        <v>144</v>
      </c>
      <c r="D29" s="4" t="s">
        <v>172</v>
      </c>
    </row>
    <row r="30" spans="1:4" ht="15.6" x14ac:dyDescent="0.3">
      <c r="A30" t="str">
        <f t="shared" si="0"/>
        <v>48E UNC Hospitals - Enterprise Fund</v>
      </c>
      <c r="B30" s="5" t="s">
        <v>224</v>
      </c>
      <c r="C30" s="4" t="s">
        <v>225</v>
      </c>
      <c r="D30" s="4" t="s">
        <v>172</v>
      </c>
    </row>
    <row r="31" spans="1:4" ht="15.6" x14ac:dyDescent="0.3">
      <c r="A31" t="str">
        <f t="shared" si="0"/>
        <v>48L UNC Hospitals - LITF</v>
      </c>
      <c r="B31" s="5" t="s">
        <v>26</v>
      </c>
      <c r="C31" s="4" t="s">
        <v>27</v>
      </c>
      <c r="D31" s="4" t="s">
        <v>172</v>
      </c>
    </row>
    <row r="32" spans="1:4" ht="15.6" x14ac:dyDescent="0.3">
      <c r="A32" t="str">
        <f t="shared" si="0"/>
        <v>48R Rex Healthcare</v>
      </c>
      <c r="B32" s="5" t="s">
        <v>25</v>
      </c>
      <c r="C32" s="4" t="s">
        <v>102</v>
      </c>
      <c r="D32" s="4" t="s">
        <v>172</v>
      </c>
    </row>
    <row r="33" spans="1:4" ht="15.6" x14ac:dyDescent="0.3">
      <c r="A33" t="str">
        <f t="shared" si="0"/>
        <v>48C Chatham Hospital</v>
      </c>
      <c r="B33" s="5" t="s">
        <v>294</v>
      </c>
      <c r="C33" s="14" t="s">
        <v>295</v>
      </c>
      <c r="D33" s="4" t="s">
        <v>172</v>
      </c>
    </row>
    <row r="34" spans="1:4" ht="15.6" x14ac:dyDescent="0.3">
      <c r="A34" t="str">
        <f t="shared" si="0"/>
        <v>48T UNC Hlth Care-Triangle Physicians Network</v>
      </c>
      <c r="B34" s="5" t="s">
        <v>303</v>
      </c>
      <c r="C34" s="15" t="s">
        <v>304</v>
      </c>
      <c r="D34" s="4" t="s">
        <v>172</v>
      </c>
    </row>
    <row r="35" spans="1:4" ht="15.6" x14ac:dyDescent="0.3">
      <c r="A35" t="str">
        <f t="shared" si="0"/>
        <v>48HP High Point Regional Health</v>
      </c>
      <c r="B35" s="5" t="s">
        <v>368</v>
      </c>
      <c r="C35" s="15" t="s">
        <v>370</v>
      </c>
      <c r="D35" s="4" t="s">
        <v>172</v>
      </c>
    </row>
    <row r="36" spans="1:4" ht="15.6" x14ac:dyDescent="0.3">
      <c r="A36" t="str">
        <f t="shared" si="0"/>
        <v>48CW Caldwell Memorial Hospital</v>
      </c>
      <c r="B36" s="5" t="s">
        <v>369</v>
      </c>
      <c r="C36" s="15" t="s">
        <v>371</v>
      </c>
      <c r="D36" s="4" t="s">
        <v>172</v>
      </c>
    </row>
    <row r="37" spans="1:4" ht="15.6" x14ac:dyDescent="0.3">
      <c r="A37" t="str">
        <f t="shared" si="0"/>
        <v>50 Community College System Office</v>
      </c>
      <c r="B37" s="5" t="s">
        <v>463</v>
      </c>
      <c r="C37" s="4" t="s">
        <v>3</v>
      </c>
      <c r="D37" s="4" t="s">
        <v>228</v>
      </c>
    </row>
    <row r="38" spans="1:4" ht="15.6" x14ac:dyDescent="0.3">
      <c r="A38" t="str">
        <f t="shared" si="0"/>
        <v>60 State Board of Elections</v>
      </c>
      <c r="B38" s="5" t="s">
        <v>464</v>
      </c>
      <c r="C38" s="4" t="s">
        <v>4</v>
      </c>
      <c r="D38" s="4" t="s">
        <v>228</v>
      </c>
    </row>
    <row r="39" spans="1:4" ht="15.6" x14ac:dyDescent="0.3">
      <c r="A39" t="str">
        <f t="shared" si="0"/>
        <v>61 NC Education Lottery</v>
      </c>
      <c r="B39" s="5" t="s">
        <v>227</v>
      </c>
      <c r="C39" s="4" t="s">
        <v>103</v>
      </c>
      <c r="D39" s="4" t="s">
        <v>228</v>
      </c>
    </row>
    <row r="40" spans="1:4" ht="15.6" x14ac:dyDescent="0.3">
      <c r="A40" t="str">
        <f t="shared" si="0"/>
        <v>67 Office of Administrative Hearings</v>
      </c>
      <c r="B40" s="5" t="s">
        <v>465</v>
      </c>
      <c r="C40" s="4" t="s">
        <v>42</v>
      </c>
      <c r="D40" s="4" t="s">
        <v>228</v>
      </c>
    </row>
    <row r="41" spans="1:4" ht="15.6" x14ac:dyDescent="0.3">
      <c r="A41" t="str">
        <f t="shared" si="0"/>
        <v>69 USS North Carolina Battleship Comm.</v>
      </c>
      <c r="B41" s="5" t="s">
        <v>69</v>
      </c>
      <c r="C41" s="4" t="s">
        <v>154</v>
      </c>
      <c r="D41" s="4" t="s">
        <v>228</v>
      </c>
    </row>
    <row r="42" spans="1:4" ht="15.6" x14ac:dyDescent="0.3">
      <c r="A42" t="str">
        <f t="shared" si="0"/>
        <v>6BC Deferred Comp &amp; NC 401(k)-Combined Pkg</v>
      </c>
      <c r="B42" s="5" t="s">
        <v>353</v>
      </c>
      <c r="C42" s="15" t="s">
        <v>352</v>
      </c>
      <c r="D42" s="4" t="s">
        <v>228</v>
      </c>
    </row>
    <row r="43" spans="1:4" ht="15.6" x14ac:dyDescent="0.3">
      <c r="A43" t="str">
        <f t="shared" si="0"/>
        <v>87 NC School of Science &amp; Mathematics</v>
      </c>
      <c r="B43" s="5" t="s">
        <v>317</v>
      </c>
      <c r="C43" s="14" t="s">
        <v>292</v>
      </c>
      <c r="D43" s="4" t="s">
        <v>172</v>
      </c>
    </row>
    <row r="44" spans="1:4" ht="15.6" x14ac:dyDescent="0.3">
      <c r="A44" t="str">
        <f t="shared" si="0"/>
        <v>90 General Fund - OSC</v>
      </c>
      <c r="B44" s="5" t="s">
        <v>276</v>
      </c>
      <c r="C44" s="4" t="s">
        <v>277</v>
      </c>
      <c r="D44" s="4" t="s">
        <v>228</v>
      </c>
    </row>
    <row r="45" spans="1:4" ht="15.6" x14ac:dyDescent="0.3">
      <c r="A45" t="str">
        <f t="shared" si="0"/>
        <v>99 General Fund - DOR</v>
      </c>
      <c r="B45" s="5" t="s">
        <v>279</v>
      </c>
      <c r="C45" s="4" t="s">
        <v>278</v>
      </c>
      <c r="D45" s="4" t="s">
        <v>228</v>
      </c>
    </row>
    <row r="46" spans="1:4" ht="15.6" x14ac:dyDescent="0.3">
      <c r="A46" t="str">
        <f t="shared" si="0"/>
        <v>RX OSC-Central Accounts</v>
      </c>
      <c r="B46" s="5" t="s">
        <v>5</v>
      </c>
      <c r="C46" s="4" t="s">
        <v>96</v>
      </c>
      <c r="D46" s="4" t="s">
        <v>228</v>
      </c>
    </row>
    <row r="47" spans="1:4" ht="15.6" x14ac:dyDescent="0.3">
      <c r="A47" t="str">
        <f t="shared" si="0"/>
        <v>U10 UNC-General Administration</v>
      </c>
      <c r="B47" s="5" t="s">
        <v>71</v>
      </c>
      <c r="C47" s="4" t="s">
        <v>28</v>
      </c>
      <c r="D47" s="4" t="s">
        <v>172</v>
      </c>
    </row>
    <row r="48" spans="1:4" ht="15.6" x14ac:dyDescent="0.3">
      <c r="A48" t="str">
        <f t="shared" si="0"/>
        <v>U20 UNC at Chapel Hill</v>
      </c>
      <c r="B48" s="5" t="s">
        <v>72</v>
      </c>
      <c r="C48" s="4" t="s">
        <v>155</v>
      </c>
      <c r="D48" s="4" t="s">
        <v>172</v>
      </c>
    </row>
    <row r="49" spans="1:4" ht="15.6" x14ac:dyDescent="0.3">
      <c r="A49" t="str">
        <f t="shared" si="0"/>
        <v>U30 North Carolina State University</v>
      </c>
      <c r="B49" s="5" t="s">
        <v>73</v>
      </c>
      <c r="C49" s="4" t="s">
        <v>29</v>
      </c>
      <c r="D49" s="4" t="s">
        <v>172</v>
      </c>
    </row>
    <row r="50" spans="1:4" ht="15.6" x14ac:dyDescent="0.3">
      <c r="A50" t="str">
        <f t="shared" si="0"/>
        <v>U40 UNC at Greensboro</v>
      </c>
      <c r="B50" s="5" t="s">
        <v>74</v>
      </c>
      <c r="C50" s="4" t="s">
        <v>156</v>
      </c>
      <c r="D50" s="4" t="s">
        <v>172</v>
      </c>
    </row>
    <row r="51" spans="1:4" ht="15.6" x14ac:dyDescent="0.3">
      <c r="A51" t="str">
        <f t="shared" si="0"/>
        <v>U50 UNC at Charlotte</v>
      </c>
      <c r="B51" s="5" t="s">
        <v>75</v>
      </c>
      <c r="C51" s="4" t="s">
        <v>33</v>
      </c>
      <c r="D51" s="4" t="s">
        <v>172</v>
      </c>
    </row>
    <row r="52" spans="1:4" ht="15.6" x14ac:dyDescent="0.3">
      <c r="A52" t="str">
        <f t="shared" si="0"/>
        <v>U55 UNC at Asheville</v>
      </c>
      <c r="B52" s="5" t="s">
        <v>76</v>
      </c>
      <c r="C52" s="4" t="s">
        <v>34</v>
      </c>
      <c r="D52" s="4" t="s">
        <v>172</v>
      </c>
    </row>
    <row r="53" spans="1:4" ht="15.6" x14ac:dyDescent="0.3">
      <c r="A53" t="str">
        <f t="shared" si="0"/>
        <v>U60 UNC at Wilmington</v>
      </c>
      <c r="B53" s="5" t="s">
        <v>7</v>
      </c>
      <c r="C53" s="4" t="s">
        <v>35</v>
      </c>
      <c r="D53" s="4" t="s">
        <v>172</v>
      </c>
    </row>
    <row r="54" spans="1:4" ht="15.6" x14ac:dyDescent="0.3">
      <c r="A54" t="str">
        <f t="shared" si="0"/>
        <v>U65 East Carolina University</v>
      </c>
      <c r="B54" s="5" t="s">
        <v>8</v>
      </c>
      <c r="C54" s="4" t="s">
        <v>0</v>
      </c>
      <c r="D54" s="4" t="s">
        <v>172</v>
      </c>
    </row>
    <row r="55" spans="1:4" ht="15.6" x14ac:dyDescent="0.3">
      <c r="A55" t="str">
        <f t="shared" si="0"/>
        <v>U70 North Carolina A&amp;T University</v>
      </c>
      <c r="B55" s="5" t="s">
        <v>9</v>
      </c>
      <c r="C55" s="14" t="s">
        <v>291</v>
      </c>
      <c r="D55" s="4" t="s">
        <v>172</v>
      </c>
    </row>
    <row r="56" spans="1:4" ht="15.6" x14ac:dyDescent="0.3">
      <c r="A56" t="str">
        <f t="shared" si="0"/>
        <v>U75 Western Carolina University</v>
      </c>
      <c r="B56" s="5" t="s">
        <v>10</v>
      </c>
      <c r="C56" s="4" t="s">
        <v>31</v>
      </c>
      <c r="D56" s="4" t="s">
        <v>172</v>
      </c>
    </row>
    <row r="57" spans="1:4" ht="15.6" x14ac:dyDescent="0.3">
      <c r="A57" t="str">
        <f t="shared" si="0"/>
        <v>U80 Appalachian State University</v>
      </c>
      <c r="B57" s="5" t="s">
        <v>160</v>
      </c>
      <c r="C57" s="4" t="s">
        <v>30</v>
      </c>
      <c r="D57" s="4" t="s">
        <v>172</v>
      </c>
    </row>
    <row r="58" spans="1:4" ht="15.6" x14ac:dyDescent="0.3">
      <c r="A58" t="str">
        <f t="shared" si="0"/>
        <v>U82 UNC at Pembroke</v>
      </c>
      <c r="B58" s="5" t="s">
        <v>161</v>
      </c>
      <c r="C58" s="4" t="s">
        <v>36</v>
      </c>
      <c r="D58" s="4" t="s">
        <v>172</v>
      </c>
    </row>
    <row r="59" spans="1:4" ht="15.6" x14ac:dyDescent="0.3">
      <c r="A59" t="str">
        <f t="shared" si="0"/>
        <v>U84 Winston-Salem State University</v>
      </c>
      <c r="B59" s="5" t="s">
        <v>162</v>
      </c>
      <c r="C59" s="4" t="s">
        <v>32</v>
      </c>
      <c r="D59" s="4" t="s">
        <v>172</v>
      </c>
    </row>
    <row r="60" spans="1:4" ht="15.6" x14ac:dyDescent="0.3">
      <c r="A60" t="str">
        <f t="shared" si="0"/>
        <v>U86 Elizabeth City State University</v>
      </c>
      <c r="B60" s="5" t="s">
        <v>163</v>
      </c>
      <c r="C60" s="4" t="s">
        <v>11</v>
      </c>
      <c r="D60" s="4" t="s">
        <v>172</v>
      </c>
    </row>
    <row r="61" spans="1:4" ht="15.6" x14ac:dyDescent="0.3">
      <c r="A61" t="str">
        <f t="shared" si="0"/>
        <v>U88 Fayetteville State University</v>
      </c>
      <c r="B61" s="5" t="s">
        <v>164</v>
      </c>
      <c r="C61" s="4" t="s">
        <v>12</v>
      </c>
      <c r="D61" s="4" t="s">
        <v>172</v>
      </c>
    </row>
    <row r="62" spans="1:4" ht="15.6" x14ac:dyDescent="0.3">
      <c r="A62" t="str">
        <f t="shared" si="0"/>
        <v>U90 North Carolina Central University</v>
      </c>
      <c r="B62" s="5" t="s">
        <v>165</v>
      </c>
      <c r="C62" s="4" t="s">
        <v>1</v>
      </c>
      <c r="D62" s="4" t="s">
        <v>172</v>
      </c>
    </row>
    <row r="63" spans="1:4" ht="15.6" x14ac:dyDescent="0.3">
      <c r="A63" t="str">
        <f t="shared" si="0"/>
        <v>U92 UNC School of the Arts</v>
      </c>
      <c r="B63" s="5" t="s">
        <v>166</v>
      </c>
      <c r="C63" s="14" t="s">
        <v>290</v>
      </c>
      <c r="D63" s="4" t="s">
        <v>172</v>
      </c>
    </row>
    <row r="64" spans="1:4" ht="15.6" x14ac:dyDescent="0.3">
      <c r="A64" t="str">
        <f t="shared" si="0"/>
        <v>ZL Gateway University Research Park, Inc.</v>
      </c>
      <c r="B64" s="5" t="s">
        <v>320</v>
      </c>
      <c r="C64" s="14" t="s">
        <v>321</v>
      </c>
      <c r="D64" s="4" t="s">
        <v>172</v>
      </c>
    </row>
  </sheetData>
  <hyperlinks>
    <hyperlink ref="C1" location="Index!A1" display="Office of the State Controller"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0">
    <tabColor rgb="FFFFFF00"/>
  </sheetPr>
  <dimension ref="A1:G10"/>
  <sheetViews>
    <sheetView workbookViewId="0">
      <selection activeCell="A6" sqref="A6"/>
    </sheetView>
  </sheetViews>
  <sheetFormatPr defaultColWidth="9.109375" defaultRowHeight="15.6" x14ac:dyDescent="0.3"/>
  <cols>
    <col min="1" max="1" width="10.109375" style="4" bestFit="1" customWidth="1"/>
    <col min="2" max="16384" width="9.109375" style="4"/>
  </cols>
  <sheetData>
    <row r="1" spans="1:7" x14ac:dyDescent="0.3">
      <c r="A1" s="7" t="s">
        <v>54</v>
      </c>
    </row>
    <row r="2" spans="1:7" x14ac:dyDescent="0.3">
      <c r="A2" s="8">
        <v>43281</v>
      </c>
      <c r="B2" s="4" t="s">
        <v>55</v>
      </c>
    </row>
    <row r="3" spans="1:7" x14ac:dyDescent="0.3">
      <c r="A3" s="8">
        <v>42917</v>
      </c>
      <c r="B3" s="4" t="s">
        <v>145</v>
      </c>
    </row>
    <row r="4" spans="1:7" x14ac:dyDescent="0.3">
      <c r="A4" s="8">
        <v>42916</v>
      </c>
      <c r="B4" s="4" t="s">
        <v>146</v>
      </c>
    </row>
    <row r="5" spans="1:7" x14ac:dyDescent="0.3">
      <c r="A5" s="8">
        <v>43282</v>
      </c>
      <c r="B5" s="4" t="s">
        <v>43</v>
      </c>
    </row>
    <row r="6" spans="1:7" x14ac:dyDescent="0.3">
      <c r="A6" s="8">
        <v>43646</v>
      </c>
      <c r="B6" s="4" t="s">
        <v>159</v>
      </c>
    </row>
    <row r="8" spans="1:7" x14ac:dyDescent="0.3">
      <c r="A8" s="39" t="s">
        <v>341</v>
      </c>
      <c r="B8" s="40"/>
      <c r="C8" s="40"/>
      <c r="D8" s="40"/>
      <c r="E8" s="40"/>
      <c r="F8" s="40"/>
      <c r="G8" s="40"/>
    </row>
    <row r="9" spans="1:7" x14ac:dyDescent="0.3">
      <c r="A9" s="40" t="s">
        <v>342</v>
      </c>
      <c r="B9" s="40"/>
      <c r="C9" s="40"/>
      <c r="D9" s="40"/>
      <c r="E9" s="40"/>
      <c r="F9" s="40"/>
      <c r="G9" s="40"/>
    </row>
    <row r="10" spans="1:7" x14ac:dyDescent="0.3">
      <c r="A10" s="40" t="s">
        <v>343</v>
      </c>
      <c r="B10" s="40"/>
      <c r="C10" s="40"/>
      <c r="D10" s="40"/>
      <c r="E10" s="40"/>
      <c r="F10" s="40"/>
      <c r="G10" s="40"/>
    </row>
  </sheetData>
  <customSheetViews>
    <customSheetView guid="{B08879A4-635B-4C39-9937-AC7883D562FC}">
      <selection activeCell="A6" sqref="A6"/>
      <pageMargins left="0.75" right="0.75" top="1" bottom="1" header="0.5" footer="0.5"/>
      <headerFooter alignWithMargins="0"/>
    </customSheetView>
    <customSheetView guid="{9FCFC836-1CA5-48BF-958D-24D2EA94B219}">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fitToPage="1"/>
  </sheetPr>
  <dimension ref="A1:Z171"/>
  <sheetViews>
    <sheetView showGridLines="0" zoomScaleNormal="100" workbookViewId="0">
      <selection sqref="A1:Q1"/>
    </sheetView>
  </sheetViews>
  <sheetFormatPr defaultRowHeight="15.6" x14ac:dyDescent="0.3"/>
  <cols>
    <col min="1" max="1" width="11.5546875" style="81" customWidth="1"/>
    <col min="2" max="2" width="1.5546875" style="81" customWidth="1"/>
    <col min="3" max="3" width="15.44140625" style="81" customWidth="1"/>
    <col min="4" max="4" width="1.6640625" style="81" customWidth="1"/>
    <col min="5" max="5" width="24" style="81" customWidth="1"/>
    <col min="6" max="6" width="1.6640625" style="81" customWidth="1"/>
    <col min="7" max="7" width="17.44140625" style="81" customWidth="1"/>
    <col min="8" max="8" width="1.6640625" style="81" customWidth="1"/>
    <col min="9" max="9" width="18.33203125" style="81" customWidth="1"/>
    <col min="10" max="10" width="1.6640625" style="81" customWidth="1"/>
    <col min="11" max="11" width="32.44140625" style="81" customWidth="1"/>
    <col min="12" max="12" width="2.109375" style="81" customWidth="1"/>
    <col min="13" max="13" width="14.88671875" style="81" customWidth="1"/>
    <col min="14" max="14" width="3" style="81" customWidth="1"/>
    <col min="15" max="15" width="11" style="81" customWidth="1"/>
    <col min="16" max="16" width="2.109375" style="81" customWidth="1"/>
    <col min="17" max="17" width="10.44140625" style="81" customWidth="1"/>
    <col min="18" max="18" width="6.6640625" style="81" customWidth="1"/>
    <col min="19" max="19" width="7" style="81" hidden="1" customWidth="1"/>
    <col min="20" max="20" width="2" style="81" hidden="1" customWidth="1"/>
    <col min="21" max="24" width="7" style="81" hidden="1" customWidth="1"/>
    <col min="25" max="25" width="6.44140625" style="81" hidden="1" customWidth="1"/>
    <col min="26" max="26" width="9.109375" style="81" hidden="1" customWidth="1"/>
    <col min="27" max="263" width="9.109375" style="81"/>
    <col min="264" max="264" width="0" style="81" hidden="1" customWidth="1"/>
    <col min="265" max="265" width="15.44140625" style="81" customWidth="1"/>
    <col min="266" max="266" width="1.6640625" style="81" customWidth="1"/>
    <col min="267" max="267" width="22.5546875" style="81" customWidth="1"/>
    <col min="268" max="268" width="1.6640625" style="81" customWidth="1"/>
    <col min="269" max="269" width="17.44140625" style="81" customWidth="1"/>
    <col min="270" max="270" width="1.6640625" style="81" customWidth="1"/>
    <col min="271" max="271" width="14.109375" style="81" customWidth="1"/>
    <col min="272" max="272" width="1.6640625" style="81" customWidth="1"/>
    <col min="273" max="273" width="28.5546875" style="81" customWidth="1"/>
    <col min="274" max="274" width="4.6640625" style="81" customWidth="1"/>
    <col min="275" max="281" width="0" style="81" hidden="1" customWidth="1"/>
    <col min="282" max="519" width="9.109375" style="81"/>
    <col min="520" max="520" width="0" style="81" hidden="1" customWidth="1"/>
    <col min="521" max="521" width="15.44140625" style="81" customWidth="1"/>
    <col min="522" max="522" width="1.6640625" style="81" customWidth="1"/>
    <col min="523" max="523" width="22.5546875" style="81" customWidth="1"/>
    <col min="524" max="524" width="1.6640625" style="81" customWidth="1"/>
    <col min="525" max="525" width="17.44140625" style="81" customWidth="1"/>
    <col min="526" max="526" width="1.6640625" style="81" customWidth="1"/>
    <col min="527" max="527" width="14.109375" style="81" customWidth="1"/>
    <col min="528" max="528" width="1.6640625" style="81" customWidth="1"/>
    <col min="529" max="529" width="28.5546875" style="81" customWidth="1"/>
    <col min="530" max="530" width="4.6640625" style="81" customWidth="1"/>
    <col min="531" max="537" width="0" style="81" hidden="1" customWidth="1"/>
    <col min="538" max="775" width="9.109375" style="81"/>
    <col min="776" max="776" width="0" style="81" hidden="1" customWidth="1"/>
    <col min="777" max="777" width="15.44140625" style="81" customWidth="1"/>
    <col min="778" max="778" width="1.6640625" style="81" customWidth="1"/>
    <col min="779" max="779" width="22.5546875" style="81" customWidth="1"/>
    <col min="780" max="780" width="1.6640625" style="81" customWidth="1"/>
    <col min="781" max="781" width="17.44140625" style="81" customWidth="1"/>
    <col min="782" max="782" width="1.6640625" style="81" customWidth="1"/>
    <col min="783" max="783" width="14.109375" style="81" customWidth="1"/>
    <col min="784" max="784" width="1.6640625" style="81" customWidth="1"/>
    <col min="785" max="785" width="28.5546875" style="81" customWidth="1"/>
    <col min="786" max="786" width="4.6640625" style="81" customWidth="1"/>
    <col min="787" max="793" width="0" style="81" hidden="1" customWidth="1"/>
    <col min="794" max="1031" width="9.109375" style="81"/>
    <col min="1032" max="1032" width="0" style="81" hidden="1" customWidth="1"/>
    <col min="1033" max="1033" width="15.44140625" style="81" customWidth="1"/>
    <col min="1034" max="1034" width="1.6640625" style="81" customWidth="1"/>
    <col min="1035" max="1035" width="22.5546875" style="81" customWidth="1"/>
    <col min="1036" max="1036" width="1.6640625" style="81" customWidth="1"/>
    <col min="1037" max="1037" width="17.44140625" style="81" customWidth="1"/>
    <col min="1038" max="1038" width="1.6640625" style="81" customWidth="1"/>
    <col min="1039" max="1039" width="14.109375" style="81" customWidth="1"/>
    <col min="1040" max="1040" width="1.6640625" style="81" customWidth="1"/>
    <col min="1041" max="1041" width="28.5546875" style="81" customWidth="1"/>
    <col min="1042" max="1042" width="4.6640625" style="81" customWidth="1"/>
    <col min="1043" max="1049" width="0" style="81" hidden="1" customWidth="1"/>
    <col min="1050" max="1287" width="9.109375" style="81"/>
    <col min="1288" max="1288" width="0" style="81" hidden="1" customWidth="1"/>
    <col min="1289" max="1289" width="15.44140625" style="81" customWidth="1"/>
    <col min="1290" max="1290" width="1.6640625" style="81" customWidth="1"/>
    <col min="1291" max="1291" width="22.5546875" style="81" customWidth="1"/>
    <col min="1292" max="1292" width="1.6640625" style="81" customWidth="1"/>
    <col min="1293" max="1293" width="17.44140625" style="81" customWidth="1"/>
    <col min="1294" max="1294" width="1.6640625" style="81" customWidth="1"/>
    <col min="1295" max="1295" width="14.109375" style="81" customWidth="1"/>
    <col min="1296" max="1296" width="1.6640625" style="81" customWidth="1"/>
    <col min="1297" max="1297" width="28.5546875" style="81" customWidth="1"/>
    <col min="1298" max="1298" width="4.6640625" style="81" customWidth="1"/>
    <col min="1299" max="1305" width="0" style="81" hidden="1" customWidth="1"/>
    <col min="1306" max="1543" width="9.109375" style="81"/>
    <col min="1544" max="1544" width="0" style="81" hidden="1" customWidth="1"/>
    <col min="1545" max="1545" width="15.44140625" style="81" customWidth="1"/>
    <col min="1546" max="1546" width="1.6640625" style="81" customWidth="1"/>
    <col min="1547" max="1547" width="22.5546875" style="81" customWidth="1"/>
    <col min="1548" max="1548" width="1.6640625" style="81" customWidth="1"/>
    <col min="1549" max="1549" width="17.44140625" style="81" customWidth="1"/>
    <col min="1550" max="1550" width="1.6640625" style="81" customWidth="1"/>
    <col min="1551" max="1551" width="14.109375" style="81" customWidth="1"/>
    <col min="1552" max="1552" width="1.6640625" style="81" customWidth="1"/>
    <col min="1553" max="1553" width="28.5546875" style="81" customWidth="1"/>
    <col min="1554" max="1554" width="4.6640625" style="81" customWidth="1"/>
    <col min="1555" max="1561" width="0" style="81" hidden="1" customWidth="1"/>
    <col min="1562" max="1799" width="9.109375" style="81"/>
    <col min="1800" max="1800" width="0" style="81" hidden="1" customWidth="1"/>
    <col min="1801" max="1801" width="15.44140625" style="81" customWidth="1"/>
    <col min="1802" max="1802" width="1.6640625" style="81" customWidth="1"/>
    <col min="1803" max="1803" width="22.5546875" style="81" customWidth="1"/>
    <col min="1804" max="1804" width="1.6640625" style="81" customWidth="1"/>
    <col min="1805" max="1805" width="17.44140625" style="81" customWidth="1"/>
    <col min="1806" max="1806" width="1.6640625" style="81" customWidth="1"/>
    <col min="1807" max="1807" width="14.109375" style="81" customWidth="1"/>
    <col min="1808" max="1808" width="1.6640625" style="81" customWidth="1"/>
    <col min="1809" max="1809" width="28.5546875" style="81" customWidth="1"/>
    <col min="1810" max="1810" width="4.6640625" style="81" customWidth="1"/>
    <col min="1811" max="1817" width="0" style="81" hidden="1" customWidth="1"/>
    <col min="1818" max="2055" width="9.109375" style="81"/>
    <col min="2056" max="2056" width="0" style="81" hidden="1" customWidth="1"/>
    <col min="2057" max="2057" width="15.44140625" style="81" customWidth="1"/>
    <col min="2058" max="2058" width="1.6640625" style="81" customWidth="1"/>
    <col min="2059" max="2059" width="22.5546875" style="81" customWidth="1"/>
    <col min="2060" max="2060" width="1.6640625" style="81" customWidth="1"/>
    <col min="2061" max="2061" width="17.44140625" style="81" customWidth="1"/>
    <col min="2062" max="2062" width="1.6640625" style="81" customWidth="1"/>
    <col min="2063" max="2063" width="14.109375" style="81" customWidth="1"/>
    <col min="2064" max="2064" width="1.6640625" style="81" customWidth="1"/>
    <col min="2065" max="2065" width="28.5546875" style="81" customWidth="1"/>
    <col min="2066" max="2066" width="4.6640625" style="81" customWidth="1"/>
    <col min="2067" max="2073" width="0" style="81" hidden="1" customWidth="1"/>
    <col min="2074" max="2311" width="9.109375" style="81"/>
    <col min="2312" max="2312" width="0" style="81" hidden="1" customWidth="1"/>
    <col min="2313" max="2313" width="15.44140625" style="81" customWidth="1"/>
    <col min="2314" max="2314" width="1.6640625" style="81" customWidth="1"/>
    <col min="2315" max="2315" width="22.5546875" style="81" customWidth="1"/>
    <col min="2316" max="2316" width="1.6640625" style="81" customWidth="1"/>
    <col min="2317" max="2317" width="17.44140625" style="81" customWidth="1"/>
    <col min="2318" max="2318" width="1.6640625" style="81" customWidth="1"/>
    <col min="2319" max="2319" width="14.109375" style="81" customWidth="1"/>
    <col min="2320" max="2320" width="1.6640625" style="81" customWidth="1"/>
    <col min="2321" max="2321" width="28.5546875" style="81" customWidth="1"/>
    <col min="2322" max="2322" width="4.6640625" style="81" customWidth="1"/>
    <col min="2323" max="2329" width="0" style="81" hidden="1" customWidth="1"/>
    <col min="2330" max="2567" width="9.109375" style="81"/>
    <col min="2568" max="2568" width="0" style="81" hidden="1" customWidth="1"/>
    <col min="2569" max="2569" width="15.44140625" style="81" customWidth="1"/>
    <col min="2570" max="2570" width="1.6640625" style="81" customWidth="1"/>
    <col min="2571" max="2571" width="22.5546875" style="81" customWidth="1"/>
    <col min="2572" max="2572" width="1.6640625" style="81" customWidth="1"/>
    <col min="2573" max="2573" width="17.44140625" style="81" customWidth="1"/>
    <col min="2574" max="2574" width="1.6640625" style="81" customWidth="1"/>
    <col min="2575" max="2575" width="14.109375" style="81" customWidth="1"/>
    <col min="2576" max="2576" width="1.6640625" style="81" customWidth="1"/>
    <col min="2577" max="2577" width="28.5546875" style="81" customWidth="1"/>
    <col min="2578" max="2578" width="4.6640625" style="81" customWidth="1"/>
    <col min="2579" max="2585" width="0" style="81" hidden="1" customWidth="1"/>
    <col min="2586" max="2823" width="9.109375" style="81"/>
    <col min="2824" max="2824" width="0" style="81" hidden="1" customWidth="1"/>
    <col min="2825" max="2825" width="15.44140625" style="81" customWidth="1"/>
    <col min="2826" max="2826" width="1.6640625" style="81" customWidth="1"/>
    <col min="2827" max="2827" width="22.5546875" style="81" customWidth="1"/>
    <col min="2828" max="2828" width="1.6640625" style="81" customWidth="1"/>
    <col min="2829" max="2829" width="17.44140625" style="81" customWidth="1"/>
    <col min="2830" max="2830" width="1.6640625" style="81" customWidth="1"/>
    <col min="2831" max="2831" width="14.109375" style="81" customWidth="1"/>
    <col min="2832" max="2832" width="1.6640625" style="81" customWidth="1"/>
    <col min="2833" max="2833" width="28.5546875" style="81" customWidth="1"/>
    <col min="2834" max="2834" width="4.6640625" style="81" customWidth="1"/>
    <col min="2835" max="2841" width="0" style="81" hidden="1" customWidth="1"/>
    <col min="2842" max="3079" width="9.109375" style="81"/>
    <col min="3080" max="3080" width="0" style="81" hidden="1" customWidth="1"/>
    <col min="3081" max="3081" width="15.44140625" style="81" customWidth="1"/>
    <col min="3082" max="3082" width="1.6640625" style="81" customWidth="1"/>
    <col min="3083" max="3083" width="22.5546875" style="81" customWidth="1"/>
    <col min="3084" max="3084" width="1.6640625" style="81" customWidth="1"/>
    <col min="3085" max="3085" width="17.44140625" style="81" customWidth="1"/>
    <col min="3086" max="3086" width="1.6640625" style="81" customWidth="1"/>
    <col min="3087" max="3087" width="14.109375" style="81" customWidth="1"/>
    <col min="3088" max="3088" width="1.6640625" style="81" customWidth="1"/>
    <col min="3089" max="3089" width="28.5546875" style="81" customWidth="1"/>
    <col min="3090" max="3090" width="4.6640625" style="81" customWidth="1"/>
    <col min="3091" max="3097" width="0" style="81" hidden="1" customWidth="1"/>
    <col min="3098" max="3335" width="9.109375" style="81"/>
    <col min="3336" max="3336" width="0" style="81" hidden="1" customWidth="1"/>
    <col min="3337" max="3337" width="15.44140625" style="81" customWidth="1"/>
    <col min="3338" max="3338" width="1.6640625" style="81" customWidth="1"/>
    <col min="3339" max="3339" width="22.5546875" style="81" customWidth="1"/>
    <col min="3340" max="3340" width="1.6640625" style="81" customWidth="1"/>
    <col min="3341" max="3341" width="17.44140625" style="81" customWidth="1"/>
    <col min="3342" max="3342" width="1.6640625" style="81" customWidth="1"/>
    <col min="3343" max="3343" width="14.109375" style="81" customWidth="1"/>
    <col min="3344" max="3344" width="1.6640625" style="81" customWidth="1"/>
    <col min="3345" max="3345" width="28.5546875" style="81" customWidth="1"/>
    <col min="3346" max="3346" width="4.6640625" style="81" customWidth="1"/>
    <col min="3347" max="3353" width="0" style="81" hidden="1" customWidth="1"/>
    <col min="3354" max="3591" width="9.109375" style="81"/>
    <col min="3592" max="3592" width="0" style="81" hidden="1" customWidth="1"/>
    <col min="3593" max="3593" width="15.44140625" style="81" customWidth="1"/>
    <col min="3594" max="3594" width="1.6640625" style="81" customWidth="1"/>
    <col min="3595" max="3595" width="22.5546875" style="81" customWidth="1"/>
    <col min="3596" max="3596" width="1.6640625" style="81" customWidth="1"/>
    <col min="3597" max="3597" width="17.44140625" style="81" customWidth="1"/>
    <col min="3598" max="3598" width="1.6640625" style="81" customWidth="1"/>
    <col min="3599" max="3599" width="14.109375" style="81" customWidth="1"/>
    <col min="3600" max="3600" width="1.6640625" style="81" customWidth="1"/>
    <col min="3601" max="3601" width="28.5546875" style="81" customWidth="1"/>
    <col min="3602" max="3602" width="4.6640625" style="81" customWidth="1"/>
    <col min="3603" max="3609" width="0" style="81" hidden="1" customWidth="1"/>
    <col min="3610" max="3847" width="9.109375" style="81"/>
    <col min="3848" max="3848" width="0" style="81" hidden="1" customWidth="1"/>
    <col min="3849" max="3849" width="15.44140625" style="81" customWidth="1"/>
    <col min="3850" max="3850" width="1.6640625" style="81" customWidth="1"/>
    <col min="3851" max="3851" width="22.5546875" style="81" customWidth="1"/>
    <col min="3852" max="3852" width="1.6640625" style="81" customWidth="1"/>
    <col min="3853" max="3853" width="17.44140625" style="81" customWidth="1"/>
    <col min="3854" max="3854" width="1.6640625" style="81" customWidth="1"/>
    <col min="3855" max="3855" width="14.109375" style="81" customWidth="1"/>
    <col min="3856" max="3856" width="1.6640625" style="81" customWidth="1"/>
    <col min="3857" max="3857" width="28.5546875" style="81" customWidth="1"/>
    <col min="3858" max="3858" width="4.6640625" style="81" customWidth="1"/>
    <col min="3859" max="3865" width="0" style="81" hidden="1" customWidth="1"/>
    <col min="3866" max="4103" width="9.109375" style="81"/>
    <col min="4104" max="4104" width="0" style="81" hidden="1" customWidth="1"/>
    <col min="4105" max="4105" width="15.44140625" style="81" customWidth="1"/>
    <col min="4106" max="4106" width="1.6640625" style="81" customWidth="1"/>
    <col min="4107" max="4107" width="22.5546875" style="81" customWidth="1"/>
    <col min="4108" max="4108" width="1.6640625" style="81" customWidth="1"/>
    <col min="4109" max="4109" width="17.44140625" style="81" customWidth="1"/>
    <col min="4110" max="4110" width="1.6640625" style="81" customWidth="1"/>
    <col min="4111" max="4111" width="14.109375" style="81" customWidth="1"/>
    <col min="4112" max="4112" width="1.6640625" style="81" customWidth="1"/>
    <col min="4113" max="4113" width="28.5546875" style="81" customWidth="1"/>
    <col min="4114" max="4114" width="4.6640625" style="81" customWidth="1"/>
    <col min="4115" max="4121" width="0" style="81" hidden="1" customWidth="1"/>
    <col min="4122" max="4359" width="9.109375" style="81"/>
    <col min="4360" max="4360" width="0" style="81" hidden="1" customWidth="1"/>
    <col min="4361" max="4361" width="15.44140625" style="81" customWidth="1"/>
    <col min="4362" max="4362" width="1.6640625" style="81" customWidth="1"/>
    <col min="4363" max="4363" width="22.5546875" style="81" customWidth="1"/>
    <col min="4364" max="4364" width="1.6640625" style="81" customWidth="1"/>
    <col min="4365" max="4365" width="17.44140625" style="81" customWidth="1"/>
    <col min="4366" max="4366" width="1.6640625" style="81" customWidth="1"/>
    <col min="4367" max="4367" width="14.109375" style="81" customWidth="1"/>
    <col min="4368" max="4368" width="1.6640625" style="81" customWidth="1"/>
    <col min="4369" max="4369" width="28.5546875" style="81" customWidth="1"/>
    <col min="4370" max="4370" width="4.6640625" style="81" customWidth="1"/>
    <col min="4371" max="4377" width="0" style="81" hidden="1" customWidth="1"/>
    <col min="4378" max="4615" width="9.109375" style="81"/>
    <col min="4616" max="4616" width="0" style="81" hidden="1" customWidth="1"/>
    <col min="4617" max="4617" width="15.44140625" style="81" customWidth="1"/>
    <col min="4618" max="4618" width="1.6640625" style="81" customWidth="1"/>
    <col min="4619" max="4619" width="22.5546875" style="81" customWidth="1"/>
    <col min="4620" max="4620" width="1.6640625" style="81" customWidth="1"/>
    <col min="4621" max="4621" width="17.44140625" style="81" customWidth="1"/>
    <col min="4622" max="4622" width="1.6640625" style="81" customWidth="1"/>
    <col min="4623" max="4623" width="14.109375" style="81" customWidth="1"/>
    <col min="4624" max="4624" width="1.6640625" style="81" customWidth="1"/>
    <col min="4625" max="4625" width="28.5546875" style="81" customWidth="1"/>
    <col min="4626" max="4626" width="4.6640625" style="81" customWidth="1"/>
    <col min="4627" max="4633" width="0" style="81" hidden="1" customWidth="1"/>
    <col min="4634" max="4871" width="9.109375" style="81"/>
    <col min="4872" max="4872" width="0" style="81" hidden="1" customWidth="1"/>
    <col min="4873" max="4873" width="15.44140625" style="81" customWidth="1"/>
    <col min="4874" max="4874" width="1.6640625" style="81" customWidth="1"/>
    <col min="4875" max="4875" width="22.5546875" style="81" customWidth="1"/>
    <col min="4876" max="4876" width="1.6640625" style="81" customWidth="1"/>
    <col min="4877" max="4877" width="17.44140625" style="81" customWidth="1"/>
    <col min="4878" max="4878" width="1.6640625" style="81" customWidth="1"/>
    <col min="4879" max="4879" width="14.109375" style="81" customWidth="1"/>
    <col min="4880" max="4880" width="1.6640625" style="81" customWidth="1"/>
    <col min="4881" max="4881" width="28.5546875" style="81" customWidth="1"/>
    <col min="4882" max="4882" width="4.6640625" style="81" customWidth="1"/>
    <col min="4883" max="4889" width="0" style="81" hidden="1" customWidth="1"/>
    <col min="4890" max="5127" width="9.109375" style="81"/>
    <col min="5128" max="5128" width="0" style="81" hidden="1" customWidth="1"/>
    <col min="5129" max="5129" width="15.44140625" style="81" customWidth="1"/>
    <col min="5130" max="5130" width="1.6640625" style="81" customWidth="1"/>
    <col min="5131" max="5131" width="22.5546875" style="81" customWidth="1"/>
    <col min="5132" max="5132" width="1.6640625" style="81" customWidth="1"/>
    <col min="5133" max="5133" width="17.44140625" style="81" customWidth="1"/>
    <col min="5134" max="5134" width="1.6640625" style="81" customWidth="1"/>
    <col min="5135" max="5135" width="14.109375" style="81" customWidth="1"/>
    <col min="5136" max="5136" width="1.6640625" style="81" customWidth="1"/>
    <col min="5137" max="5137" width="28.5546875" style="81" customWidth="1"/>
    <col min="5138" max="5138" width="4.6640625" style="81" customWidth="1"/>
    <col min="5139" max="5145" width="0" style="81" hidden="1" customWidth="1"/>
    <col min="5146" max="5383" width="9.109375" style="81"/>
    <col min="5384" max="5384" width="0" style="81" hidden="1" customWidth="1"/>
    <col min="5385" max="5385" width="15.44140625" style="81" customWidth="1"/>
    <col min="5386" max="5386" width="1.6640625" style="81" customWidth="1"/>
    <col min="5387" max="5387" width="22.5546875" style="81" customWidth="1"/>
    <col min="5388" max="5388" width="1.6640625" style="81" customWidth="1"/>
    <col min="5389" max="5389" width="17.44140625" style="81" customWidth="1"/>
    <col min="5390" max="5390" width="1.6640625" style="81" customWidth="1"/>
    <col min="5391" max="5391" width="14.109375" style="81" customWidth="1"/>
    <col min="5392" max="5392" width="1.6640625" style="81" customWidth="1"/>
    <col min="5393" max="5393" width="28.5546875" style="81" customWidth="1"/>
    <col min="5394" max="5394" width="4.6640625" style="81" customWidth="1"/>
    <col min="5395" max="5401" width="0" style="81" hidden="1" customWidth="1"/>
    <col min="5402" max="5639" width="9.109375" style="81"/>
    <col min="5640" max="5640" width="0" style="81" hidden="1" customWidth="1"/>
    <col min="5641" max="5641" width="15.44140625" style="81" customWidth="1"/>
    <col min="5642" max="5642" width="1.6640625" style="81" customWidth="1"/>
    <col min="5643" max="5643" width="22.5546875" style="81" customWidth="1"/>
    <col min="5644" max="5644" width="1.6640625" style="81" customWidth="1"/>
    <col min="5645" max="5645" width="17.44140625" style="81" customWidth="1"/>
    <col min="5646" max="5646" width="1.6640625" style="81" customWidth="1"/>
    <col min="5647" max="5647" width="14.109375" style="81" customWidth="1"/>
    <col min="5648" max="5648" width="1.6640625" style="81" customWidth="1"/>
    <col min="5649" max="5649" width="28.5546875" style="81" customWidth="1"/>
    <col min="5650" max="5650" width="4.6640625" style="81" customWidth="1"/>
    <col min="5651" max="5657" width="0" style="81" hidden="1" customWidth="1"/>
    <col min="5658" max="5895" width="9.109375" style="81"/>
    <col min="5896" max="5896" width="0" style="81" hidden="1" customWidth="1"/>
    <col min="5897" max="5897" width="15.44140625" style="81" customWidth="1"/>
    <col min="5898" max="5898" width="1.6640625" style="81" customWidth="1"/>
    <col min="5899" max="5899" width="22.5546875" style="81" customWidth="1"/>
    <col min="5900" max="5900" width="1.6640625" style="81" customWidth="1"/>
    <col min="5901" max="5901" width="17.44140625" style="81" customWidth="1"/>
    <col min="5902" max="5902" width="1.6640625" style="81" customWidth="1"/>
    <col min="5903" max="5903" width="14.109375" style="81" customWidth="1"/>
    <col min="5904" max="5904" width="1.6640625" style="81" customWidth="1"/>
    <col min="5905" max="5905" width="28.5546875" style="81" customWidth="1"/>
    <col min="5906" max="5906" width="4.6640625" style="81" customWidth="1"/>
    <col min="5907" max="5913" width="0" style="81" hidden="1" customWidth="1"/>
    <col min="5914" max="6151" width="9.109375" style="81"/>
    <col min="6152" max="6152" width="0" style="81" hidden="1" customWidth="1"/>
    <col min="6153" max="6153" width="15.44140625" style="81" customWidth="1"/>
    <col min="6154" max="6154" width="1.6640625" style="81" customWidth="1"/>
    <col min="6155" max="6155" width="22.5546875" style="81" customWidth="1"/>
    <col min="6156" max="6156" width="1.6640625" style="81" customWidth="1"/>
    <col min="6157" max="6157" width="17.44140625" style="81" customWidth="1"/>
    <col min="6158" max="6158" width="1.6640625" style="81" customWidth="1"/>
    <col min="6159" max="6159" width="14.109375" style="81" customWidth="1"/>
    <col min="6160" max="6160" width="1.6640625" style="81" customWidth="1"/>
    <col min="6161" max="6161" width="28.5546875" style="81" customWidth="1"/>
    <col min="6162" max="6162" width="4.6640625" style="81" customWidth="1"/>
    <col min="6163" max="6169" width="0" style="81" hidden="1" customWidth="1"/>
    <col min="6170" max="6407" width="9.109375" style="81"/>
    <col min="6408" max="6408" width="0" style="81" hidden="1" customWidth="1"/>
    <col min="6409" max="6409" width="15.44140625" style="81" customWidth="1"/>
    <col min="6410" max="6410" width="1.6640625" style="81" customWidth="1"/>
    <col min="6411" max="6411" width="22.5546875" style="81" customWidth="1"/>
    <col min="6412" max="6412" width="1.6640625" style="81" customWidth="1"/>
    <col min="6413" max="6413" width="17.44140625" style="81" customWidth="1"/>
    <col min="6414" max="6414" width="1.6640625" style="81" customWidth="1"/>
    <col min="6415" max="6415" width="14.109375" style="81" customWidth="1"/>
    <col min="6416" max="6416" width="1.6640625" style="81" customWidth="1"/>
    <col min="6417" max="6417" width="28.5546875" style="81" customWidth="1"/>
    <col min="6418" max="6418" width="4.6640625" style="81" customWidth="1"/>
    <col min="6419" max="6425" width="0" style="81" hidden="1" customWidth="1"/>
    <col min="6426" max="6663" width="9.109375" style="81"/>
    <col min="6664" max="6664" width="0" style="81" hidden="1" customWidth="1"/>
    <col min="6665" max="6665" width="15.44140625" style="81" customWidth="1"/>
    <col min="6666" max="6666" width="1.6640625" style="81" customWidth="1"/>
    <col min="6667" max="6667" width="22.5546875" style="81" customWidth="1"/>
    <col min="6668" max="6668" width="1.6640625" style="81" customWidth="1"/>
    <col min="6669" max="6669" width="17.44140625" style="81" customWidth="1"/>
    <col min="6670" max="6670" width="1.6640625" style="81" customWidth="1"/>
    <col min="6671" max="6671" width="14.109375" style="81" customWidth="1"/>
    <col min="6672" max="6672" width="1.6640625" style="81" customWidth="1"/>
    <col min="6673" max="6673" width="28.5546875" style="81" customWidth="1"/>
    <col min="6674" max="6674" width="4.6640625" style="81" customWidth="1"/>
    <col min="6675" max="6681" width="0" style="81" hidden="1" customWidth="1"/>
    <col min="6682" max="6919" width="9.109375" style="81"/>
    <col min="6920" max="6920" width="0" style="81" hidden="1" customWidth="1"/>
    <col min="6921" max="6921" width="15.44140625" style="81" customWidth="1"/>
    <col min="6922" max="6922" width="1.6640625" style="81" customWidth="1"/>
    <col min="6923" max="6923" width="22.5546875" style="81" customWidth="1"/>
    <col min="6924" max="6924" width="1.6640625" style="81" customWidth="1"/>
    <col min="6925" max="6925" width="17.44140625" style="81" customWidth="1"/>
    <col min="6926" max="6926" width="1.6640625" style="81" customWidth="1"/>
    <col min="6927" max="6927" width="14.109375" style="81" customWidth="1"/>
    <col min="6928" max="6928" width="1.6640625" style="81" customWidth="1"/>
    <col min="6929" max="6929" width="28.5546875" style="81" customWidth="1"/>
    <col min="6930" max="6930" width="4.6640625" style="81" customWidth="1"/>
    <col min="6931" max="6937" width="0" style="81" hidden="1" customWidth="1"/>
    <col min="6938" max="7175" width="9.109375" style="81"/>
    <col min="7176" max="7176" width="0" style="81" hidden="1" customWidth="1"/>
    <col min="7177" max="7177" width="15.44140625" style="81" customWidth="1"/>
    <col min="7178" max="7178" width="1.6640625" style="81" customWidth="1"/>
    <col min="7179" max="7179" width="22.5546875" style="81" customWidth="1"/>
    <col min="7180" max="7180" width="1.6640625" style="81" customWidth="1"/>
    <col min="7181" max="7181" width="17.44140625" style="81" customWidth="1"/>
    <col min="7182" max="7182" width="1.6640625" style="81" customWidth="1"/>
    <col min="7183" max="7183" width="14.109375" style="81" customWidth="1"/>
    <col min="7184" max="7184" width="1.6640625" style="81" customWidth="1"/>
    <col min="7185" max="7185" width="28.5546875" style="81" customWidth="1"/>
    <col min="7186" max="7186" width="4.6640625" style="81" customWidth="1"/>
    <col min="7187" max="7193" width="0" style="81" hidden="1" customWidth="1"/>
    <col min="7194" max="7431" width="9.109375" style="81"/>
    <col min="7432" max="7432" width="0" style="81" hidden="1" customWidth="1"/>
    <col min="7433" max="7433" width="15.44140625" style="81" customWidth="1"/>
    <col min="7434" max="7434" width="1.6640625" style="81" customWidth="1"/>
    <col min="7435" max="7435" width="22.5546875" style="81" customWidth="1"/>
    <col min="7436" max="7436" width="1.6640625" style="81" customWidth="1"/>
    <col min="7437" max="7437" width="17.44140625" style="81" customWidth="1"/>
    <col min="7438" max="7438" width="1.6640625" style="81" customWidth="1"/>
    <col min="7439" max="7439" width="14.109375" style="81" customWidth="1"/>
    <col min="7440" max="7440" width="1.6640625" style="81" customWidth="1"/>
    <col min="7441" max="7441" width="28.5546875" style="81" customWidth="1"/>
    <col min="7442" max="7442" width="4.6640625" style="81" customWidth="1"/>
    <col min="7443" max="7449" width="0" style="81" hidden="1" customWidth="1"/>
    <col min="7450" max="7687" width="9.109375" style="81"/>
    <col min="7688" max="7688" width="0" style="81" hidden="1" customWidth="1"/>
    <col min="7689" max="7689" width="15.44140625" style="81" customWidth="1"/>
    <col min="7690" max="7690" width="1.6640625" style="81" customWidth="1"/>
    <col min="7691" max="7691" width="22.5546875" style="81" customWidth="1"/>
    <col min="7692" max="7692" width="1.6640625" style="81" customWidth="1"/>
    <col min="7693" max="7693" width="17.44140625" style="81" customWidth="1"/>
    <col min="7694" max="7694" width="1.6640625" style="81" customWidth="1"/>
    <col min="7695" max="7695" width="14.109375" style="81" customWidth="1"/>
    <col min="7696" max="7696" width="1.6640625" style="81" customWidth="1"/>
    <col min="7697" max="7697" width="28.5546875" style="81" customWidth="1"/>
    <col min="7698" max="7698" width="4.6640625" style="81" customWidth="1"/>
    <col min="7699" max="7705" width="0" style="81" hidden="1" customWidth="1"/>
    <col min="7706" max="7943" width="9.109375" style="81"/>
    <col min="7944" max="7944" width="0" style="81" hidden="1" customWidth="1"/>
    <col min="7945" max="7945" width="15.44140625" style="81" customWidth="1"/>
    <col min="7946" max="7946" width="1.6640625" style="81" customWidth="1"/>
    <col min="7947" max="7947" width="22.5546875" style="81" customWidth="1"/>
    <col min="7948" max="7948" width="1.6640625" style="81" customWidth="1"/>
    <col min="7949" max="7949" width="17.44140625" style="81" customWidth="1"/>
    <col min="7950" max="7950" width="1.6640625" style="81" customWidth="1"/>
    <col min="7951" max="7951" width="14.109375" style="81" customWidth="1"/>
    <col min="7952" max="7952" width="1.6640625" style="81" customWidth="1"/>
    <col min="7953" max="7953" width="28.5546875" style="81" customWidth="1"/>
    <col min="7954" max="7954" width="4.6640625" style="81" customWidth="1"/>
    <col min="7955" max="7961" width="0" style="81" hidden="1" customWidth="1"/>
    <col min="7962" max="8199" width="9.109375" style="81"/>
    <col min="8200" max="8200" width="0" style="81" hidden="1" customWidth="1"/>
    <col min="8201" max="8201" width="15.44140625" style="81" customWidth="1"/>
    <col min="8202" max="8202" width="1.6640625" style="81" customWidth="1"/>
    <col min="8203" max="8203" width="22.5546875" style="81" customWidth="1"/>
    <col min="8204" max="8204" width="1.6640625" style="81" customWidth="1"/>
    <col min="8205" max="8205" width="17.44140625" style="81" customWidth="1"/>
    <col min="8206" max="8206" width="1.6640625" style="81" customWidth="1"/>
    <col min="8207" max="8207" width="14.109375" style="81" customWidth="1"/>
    <col min="8208" max="8208" width="1.6640625" style="81" customWidth="1"/>
    <col min="8209" max="8209" width="28.5546875" style="81" customWidth="1"/>
    <col min="8210" max="8210" width="4.6640625" style="81" customWidth="1"/>
    <col min="8211" max="8217" width="0" style="81" hidden="1" customWidth="1"/>
    <col min="8218" max="8455" width="9.109375" style="81"/>
    <col min="8456" max="8456" width="0" style="81" hidden="1" customWidth="1"/>
    <col min="8457" max="8457" width="15.44140625" style="81" customWidth="1"/>
    <col min="8458" max="8458" width="1.6640625" style="81" customWidth="1"/>
    <col min="8459" max="8459" width="22.5546875" style="81" customWidth="1"/>
    <col min="8460" max="8460" width="1.6640625" style="81" customWidth="1"/>
    <col min="8461" max="8461" width="17.44140625" style="81" customWidth="1"/>
    <col min="8462" max="8462" width="1.6640625" style="81" customWidth="1"/>
    <col min="8463" max="8463" width="14.109375" style="81" customWidth="1"/>
    <col min="8464" max="8464" width="1.6640625" style="81" customWidth="1"/>
    <col min="8465" max="8465" width="28.5546875" style="81" customWidth="1"/>
    <col min="8466" max="8466" width="4.6640625" style="81" customWidth="1"/>
    <col min="8467" max="8473" width="0" style="81" hidden="1" customWidth="1"/>
    <col min="8474" max="8711" width="9.109375" style="81"/>
    <col min="8712" max="8712" width="0" style="81" hidden="1" customWidth="1"/>
    <col min="8713" max="8713" width="15.44140625" style="81" customWidth="1"/>
    <col min="8714" max="8714" width="1.6640625" style="81" customWidth="1"/>
    <col min="8715" max="8715" width="22.5546875" style="81" customWidth="1"/>
    <col min="8716" max="8716" width="1.6640625" style="81" customWidth="1"/>
    <col min="8717" max="8717" width="17.44140625" style="81" customWidth="1"/>
    <col min="8718" max="8718" width="1.6640625" style="81" customWidth="1"/>
    <col min="8719" max="8719" width="14.109375" style="81" customWidth="1"/>
    <col min="8720" max="8720" width="1.6640625" style="81" customWidth="1"/>
    <col min="8721" max="8721" width="28.5546875" style="81" customWidth="1"/>
    <col min="8722" max="8722" width="4.6640625" style="81" customWidth="1"/>
    <col min="8723" max="8729" width="0" style="81" hidden="1" customWidth="1"/>
    <col min="8730" max="8967" width="9.109375" style="81"/>
    <col min="8968" max="8968" width="0" style="81" hidden="1" customWidth="1"/>
    <col min="8969" max="8969" width="15.44140625" style="81" customWidth="1"/>
    <col min="8970" max="8970" width="1.6640625" style="81" customWidth="1"/>
    <col min="8971" max="8971" width="22.5546875" style="81" customWidth="1"/>
    <col min="8972" max="8972" width="1.6640625" style="81" customWidth="1"/>
    <col min="8973" max="8973" width="17.44140625" style="81" customWidth="1"/>
    <col min="8974" max="8974" width="1.6640625" style="81" customWidth="1"/>
    <col min="8975" max="8975" width="14.109375" style="81" customWidth="1"/>
    <col min="8976" max="8976" width="1.6640625" style="81" customWidth="1"/>
    <col min="8977" max="8977" width="28.5546875" style="81" customWidth="1"/>
    <col min="8978" max="8978" width="4.6640625" style="81" customWidth="1"/>
    <col min="8979" max="8985" width="0" style="81" hidden="1" customWidth="1"/>
    <col min="8986" max="9223" width="9.109375" style="81"/>
    <col min="9224" max="9224" width="0" style="81" hidden="1" customWidth="1"/>
    <col min="9225" max="9225" width="15.44140625" style="81" customWidth="1"/>
    <col min="9226" max="9226" width="1.6640625" style="81" customWidth="1"/>
    <col min="9227" max="9227" width="22.5546875" style="81" customWidth="1"/>
    <col min="9228" max="9228" width="1.6640625" style="81" customWidth="1"/>
    <col min="9229" max="9229" width="17.44140625" style="81" customWidth="1"/>
    <col min="9230" max="9230" width="1.6640625" style="81" customWidth="1"/>
    <col min="9231" max="9231" width="14.109375" style="81" customWidth="1"/>
    <col min="9232" max="9232" width="1.6640625" style="81" customWidth="1"/>
    <col min="9233" max="9233" width="28.5546875" style="81" customWidth="1"/>
    <col min="9234" max="9234" width="4.6640625" style="81" customWidth="1"/>
    <col min="9235" max="9241" width="0" style="81" hidden="1" customWidth="1"/>
    <col min="9242" max="9479" width="9.109375" style="81"/>
    <col min="9480" max="9480" width="0" style="81" hidden="1" customWidth="1"/>
    <col min="9481" max="9481" width="15.44140625" style="81" customWidth="1"/>
    <col min="9482" max="9482" width="1.6640625" style="81" customWidth="1"/>
    <col min="9483" max="9483" width="22.5546875" style="81" customWidth="1"/>
    <col min="9484" max="9484" width="1.6640625" style="81" customWidth="1"/>
    <col min="9485" max="9485" width="17.44140625" style="81" customWidth="1"/>
    <col min="9486" max="9486" width="1.6640625" style="81" customWidth="1"/>
    <col min="9487" max="9487" width="14.109375" style="81" customWidth="1"/>
    <col min="9488" max="9488" width="1.6640625" style="81" customWidth="1"/>
    <col min="9489" max="9489" width="28.5546875" style="81" customWidth="1"/>
    <col min="9490" max="9490" width="4.6640625" style="81" customWidth="1"/>
    <col min="9491" max="9497" width="0" style="81" hidden="1" customWidth="1"/>
    <col min="9498" max="9735" width="9.109375" style="81"/>
    <col min="9736" max="9736" width="0" style="81" hidden="1" customWidth="1"/>
    <col min="9737" max="9737" width="15.44140625" style="81" customWidth="1"/>
    <col min="9738" max="9738" width="1.6640625" style="81" customWidth="1"/>
    <col min="9739" max="9739" width="22.5546875" style="81" customWidth="1"/>
    <col min="9740" max="9740" width="1.6640625" style="81" customWidth="1"/>
    <col min="9741" max="9741" width="17.44140625" style="81" customWidth="1"/>
    <col min="9742" max="9742" width="1.6640625" style="81" customWidth="1"/>
    <col min="9743" max="9743" width="14.109375" style="81" customWidth="1"/>
    <col min="9744" max="9744" width="1.6640625" style="81" customWidth="1"/>
    <col min="9745" max="9745" width="28.5546875" style="81" customWidth="1"/>
    <col min="9746" max="9746" width="4.6640625" style="81" customWidth="1"/>
    <col min="9747" max="9753" width="0" style="81" hidden="1" customWidth="1"/>
    <col min="9754" max="9991" width="9.109375" style="81"/>
    <col min="9992" max="9992" width="0" style="81" hidden="1" customWidth="1"/>
    <col min="9993" max="9993" width="15.44140625" style="81" customWidth="1"/>
    <col min="9994" max="9994" width="1.6640625" style="81" customWidth="1"/>
    <col min="9995" max="9995" width="22.5546875" style="81" customWidth="1"/>
    <col min="9996" max="9996" width="1.6640625" style="81" customWidth="1"/>
    <col min="9997" max="9997" width="17.44140625" style="81" customWidth="1"/>
    <col min="9998" max="9998" width="1.6640625" style="81" customWidth="1"/>
    <col min="9999" max="9999" width="14.109375" style="81" customWidth="1"/>
    <col min="10000" max="10000" width="1.6640625" style="81" customWidth="1"/>
    <col min="10001" max="10001" width="28.5546875" style="81" customWidth="1"/>
    <col min="10002" max="10002" width="4.6640625" style="81" customWidth="1"/>
    <col min="10003" max="10009" width="0" style="81" hidden="1" customWidth="1"/>
    <col min="10010" max="10247" width="9.109375" style="81"/>
    <col min="10248" max="10248" width="0" style="81" hidden="1" customWidth="1"/>
    <col min="10249" max="10249" width="15.44140625" style="81" customWidth="1"/>
    <col min="10250" max="10250" width="1.6640625" style="81" customWidth="1"/>
    <col min="10251" max="10251" width="22.5546875" style="81" customWidth="1"/>
    <col min="10252" max="10252" width="1.6640625" style="81" customWidth="1"/>
    <col min="10253" max="10253" width="17.44140625" style="81" customWidth="1"/>
    <col min="10254" max="10254" width="1.6640625" style="81" customWidth="1"/>
    <col min="10255" max="10255" width="14.109375" style="81" customWidth="1"/>
    <col min="10256" max="10256" width="1.6640625" style="81" customWidth="1"/>
    <col min="10257" max="10257" width="28.5546875" style="81" customWidth="1"/>
    <col min="10258" max="10258" width="4.6640625" style="81" customWidth="1"/>
    <col min="10259" max="10265" width="0" style="81" hidden="1" customWidth="1"/>
    <col min="10266" max="10503" width="9.109375" style="81"/>
    <col min="10504" max="10504" width="0" style="81" hidden="1" customWidth="1"/>
    <col min="10505" max="10505" width="15.44140625" style="81" customWidth="1"/>
    <col min="10506" max="10506" width="1.6640625" style="81" customWidth="1"/>
    <col min="10507" max="10507" width="22.5546875" style="81" customWidth="1"/>
    <col min="10508" max="10508" width="1.6640625" style="81" customWidth="1"/>
    <col min="10509" max="10509" width="17.44140625" style="81" customWidth="1"/>
    <col min="10510" max="10510" width="1.6640625" style="81" customWidth="1"/>
    <col min="10511" max="10511" width="14.109375" style="81" customWidth="1"/>
    <col min="10512" max="10512" width="1.6640625" style="81" customWidth="1"/>
    <col min="10513" max="10513" width="28.5546875" style="81" customWidth="1"/>
    <col min="10514" max="10514" width="4.6640625" style="81" customWidth="1"/>
    <col min="10515" max="10521" width="0" style="81" hidden="1" customWidth="1"/>
    <col min="10522" max="10759" width="9.109375" style="81"/>
    <col min="10760" max="10760" width="0" style="81" hidden="1" customWidth="1"/>
    <col min="10761" max="10761" width="15.44140625" style="81" customWidth="1"/>
    <col min="10762" max="10762" width="1.6640625" style="81" customWidth="1"/>
    <col min="10763" max="10763" width="22.5546875" style="81" customWidth="1"/>
    <col min="10764" max="10764" width="1.6640625" style="81" customWidth="1"/>
    <col min="10765" max="10765" width="17.44140625" style="81" customWidth="1"/>
    <col min="10766" max="10766" width="1.6640625" style="81" customWidth="1"/>
    <col min="10767" max="10767" width="14.109375" style="81" customWidth="1"/>
    <col min="10768" max="10768" width="1.6640625" style="81" customWidth="1"/>
    <col min="10769" max="10769" width="28.5546875" style="81" customWidth="1"/>
    <col min="10770" max="10770" width="4.6640625" style="81" customWidth="1"/>
    <col min="10771" max="10777" width="0" style="81" hidden="1" customWidth="1"/>
    <col min="10778" max="11015" width="9.109375" style="81"/>
    <col min="11016" max="11016" width="0" style="81" hidden="1" customWidth="1"/>
    <col min="11017" max="11017" width="15.44140625" style="81" customWidth="1"/>
    <col min="11018" max="11018" width="1.6640625" style="81" customWidth="1"/>
    <col min="11019" max="11019" width="22.5546875" style="81" customWidth="1"/>
    <col min="11020" max="11020" width="1.6640625" style="81" customWidth="1"/>
    <col min="11021" max="11021" width="17.44140625" style="81" customWidth="1"/>
    <col min="11022" max="11022" width="1.6640625" style="81" customWidth="1"/>
    <col min="11023" max="11023" width="14.109375" style="81" customWidth="1"/>
    <col min="11024" max="11024" width="1.6640625" style="81" customWidth="1"/>
    <col min="11025" max="11025" width="28.5546875" style="81" customWidth="1"/>
    <col min="11026" max="11026" width="4.6640625" style="81" customWidth="1"/>
    <col min="11027" max="11033" width="0" style="81" hidden="1" customWidth="1"/>
    <col min="11034" max="11271" width="9.109375" style="81"/>
    <col min="11272" max="11272" width="0" style="81" hidden="1" customWidth="1"/>
    <col min="11273" max="11273" width="15.44140625" style="81" customWidth="1"/>
    <col min="11274" max="11274" width="1.6640625" style="81" customWidth="1"/>
    <col min="11275" max="11275" width="22.5546875" style="81" customWidth="1"/>
    <col min="11276" max="11276" width="1.6640625" style="81" customWidth="1"/>
    <col min="11277" max="11277" width="17.44140625" style="81" customWidth="1"/>
    <col min="11278" max="11278" width="1.6640625" style="81" customWidth="1"/>
    <col min="11279" max="11279" width="14.109375" style="81" customWidth="1"/>
    <col min="11280" max="11280" width="1.6640625" style="81" customWidth="1"/>
    <col min="11281" max="11281" width="28.5546875" style="81" customWidth="1"/>
    <col min="11282" max="11282" width="4.6640625" style="81" customWidth="1"/>
    <col min="11283" max="11289" width="0" style="81" hidden="1" customWidth="1"/>
    <col min="11290" max="11527" width="9.109375" style="81"/>
    <col min="11528" max="11528" width="0" style="81" hidden="1" customWidth="1"/>
    <col min="11529" max="11529" width="15.44140625" style="81" customWidth="1"/>
    <col min="11530" max="11530" width="1.6640625" style="81" customWidth="1"/>
    <col min="11531" max="11531" width="22.5546875" style="81" customWidth="1"/>
    <col min="11532" max="11532" width="1.6640625" style="81" customWidth="1"/>
    <col min="11533" max="11533" width="17.44140625" style="81" customWidth="1"/>
    <col min="11534" max="11534" width="1.6640625" style="81" customWidth="1"/>
    <col min="11535" max="11535" width="14.109375" style="81" customWidth="1"/>
    <col min="11536" max="11536" width="1.6640625" style="81" customWidth="1"/>
    <col min="11537" max="11537" width="28.5546875" style="81" customWidth="1"/>
    <col min="11538" max="11538" width="4.6640625" style="81" customWidth="1"/>
    <col min="11539" max="11545" width="0" style="81" hidden="1" customWidth="1"/>
    <col min="11546" max="11783" width="9.109375" style="81"/>
    <col min="11784" max="11784" width="0" style="81" hidden="1" customWidth="1"/>
    <col min="11785" max="11785" width="15.44140625" style="81" customWidth="1"/>
    <col min="11786" max="11786" width="1.6640625" style="81" customWidth="1"/>
    <col min="11787" max="11787" width="22.5546875" style="81" customWidth="1"/>
    <col min="11788" max="11788" width="1.6640625" style="81" customWidth="1"/>
    <col min="11789" max="11789" width="17.44140625" style="81" customWidth="1"/>
    <col min="11790" max="11790" width="1.6640625" style="81" customWidth="1"/>
    <col min="11791" max="11791" width="14.109375" style="81" customWidth="1"/>
    <col min="11792" max="11792" width="1.6640625" style="81" customWidth="1"/>
    <col min="11793" max="11793" width="28.5546875" style="81" customWidth="1"/>
    <col min="11794" max="11794" width="4.6640625" style="81" customWidth="1"/>
    <col min="11795" max="11801" width="0" style="81" hidden="1" customWidth="1"/>
    <col min="11802" max="12039" width="9.109375" style="81"/>
    <col min="12040" max="12040" width="0" style="81" hidden="1" customWidth="1"/>
    <col min="12041" max="12041" width="15.44140625" style="81" customWidth="1"/>
    <col min="12042" max="12042" width="1.6640625" style="81" customWidth="1"/>
    <col min="12043" max="12043" width="22.5546875" style="81" customWidth="1"/>
    <col min="12044" max="12044" width="1.6640625" style="81" customWidth="1"/>
    <col min="12045" max="12045" width="17.44140625" style="81" customWidth="1"/>
    <col min="12046" max="12046" width="1.6640625" style="81" customWidth="1"/>
    <col min="12047" max="12047" width="14.109375" style="81" customWidth="1"/>
    <col min="12048" max="12048" width="1.6640625" style="81" customWidth="1"/>
    <col min="12049" max="12049" width="28.5546875" style="81" customWidth="1"/>
    <col min="12050" max="12050" width="4.6640625" style="81" customWidth="1"/>
    <col min="12051" max="12057" width="0" style="81" hidden="1" customWidth="1"/>
    <col min="12058" max="12295" width="9.109375" style="81"/>
    <col min="12296" max="12296" width="0" style="81" hidden="1" customWidth="1"/>
    <col min="12297" max="12297" width="15.44140625" style="81" customWidth="1"/>
    <col min="12298" max="12298" width="1.6640625" style="81" customWidth="1"/>
    <col min="12299" max="12299" width="22.5546875" style="81" customWidth="1"/>
    <col min="12300" max="12300" width="1.6640625" style="81" customWidth="1"/>
    <col min="12301" max="12301" width="17.44140625" style="81" customWidth="1"/>
    <col min="12302" max="12302" width="1.6640625" style="81" customWidth="1"/>
    <col min="12303" max="12303" width="14.109375" style="81" customWidth="1"/>
    <col min="12304" max="12304" width="1.6640625" style="81" customWidth="1"/>
    <col min="12305" max="12305" width="28.5546875" style="81" customWidth="1"/>
    <col min="12306" max="12306" width="4.6640625" style="81" customWidth="1"/>
    <col min="12307" max="12313" width="0" style="81" hidden="1" customWidth="1"/>
    <col min="12314" max="12551" width="9.109375" style="81"/>
    <col min="12552" max="12552" width="0" style="81" hidden="1" customWidth="1"/>
    <col min="12553" max="12553" width="15.44140625" style="81" customWidth="1"/>
    <col min="12554" max="12554" width="1.6640625" style="81" customWidth="1"/>
    <col min="12555" max="12555" width="22.5546875" style="81" customWidth="1"/>
    <col min="12556" max="12556" width="1.6640625" style="81" customWidth="1"/>
    <col min="12557" max="12557" width="17.44140625" style="81" customWidth="1"/>
    <col min="12558" max="12558" width="1.6640625" style="81" customWidth="1"/>
    <col min="12559" max="12559" width="14.109375" style="81" customWidth="1"/>
    <col min="12560" max="12560" width="1.6640625" style="81" customWidth="1"/>
    <col min="12561" max="12561" width="28.5546875" style="81" customWidth="1"/>
    <col min="12562" max="12562" width="4.6640625" style="81" customWidth="1"/>
    <col min="12563" max="12569" width="0" style="81" hidden="1" customWidth="1"/>
    <col min="12570" max="12807" width="9.109375" style="81"/>
    <col min="12808" max="12808" width="0" style="81" hidden="1" customWidth="1"/>
    <col min="12809" max="12809" width="15.44140625" style="81" customWidth="1"/>
    <col min="12810" max="12810" width="1.6640625" style="81" customWidth="1"/>
    <col min="12811" max="12811" width="22.5546875" style="81" customWidth="1"/>
    <col min="12812" max="12812" width="1.6640625" style="81" customWidth="1"/>
    <col min="12813" max="12813" width="17.44140625" style="81" customWidth="1"/>
    <col min="12814" max="12814" width="1.6640625" style="81" customWidth="1"/>
    <col min="12815" max="12815" width="14.109375" style="81" customWidth="1"/>
    <col min="12816" max="12816" width="1.6640625" style="81" customWidth="1"/>
    <col min="12817" max="12817" width="28.5546875" style="81" customWidth="1"/>
    <col min="12818" max="12818" width="4.6640625" style="81" customWidth="1"/>
    <col min="12819" max="12825" width="0" style="81" hidden="1" customWidth="1"/>
    <col min="12826" max="13063" width="9.109375" style="81"/>
    <col min="13064" max="13064" width="0" style="81" hidden="1" customWidth="1"/>
    <col min="13065" max="13065" width="15.44140625" style="81" customWidth="1"/>
    <col min="13066" max="13066" width="1.6640625" style="81" customWidth="1"/>
    <col min="13067" max="13067" width="22.5546875" style="81" customWidth="1"/>
    <col min="13068" max="13068" width="1.6640625" style="81" customWidth="1"/>
    <col min="13069" max="13069" width="17.44140625" style="81" customWidth="1"/>
    <col min="13070" max="13070" width="1.6640625" style="81" customWidth="1"/>
    <col min="13071" max="13071" width="14.109375" style="81" customWidth="1"/>
    <col min="13072" max="13072" width="1.6640625" style="81" customWidth="1"/>
    <col min="13073" max="13073" width="28.5546875" style="81" customWidth="1"/>
    <col min="13074" max="13074" width="4.6640625" style="81" customWidth="1"/>
    <col min="13075" max="13081" width="0" style="81" hidden="1" customWidth="1"/>
    <col min="13082" max="13319" width="9.109375" style="81"/>
    <col min="13320" max="13320" width="0" style="81" hidden="1" customWidth="1"/>
    <col min="13321" max="13321" width="15.44140625" style="81" customWidth="1"/>
    <col min="13322" max="13322" width="1.6640625" style="81" customWidth="1"/>
    <col min="13323" max="13323" width="22.5546875" style="81" customWidth="1"/>
    <col min="13324" max="13324" width="1.6640625" style="81" customWidth="1"/>
    <col min="13325" max="13325" width="17.44140625" style="81" customWidth="1"/>
    <col min="13326" max="13326" width="1.6640625" style="81" customWidth="1"/>
    <col min="13327" max="13327" width="14.109375" style="81" customWidth="1"/>
    <col min="13328" max="13328" width="1.6640625" style="81" customWidth="1"/>
    <col min="13329" max="13329" width="28.5546875" style="81" customWidth="1"/>
    <col min="13330" max="13330" width="4.6640625" style="81" customWidth="1"/>
    <col min="13331" max="13337" width="0" style="81" hidden="1" customWidth="1"/>
    <col min="13338" max="13575" width="9.109375" style="81"/>
    <col min="13576" max="13576" width="0" style="81" hidden="1" customWidth="1"/>
    <col min="13577" max="13577" width="15.44140625" style="81" customWidth="1"/>
    <col min="13578" max="13578" width="1.6640625" style="81" customWidth="1"/>
    <col min="13579" max="13579" width="22.5546875" style="81" customWidth="1"/>
    <col min="13580" max="13580" width="1.6640625" style="81" customWidth="1"/>
    <col min="13581" max="13581" width="17.44140625" style="81" customWidth="1"/>
    <col min="13582" max="13582" width="1.6640625" style="81" customWidth="1"/>
    <col min="13583" max="13583" width="14.109375" style="81" customWidth="1"/>
    <col min="13584" max="13584" width="1.6640625" style="81" customWidth="1"/>
    <col min="13585" max="13585" width="28.5546875" style="81" customWidth="1"/>
    <col min="13586" max="13586" width="4.6640625" style="81" customWidth="1"/>
    <col min="13587" max="13593" width="0" style="81" hidden="1" customWidth="1"/>
    <col min="13594" max="13831" width="9.109375" style="81"/>
    <col min="13832" max="13832" width="0" style="81" hidden="1" customWidth="1"/>
    <col min="13833" max="13833" width="15.44140625" style="81" customWidth="1"/>
    <col min="13834" max="13834" width="1.6640625" style="81" customWidth="1"/>
    <col min="13835" max="13835" width="22.5546875" style="81" customWidth="1"/>
    <col min="13836" max="13836" width="1.6640625" style="81" customWidth="1"/>
    <col min="13837" max="13837" width="17.44140625" style="81" customWidth="1"/>
    <col min="13838" max="13838" width="1.6640625" style="81" customWidth="1"/>
    <col min="13839" max="13839" width="14.109375" style="81" customWidth="1"/>
    <col min="13840" max="13840" width="1.6640625" style="81" customWidth="1"/>
    <col min="13841" max="13841" width="28.5546875" style="81" customWidth="1"/>
    <col min="13842" max="13842" width="4.6640625" style="81" customWidth="1"/>
    <col min="13843" max="13849" width="0" style="81" hidden="1" customWidth="1"/>
    <col min="13850" max="14087" width="9.109375" style="81"/>
    <col min="14088" max="14088" width="0" style="81" hidden="1" customWidth="1"/>
    <col min="14089" max="14089" width="15.44140625" style="81" customWidth="1"/>
    <col min="14090" max="14090" width="1.6640625" style="81" customWidth="1"/>
    <col min="14091" max="14091" width="22.5546875" style="81" customWidth="1"/>
    <col min="14092" max="14092" width="1.6640625" style="81" customWidth="1"/>
    <col min="14093" max="14093" width="17.44140625" style="81" customWidth="1"/>
    <col min="14094" max="14094" width="1.6640625" style="81" customWidth="1"/>
    <col min="14095" max="14095" width="14.109375" style="81" customWidth="1"/>
    <col min="14096" max="14096" width="1.6640625" style="81" customWidth="1"/>
    <col min="14097" max="14097" width="28.5546875" style="81" customWidth="1"/>
    <col min="14098" max="14098" width="4.6640625" style="81" customWidth="1"/>
    <col min="14099" max="14105" width="0" style="81" hidden="1" customWidth="1"/>
    <col min="14106" max="14343" width="9.109375" style="81"/>
    <col min="14344" max="14344" width="0" style="81" hidden="1" customWidth="1"/>
    <col min="14345" max="14345" width="15.44140625" style="81" customWidth="1"/>
    <col min="14346" max="14346" width="1.6640625" style="81" customWidth="1"/>
    <col min="14347" max="14347" width="22.5546875" style="81" customWidth="1"/>
    <col min="14348" max="14348" width="1.6640625" style="81" customWidth="1"/>
    <col min="14349" max="14349" width="17.44140625" style="81" customWidth="1"/>
    <col min="14350" max="14350" width="1.6640625" style="81" customWidth="1"/>
    <col min="14351" max="14351" width="14.109375" style="81" customWidth="1"/>
    <col min="14352" max="14352" width="1.6640625" style="81" customWidth="1"/>
    <col min="14353" max="14353" width="28.5546875" style="81" customWidth="1"/>
    <col min="14354" max="14354" width="4.6640625" style="81" customWidth="1"/>
    <col min="14355" max="14361" width="0" style="81" hidden="1" customWidth="1"/>
    <col min="14362" max="14599" width="9.109375" style="81"/>
    <col min="14600" max="14600" width="0" style="81" hidden="1" customWidth="1"/>
    <col min="14601" max="14601" width="15.44140625" style="81" customWidth="1"/>
    <col min="14602" max="14602" width="1.6640625" style="81" customWidth="1"/>
    <col min="14603" max="14603" width="22.5546875" style="81" customWidth="1"/>
    <col min="14604" max="14604" width="1.6640625" style="81" customWidth="1"/>
    <col min="14605" max="14605" width="17.44140625" style="81" customWidth="1"/>
    <col min="14606" max="14606" width="1.6640625" style="81" customWidth="1"/>
    <col min="14607" max="14607" width="14.109375" style="81" customWidth="1"/>
    <col min="14608" max="14608" width="1.6640625" style="81" customWidth="1"/>
    <col min="14609" max="14609" width="28.5546875" style="81" customWidth="1"/>
    <col min="14610" max="14610" width="4.6640625" style="81" customWidth="1"/>
    <col min="14611" max="14617" width="0" style="81" hidden="1" customWidth="1"/>
    <col min="14618" max="14855" width="9.109375" style="81"/>
    <col min="14856" max="14856" width="0" style="81" hidden="1" customWidth="1"/>
    <col min="14857" max="14857" width="15.44140625" style="81" customWidth="1"/>
    <col min="14858" max="14858" width="1.6640625" style="81" customWidth="1"/>
    <col min="14859" max="14859" width="22.5546875" style="81" customWidth="1"/>
    <col min="14860" max="14860" width="1.6640625" style="81" customWidth="1"/>
    <col min="14861" max="14861" width="17.44140625" style="81" customWidth="1"/>
    <col min="14862" max="14862" width="1.6640625" style="81" customWidth="1"/>
    <col min="14863" max="14863" width="14.109375" style="81" customWidth="1"/>
    <col min="14864" max="14864" width="1.6640625" style="81" customWidth="1"/>
    <col min="14865" max="14865" width="28.5546875" style="81" customWidth="1"/>
    <col min="14866" max="14866" width="4.6640625" style="81" customWidth="1"/>
    <col min="14867" max="14873" width="0" style="81" hidden="1" customWidth="1"/>
    <col min="14874" max="15111" width="9.109375" style="81"/>
    <col min="15112" max="15112" width="0" style="81" hidden="1" customWidth="1"/>
    <col min="15113" max="15113" width="15.44140625" style="81" customWidth="1"/>
    <col min="15114" max="15114" width="1.6640625" style="81" customWidth="1"/>
    <col min="15115" max="15115" width="22.5546875" style="81" customWidth="1"/>
    <col min="15116" max="15116" width="1.6640625" style="81" customWidth="1"/>
    <col min="15117" max="15117" width="17.44140625" style="81" customWidth="1"/>
    <col min="15118" max="15118" width="1.6640625" style="81" customWidth="1"/>
    <col min="15119" max="15119" width="14.109375" style="81" customWidth="1"/>
    <col min="15120" max="15120" width="1.6640625" style="81" customWidth="1"/>
    <col min="15121" max="15121" width="28.5546875" style="81" customWidth="1"/>
    <col min="15122" max="15122" width="4.6640625" style="81" customWidth="1"/>
    <col min="15123" max="15129" width="0" style="81" hidden="1" customWidth="1"/>
    <col min="15130" max="15367" width="9.109375" style="81"/>
    <col min="15368" max="15368" width="0" style="81" hidden="1" customWidth="1"/>
    <col min="15369" max="15369" width="15.44140625" style="81" customWidth="1"/>
    <col min="15370" max="15370" width="1.6640625" style="81" customWidth="1"/>
    <col min="15371" max="15371" width="22.5546875" style="81" customWidth="1"/>
    <col min="15372" max="15372" width="1.6640625" style="81" customWidth="1"/>
    <col min="15373" max="15373" width="17.44140625" style="81" customWidth="1"/>
    <col min="15374" max="15374" width="1.6640625" style="81" customWidth="1"/>
    <col min="15375" max="15375" width="14.109375" style="81" customWidth="1"/>
    <col min="15376" max="15376" width="1.6640625" style="81" customWidth="1"/>
    <col min="15377" max="15377" width="28.5546875" style="81" customWidth="1"/>
    <col min="15378" max="15378" width="4.6640625" style="81" customWidth="1"/>
    <col min="15379" max="15385" width="0" style="81" hidden="1" customWidth="1"/>
    <col min="15386" max="15623" width="9.109375" style="81"/>
    <col min="15624" max="15624" width="0" style="81" hidden="1" customWidth="1"/>
    <col min="15625" max="15625" width="15.44140625" style="81" customWidth="1"/>
    <col min="15626" max="15626" width="1.6640625" style="81" customWidth="1"/>
    <col min="15627" max="15627" width="22.5546875" style="81" customWidth="1"/>
    <col min="15628" max="15628" width="1.6640625" style="81" customWidth="1"/>
    <col min="15629" max="15629" width="17.44140625" style="81" customWidth="1"/>
    <col min="15630" max="15630" width="1.6640625" style="81" customWidth="1"/>
    <col min="15631" max="15631" width="14.109375" style="81" customWidth="1"/>
    <col min="15632" max="15632" width="1.6640625" style="81" customWidth="1"/>
    <col min="15633" max="15633" width="28.5546875" style="81" customWidth="1"/>
    <col min="15634" max="15634" width="4.6640625" style="81" customWidth="1"/>
    <col min="15635" max="15641" width="0" style="81" hidden="1" customWidth="1"/>
    <col min="15642" max="15879" width="9.109375" style="81"/>
    <col min="15880" max="15880" width="0" style="81" hidden="1" customWidth="1"/>
    <col min="15881" max="15881" width="15.44140625" style="81" customWidth="1"/>
    <col min="15882" max="15882" width="1.6640625" style="81" customWidth="1"/>
    <col min="15883" max="15883" width="22.5546875" style="81" customWidth="1"/>
    <col min="15884" max="15884" width="1.6640625" style="81" customWidth="1"/>
    <col min="15885" max="15885" width="17.44140625" style="81" customWidth="1"/>
    <col min="15886" max="15886" width="1.6640625" style="81" customWidth="1"/>
    <col min="15887" max="15887" width="14.109375" style="81" customWidth="1"/>
    <col min="15888" max="15888" width="1.6640625" style="81" customWidth="1"/>
    <col min="15889" max="15889" width="28.5546875" style="81" customWidth="1"/>
    <col min="15890" max="15890" width="4.6640625" style="81" customWidth="1"/>
    <col min="15891" max="15897" width="0" style="81" hidden="1" customWidth="1"/>
    <col min="15898" max="16135" width="9.109375" style="81"/>
    <col min="16136" max="16136" width="0" style="81" hidden="1" customWidth="1"/>
    <col min="16137" max="16137" width="15.44140625" style="81" customWidth="1"/>
    <col min="16138" max="16138" width="1.6640625" style="81" customWidth="1"/>
    <col min="16139" max="16139" width="22.5546875" style="81" customWidth="1"/>
    <col min="16140" max="16140" width="1.6640625" style="81" customWidth="1"/>
    <col min="16141" max="16141" width="17.44140625" style="81" customWidth="1"/>
    <col min="16142" max="16142" width="1.6640625" style="81" customWidth="1"/>
    <col min="16143" max="16143" width="14.109375" style="81" customWidth="1"/>
    <col min="16144" max="16144" width="1.6640625" style="81" customWidth="1"/>
    <col min="16145" max="16145" width="28.5546875" style="81" customWidth="1"/>
    <col min="16146" max="16146" width="4.6640625" style="81" customWidth="1"/>
    <col min="16147" max="16153" width="0" style="81" hidden="1" customWidth="1"/>
    <col min="16154" max="16384" width="9.109375" style="81"/>
  </cols>
  <sheetData>
    <row r="1" spans="1:24" s="65" customFormat="1" ht="15" customHeight="1" x14ac:dyDescent="0.3">
      <c r="A1" s="265" t="str">
        <f>Index!A1</f>
        <v xml:space="preserve">                                                               Office of the State Controller                                                                </v>
      </c>
      <c r="B1" s="265"/>
      <c r="C1" s="265"/>
      <c r="D1" s="265"/>
      <c r="E1" s="265"/>
      <c r="F1" s="265"/>
      <c r="G1" s="265"/>
      <c r="H1" s="265"/>
      <c r="I1" s="265"/>
      <c r="J1" s="265"/>
      <c r="K1" s="265"/>
      <c r="L1" s="265"/>
      <c r="M1" s="265"/>
      <c r="N1" s="265"/>
      <c r="O1" s="265"/>
      <c r="P1" s="265"/>
      <c r="Q1" s="265"/>
      <c r="R1" s="263" t="str">
        <f>IF(Index!B17="na","NA","")</f>
        <v/>
      </c>
      <c r="S1" s="46"/>
      <c r="T1" s="46"/>
      <c r="U1" s="46"/>
      <c r="V1" s="46"/>
      <c r="W1" s="46"/>
      <c r="X1" s="46"/>
    </row>
    <row r="2" spans="1:24" s="65" customFormat="1" ht="15" customHeight="1" x14ac:dyDescent="0.3">
      <c r="A2" s="266" t="str">
        <f>Index!A2</f>
        <v>2021 Transfers - Interim Worksheets</v>
      </c>
      <c r="B2" s="266"/>
      <c r="C2" s="266"/>
      <c r="D2" s="266"/>
      <c r="E2" s="266"/>
      <c r="F2" s="266"/>
      <c r="G2" s="266"/>
      <c r="H2" s="266"/>
      <c r="I2" s="266"/>
      <c r="J2" s="266"/>
      <c r="K2" s="266"/>
      <c r="L2" s="266"/>
      <c r="M2" s="266"/>
      <c r="N2" s="266"/>
      <c r="O2" s="266"/>
      <c r="P2" s="266"/>
      <c r="Q2" s="266"/>
      <c r="R2" s="263"/>
      <c r="S2" s="46"/>
      <c r="T2" s="46"/>
      <c r="U2" s="46"/>
      <c r="V2" s="46"/>
      <c r="W2" s="46"/>
      <c r="X2" s="46"/>
    </row>
    <row r="3" spans="1:24" s="65" customFormat="1" ht="15" customHeight="1" x14ac:dyDescent="0.3">
      <c r="A3" s="266" t="s">
        <v>623</v>
      </c>
      <c r="B3" s="266"/>
      <c r="C3" s="266"/>
      <c r="D3" s="266"/>
      <c r="E3" s="266"/>
      <c r="F3" s="266"/>
      <c r="G3" s="266"/>
      <c r="H3" s="266"/>
      <c r="I3" s="266"/>
      <c r="J3" s="266"/>
      <c r="K3" s="266"/>
      <c r="L3" s="266"/>
      <c r="M3" s="266"/>
      <c r="N3" s="266"/>
      <c r="O3" s="266"/>
      <c r="P3" s="266"/>
      <c r="Q3" s="266"/>
      <c r="R3" s="263"/>
      <c r="S3" s="46"/>
      <c r="T3" s="46"/>
      <c r="U3" s="46"/>
      <c r="V3" s="46"/>
      <c r="W3" s="46"/>
      <c r="X3" s="46"/>
    </row>
    <row r="4" spans="1:24" s="65" customFormat="1" ht="15" customHeight="1" x14ac:dyDescent="0.3">
      <c r="A4" s="266" t="s">
        <v>651</v>
      </c>
      <c r="B4" s="266"/>
      <c r="C4" s="266"/>
      <c r="D4" s="266"/>
      <c r="E4" s="266"/>
      <c r="F4" s="266"/>
      <c r="G4" s="266"/>
      <c r="H4" s="266"/>
      <c r="I4" s="266"/>
      <c r="J4" s="266"/>
      <c r="K4" s="266"/>
      <c r="L4" s="266"/>
      <c r="M4" s="266"/>
      <c r="N4" s="266"/>
      <c r="O4" s="266"/>
      <c r="P4" s="266"/>
      <c r="Q4" s="266"/>
    </row>
    <row r="5" spans="1:24" s="69" customFormat="1" ht="15" customHeight="1" x14ac:dyDescent="0.3">
      <c r="C5" s="67"/>
      <c r="D5" s="68"/>
      <c r="E5" s="68"/>
      <c r="F5" s="68"/>
      <c r="G5" s="68"/>
      <c r="H5" s="68"/>
      <c r="I5" s="68"/>
      <c r="J5" s="68"/>
      <c r="K5" s="66"/>
      <c r="L5" s="66"/>
      <c r="M5" s="66"/>
      <c r="N5" s="66"/>
      <c r="O5" s="66" t="s">
        <v>624</v>
      </c>
      <c r="P5" s="66"/>
      <c r="Q5" s="66"/>
    </row>
    <row r="6" spans="1:24" s="69" customFormat="1" ht="15" customHeight="1" x14ac:dyDescent="0.25">
      <c r="A6" s="70" t="s">
        <v>61</v>
      </c>
      <c r="C6" s="94" t="str">
        <f>Index!E10</f>
        <v>01</v>
      </c>
      <c r="D6" s="94"/>
      <c r="E6" s="94"/>
      <c r="H6" s="71"/>
      <c r="I6" s="86"/>
      <c r="J6" s="86"/>
      <c r="K6" s="86"/>
      <c r="L6" s="71" t="s">
        <v>239</v>
      </c>
      <c r="M6" s="267" t="str">
        <f>Index!E12 &amp; Index!E14:E14</f>
        <v/>
      </c>
      <c r="N6" s="267"/>
      <c r="O6" s="267"/>
      <c r="P6" s="267"/>
      <c r="Q6" s="267"/>
    </row>
    <row r="7" spans="1:24" s="69" customFormat="1" ht="15" customHeight="1" x14ac:dyDescent="0.25">
      <c r="A7" s="70" t="s">
        <v>270</v>
      </c>
      <c r="C7" s="264" t="str">
        <f>Index!E11</f>
        <v>North Carolina General Assembly</v>
      </c>
      <c r="D7" s="264"/>
      <c r="E7" s="264"/>
      <c r="G7" s="71"/>
      <c r="I7" s="83"/>
      <c r="J7" s="83"/>
      <c r="K7" s="83"/>
      <c r="L7" s="71" t="s">
        <v>67</v>
      </c>
      <c r="M7" s="268">
        <f>Index!E13</f>
        <v>0</v>
      </c>
      <c r="N7" s="268"/>
      <c r="O7" s="268"/>
      <c r="P7" s="268"/>
      <c r="Q7" s="268"/>
    </row>
    <row r="8" spans="1:24" s="69" customFormat="1" ht="15" customHeight="1" x14ac:dyDescent="0.25">
      <c r="A8" s="70" t="s">
        <v>153</v>
      </c>
      <c r="C8" s="262"/>
      <c r="D8" s="262"/>
      <c r="E8" s="262"/>
    </row>
    <row r="9" spans="1:24" s="69" customFormat="1" ht="15" customHeight="1" thickBot="1" x14ac:dyDescent="0.3">
      <c r="A9" s="72"/>
      <c r="B9" s="72"/>
      <c r="C9" s="72"/>
      <c r="D9" s="72"/>
      <c r="E9" s="72"/>
      <c r="F9" s="72"/>
      <c r="G9" s="72"/>
      <c r="H9" s="72"/>
      <c r="I9" s="72"/>
      <c r="J9" s="72"/>
      <c r="K9" s="72"/>
      <c r="L9" s="72"/>
      <c r="M9" s="72"/>
      <c r="N9" s="72"/>
      <c r="O9" s="72"/>
      <c r="P9" s="72"/>
      <c r="Q9" s="72"/>
    </row>
    <row r="10" spans="1:24" s="69" customFormat="1" ht="15" customHeight="1" x14ac:dyDescent="0.25">
      <c r="A10" s="259" t="s">
        <v>724</v>
      </c>
      <c r="B10" s="260"/>
      <c r="C10" s="261"/>
      <c r="E10" s="259" t="s">
        <v>719</v>
      </c>
      <c r="F10" s="260"/>
      <c r="G10" s="261"/>
    </row>
    <row r="11" spans="1:24" s="69" customFormat="1" ht="15" customHeight="1" x14ac:dyDescent="0.25">
      <c r="A11" s="176"/>
      <c r="C11" s="178" t="s">
        <v>253</v>
      </c>
      <c r="E11" s="176" t="s">
        <v>240</v>
      </c>
      <c r="G11" s="177"/>
      <c r="H11" s="73" t="s">
        <v>240</v>
      </c>
      <c r="J11" s="67"/>
    </row>
    <row r="12" spans="1:24" s="69" customFormat="1" ht="15" customHeight="1" thickBot="1" x14ac:dyDescent="0.3">
      <c r="A12" s="176"/>
      <c r="C12" s="178" t="s">
        <v>625</v>
      </c>
      <c r="E12" s="176"/>
      <c r="G12" s="178"/>
      <c r="J12" s="67"/>
    </row>
    <row r="13" spans="1:24" s="69" customFormat="1" ht="15" customHeight="1" thickBot="1" x14ac:dyDescent="0.3">
      <c r="A13" s="176"/>
      <c r="C13" s="178" t="s">
        <v>929</v>
      </c>
      <c r="E13" s="176"/>
      <c r="G13" s="178"/>
      <c r="J13" s="67"/>
      <c r="M13" s="196" t="s">
        <v>931</v>
      </c>
      <c r="N13" s="197"/>
      <c r="O13" s="197"/>
      <c r="P13" s="197"/>
      <c r="Q13" s="197"/>
    </row>
    <row r="14" spans="1:24" s="69" customFormat="1" ht="15" customHeight="1" x14ac:dyDescent="0.25">
      <c r="A14" s="176"/>
      <c r="C14" s="178" t="s">
        <v>955</v>
      </c>
      <c r="E14" s="176"/>
      <c r="G14" s="178"/>
      <c r="J14" s="67"/>
      <c r="M14" s="219"/>
      <c r="N14" s="220"/>
      <c r="O14" s="220"/>
      <c r="P14" s="220"/>
      <c r="Q14" s="220"/>
    </row>
    <row r="15" spans="1:24" s="69" customFormat="1" ht="15" customHeight="1" x14ac:dyDescent="0.25">
      <c r="A15" s="176"/>
      <c r="C15" s="178" t="s">
        <v>930</v>
      </c>
      <c r="E15" s="176"/>
      <c r="G15" s="178"/>
      <c r="J15" s="67"/>
      <c r="M15" s="219"/>
      <c r="N15" s="220"/>
      <c r="O15" s="220"/>
      <c r="P15" s="220"/>
      <c r="Q15" s="220"/>
    </row>
    <row r="16" spans="1:24" s="69" customFormat="1" ht="15" customHeight="1" x14ac:dyDescent="0.25">
      <c r="A16" s="176" t="s">
        <v>619</v>
      </c>
      <c r="C16" s="178" t="s">
        <v>970</v>
      </c>
      <c r="E16" s="176" t="s">
        <v>649</v>
      </c>
      <c r="G16" s="178" t="s">
        <v>626</v>
      </c>
      <c r="J16" s="67"/>
      <c r="M16" s="198"/>
      <c r="N16" s="198"/>
      <c r="O16" s="198"/>
      <c r="P16" s="198"/>
      <c r="Q16" s="199" t="s">
        <v>932</v>
      </c>
    </row>
    <row r="17" spans="1:26" s="69" customFormat="1" ht="15" customHeight="1" thickBot="1" x14ac:dyDescent="0.3">
      <c r="A17" s="179" t="s">
        <v>650</v>
      </c>
      <c r="C17" s="180" t="s">
        <v>620</v>
      </c>
      <c r="E17" s="179" t="s">
        <v>627</v>
      </c>
      <c r="G17" s="180" t="s">
        <v>627</v>
      </c>
      <c r="I17" s="74" t="s">
        <v>272</v>
      </c>
      <c r="K17" s="74" t="s">
        <v>722</v>
      </c>
      <c r="L17" s="73"/>
      <c r="M17" s="200" t="s">
        <v>933</v>
      </c>
      <c r="N17" s="201"/>
      <c r="O17" s="200" t="s">
        <v>934</v>
      </c>
      <c r="P17" s="202"/>
      <c r="Q17" s="200" t="s">
        <v>935</v>
      </c>
      <c r="R17" s="73" t="s">
        <v>240</v>
      </c>
      <c r="S17" s="73"/>
      <c r="T17" s="73"/>
      <c r="U17" s="73"/>
      <c r="V17" s="73"/>
      <c r="W17" s="73"/>
      <c r="X17" s="73"/>
    </row>
    <row r="18" spans="1:26" s="69" customFormat="1" ht="15" customHeight="1" x14ac:dyDescent="0.25">
      <c r="A18" s="188" t="s">
        <v>720</v>
      </c>
      <c r="C18" s="189">
        <v>438101</v>
      </c>
      <c r="E18" s="190" t="s">
        <v>721</v>
      </c>
      <c r="G18" s="189">
        <v>1100</v>
      </c>
      <c r="H18" s="76"/>
      <c r="I18" s="191">
        <v>500000</v>
      </c>
      <c r="K18" s="192" t="s">
        <v>723</v>
      </c>
      <c r="L18" s="194"/>
      <c r="M18" s="205" t="s">
        <v>936</v>
      </c>
      <c r="N18" s="203"/>
      <c r="O18" s="205"/>
      <c r="P18" s="203"/>
      <c r="Q18" s="205"/>
      <c r="R18" s="6" t="str">
        <f t="shared" ref="R18:R32" si="0">IF(AND(S18,Y18),"","*")</f>
        <v/>
      </c>
      <c r="S18" s="55" t="b">
        <f>IF(OR(T18=0,T18=5),TRUE, FALSE)</f>
        <v>1</v>
      </c>
      <c r="T18" s="55">
        <f>COUNTIF(U18:Z18,FALSE)</f>
        <v>5</v>
      </c>
      <c r="U18" s="56" t="b">
        <f>ISBLANK(C18)</f>
        <v>0</v>
      </c>
      <c r="V18" s="56" t="b">
        <f>ISBLANK(E18)</f>
        <v>0</v>
      </c>
      <c r="W18" s="56" t="b">
        <f>ISBLANK(G18)</f>
        <v>0</v>
      </c>
      <c r="X18" s="56" t="b">
        <f>ISBLANK(I18)</f>
        <v>0</v>
      </c>
      <c r="Y18" s="57" t="b">
        <f t="shared" ref="Y18:Y19" si="1">IF(ISBLANK(C18),TRUE,OR(TEXT(LEFT(C18,4),"0000")="4381",TEXT(LEFT(C18,4),"0000")="4380",TEXT(LEFT(C18,4),"0000")="438F"))</f>
        <v>1</v>
      </c>
      <c r="Z18" s="69" t="b">
        <f t="shared" ref="Z18:Z32" si="2">AND(ISBLANK(M18),ISBLANK(O18),ISBLANK(Q18))</f>
        <v>0</v>
      </c>
    </row>
    <row r="19" spans="1:26" s="69" customFormat="1" ht="15" customHeight="1" x14ac:dyDescent="0.25">
      <c r="A19" s="193"/>
      <c r="C19" s="182"/>
      <c r="E19" s="181"/>
      <c r="G19" s="182"/>
      <c r="H19" s="76"/>
      <c r="I19" s="77"/>
      <c r="K19" s="75"/>
      <c r="L19" s="195"/>
      <c r="M19" s="75"/>
      <c r="N19" s="195"/>
      <c r="O19" s="204"/>
      <c r="P19" s="195"/>
      <c r="Q19" s="204"/>
      <c r="R19" s="6" t="str">
        <f t="shared" si="0"/>
        <v/>
      </c>
      <c r="S19" s="55" t="b">
        <f t="shared" ref="S19:S32" si="3">IF(OR(T19=0,T19=5),TRUE, FALSE)</f>
        <v>1</v>
      </c>
      <c r="T19" s="55">
        <f t="shared" ref="T19:T32" si="4">COUNTIF(U19:Z19,FALSE)</f>
        <v>0</v>
      </c>
      <c r="U19" s="56" t="b">
        <f t="shared" ref="U19:U32" si="5">ISBLANK(C19)</f>
        <v>1</v>
      </c>
      <c r="V19" s="56" t="b">
        <f t="shared" ref="V19:V32" si="6">ISBLANK(E19)</f>
        <v>1</v>
      </c>
      <c r="W19" s="56" t="b">
        <f t="shared" ref="W19:W32" si="7">ISBLANK(G19)</f>
        <v>1</v>
      </c>
      <c r="X19" s="56" t="b">
        <f t="shared" ref="X19:X32" si="8">ISBLANK(I19)</f>
        <v>1</v>
      </c>
      <c r="Y19" s="57" t="b">
        <f t="shared" si="1"/>
        <v>1</v>
      </c>
      <c r="Z19" s="69" t="b">
        <f t="shared" si="2"/>
        <v>1</v>
      </c>
    </row>
    <row r="20" spans="1:26" s="69" customFormat="1" ht="15" customHeight="1" x14ac:dyDescent="0.25">
      <c r="A20" s="193"/>
      <c r="C20" s="182"/>
      <c r="E20" s="181"/>
      <c r="G20" s="182"/>
      <c r="H20" s="76"/>
      <c r="I20" s="77"/>
      <c r="K20" s="75"/>
      <c r="L20" s="195"/>
      <c r="M20" s="204"/>
      <c r="N20" s="195"/>
      <c r="O20" s="204"/>
      <c r="P20" s="195"/>
      <c r="Q20" s="204"/>
      <c r="R20" s="6" t="str">
        <f t="shared" si="0"/>
        <v/>
      </c>
      <c r="S20" s="55" t="b">
        <f t="shared" si="3"/>
        <v>1</v>
      </c>
      <c r="T20" s="55">
        <f t="shared" si="4"/>
        <v>0</v>
      </c>
      <c r="U20" s="56" t="b">
        <f t="shared" si="5"/>
        <v>1</v>
      </c>
      <c r="V20" s="56" t="b">
        <f t="shared" si="6"/>
        <v>1</v>
      </c>
      <c r="W20" s="56" t="b">
        <f t="shared" si="7"/>
        <v>1</v>
      </c>
      <c r="X20" s="56" t="b">
        <f t="shared" si="8"/>
        <v>1</v>
      </c>
      <c r="Y20" s="57" t="b">
        <f>IF(ISBLANK(C20),TRUE,OR(TEXT(LEFT(C20,4),"0000")="4381",TEXT(LEFT(C20,4),"0000")="4380",TEXT(LEFT(C20,4),"0000")="438F"))</f>
        <v>1</v>
      </c>
      <c r="Z20" s="69" t="b">
        <f t="shared" si="2"/>
        <v>1</v>
      </c>
    </row>
    <row r="21" spans="1:26" s="69" customFormat="1" ht="15" customHeight="1" x14ac:dyDescent="0.25">
      <c r="A21" s="193"/>
      <c r="C21" s="182"/>
      <c r="E21" s="181"/>
      <c r="G21" s="182"/>
      <c r="H21" s="76"/>
      <c r="I21" s="77"/>
      <c r="K21" s="75"/>
      <c r="L21" s="195"/>
      <c r="M21" s="204"/>
      <c r="N21" s="195"/>
      <c r="O21" s="204"/>
      <c r="P21" s="195"/>
      <c r="Q21" s="204"/>
      <c r="R21" s="6" t="str">
        <f t="shared" si="0"/>
        <v/>
      </c>
      <c r="S21" s="55" t="b">
        <f t="shared" si="3"/>
        <v>1</v>
      </c>
      <c r="T21" s="55">
        <f t="shared" si="4"/>
        <v>0</v>
      </c>
      <c r="U21" s="56" t="b">
        <f t="shared" si="5"/>
        <v>1</v>
      </c>
      <c r="V21" s="56" t="b">
        <f t="shared" si="6"/>
        <v>1</v>
      </c>
      <c r="W21" s="56" t="b">
        <f t="shared" si="7"/>
        <v>1</v>
      </c>
      <c r="X21" s="56" t="b">
        <f t="shared" si="8"/>
        <v>1</v>
      </c>
      <c r="Y21" s="57" t="b">
        <f t="shared" ref="Y21:Y32" si="9">IF(ISBLANK(C21),TRUE,OR(TEXT(LEFT(C21,4),"0000")="4381",TEXT(LEFT(C21,4),"0000")="4380",TEXT(LEFT(C21,4),"0000")="438F"))</f>
        <v>1</v>
      </c>
      <c r="Z21" s="69" t="b">
        <f t="shared" si="2"/>
        <v>1</v>
      </c>
    </row>
    <row r="22" spans="1:26" s="69" customFormat="1" ht="15" customHeight="1" x14ac:dyDescent="0.25">
      <c r="A22" s="193"/>
      <c r="C22" s="182"/>
      <c r="E22" s="181"/>
      <c r="G22" s="182"/>
      <c r="H22" s="76"/>
      <c r="I22" s="77"/>
      <c r="K22" s="75"/>
      <c r="L22" s="195"/>
      <c r="M22" s="204"/>
      <c r="N22" s="195"/>
      <c r="O22" s="204"/>
      <c r="P22" s="195"/>
      <c r="Q22" s="204"/>
      <c r="R22" s="6" t="str">
        <f t="shared" si="0"/>
        <v/>
      </c>
      <c r="S22" s="55" t="b">
        <f t="shared" si="3"/>
        <v>1</v>
      </c>
      <c r="T22" s="55">
        <f t="shared" si="4"/>
        <v>0</v>
      </c>
      <c r="U22" s="56" t="b">
        <f t="shared" si="5"/>
        <v>1</v>
      </c>
      <c r="V22" s="56" t="b">
        <f t="shared" si="6"/>
        <v>1</v>
      </c>
      <c r="W22" s="56" t="b">
        <f t="shared" si="7"/>
        <v>1</v>
      </c>
      <c r="X22" s="56" t="b">
        <f t="shared" si="8"/>
        <v>1</v>
      </c>
      <c r="Y22" s="57" t="b">
        <f t="shared" si="9"/>
        <v>1</v>
      </c>
      <c r="Z22" s="69" t="b">
        <f t="shared" si="2"/>
        <v>1</v>
      </c>
    </row>
    <row r="23" spans="1:26" s="69" customFormat="1" ht="15" customHeight="1" x14ac:dyDescent="0.25">
      <c r="A23" s="193"/>
      <c r="C23" s="182"/>
      <c r="E23" s="181"/>
      <c r="G23" s="182"/>
      <c r="H23" s="76"/>
      <c r="I23" s="77"/>
      <c r="K23" s="75"/>
      <c r="L23" s="195"/>
      <c r="M23" s="204"/>
      <c r="N23" s="195"/>
      <c r="O23" s="204"/>
      <c r="P23" s="195"/>
      <c r="Q23" s="204"/>
      <c r="R23" s="6" t="str">
        <f t="shared" si="0"/>
        <v/>
      </c>
      <c r="S23" s="55" t="b">
        <f t="shared" si="3"/>
        <v>1</v>
      </c>
      <c r="T23" s="55">
        <f t="shared" si="4"/>
        <v>0</v>
      </c>
      <c r="U23" s="56" t="b">
        <f t="shared" si="5"/>
        <v>1</v>
      </c>
      <c r="V23" s="56" t="b">
        <f t="shared" si="6"/>
        <v>1</v>
      </c>
      <c r="W23" s="56" t="b">
        <f t="shared" si="7"/>
        <v>1</v>
      </c>
      <c r="X23" s="56" t="b">
        <f t="shared" si="8"/>
        <v>1</v>
      </c>
      <c r="Y23" s="57" t="b">
        <f t="shared" si="9"/>
        <v>1</v>
      </c>
      <c r="Z23" s="69" t="b">
        <f t="shared" si="2"/>
        <v>1</v>
      </c>
    </row>
    <row r="24" spans="1:26" s="69" customFormat="1" ht="15" customHeight="1" x14ac:dyDescent="0.25">
      <c r="A24" s="193"/>
      <c r="C24" s="182"/>
      <c r="E24" s="181"/>
      <c r="G24" s="182"/>
      <c r="H24" s="76"/>
      <c r="I24" s="77"/>
      <c r="K24" s="75"/>
      <c r="L24" s="195"/>
      <c r="M24" s="204"/>
      <c r="N24" s="195"/>
      <c r="O24" s="204"/>
      <c r="P24" s="195"/>
      <c r="Q24" s="204"/>
      <c r="R24" s="6" t="str">
        <f t="shared" si="0"/>
        <v/>
      </c>
      <c r="S24" s="55" t="b">
        <f t="shared" si="3"/>
        <v>1</v>
      </c>
      <c r="T24" s="55">
        <f t="shared" si="4"/>
        <v>0</v>
      </c>
      <c r="U24" s="56" t="b">
        <f t="shared" si="5"/>
        <v>1</v>
      </c>
      <c r="V24" s="56" t="b">
        <f t="shared" si="6"/>
        <v>1</v>
      </c>
      <c r="W24" s="56" t="b">
        <f t="shared" si="7"/>
        <v>1</v>
      </c>
      <c r="X24" s="56" t="b">
        <f t="shared" si="8"/>
        <v>1</v>
      </c>
      <c r="Y24" s="57" t="b">
        <f t="shared" si="9"/>
        <v>1</v>
      </c>
      <c r="Z24" s="69" t="b">
        <f t="shared" si="2"/>
        <v>1</v>
      </c>
    </row>
    <row r="25" spans="1:26" s="69" customFormat="1" ht="15" customHeight="1" x14ac:dyDescent="0.25">
      <c r="A25" s="193"/>
      <c r="C25" s="182"/>
      <c r="E25" s="181"/>
      <c r="G25" s="182"/>
      <c r="H25" s="76"/>
      <c r="I25" s="77"/>
      <c r="K25" s="75"/>
      <c r="L25" s="195"/>
      <c r="M25" s="204"/>
      <c r="N25" s="195"/>
      <c r="O25" s="204"/>
      <c r="P25" s="195"/>
      <c r="Q25" s="204"/>
      <c r="R25" s="6" t="str">
        <f t="shared" si="0"/>
        <v/>
      </c>
      <c r="S25" s="55" t="b">
        <f t="shared" si="3"/>
        <v>1</v>
      </c>
      <c r="T25" s="55">
        <f t="shared" si="4"/>
        <v>0</v>
      </c>
      <c r="U25" s="56" t="b">
        <f t="shared" si="5"/>
        <v>1</v>
      </c>
      <c r="V25" s="56" t="b">
        <f t="shared" si="6"/>
        <v>1</v>
      </c>
      <c r="W25" s="56" t="b">
        <f t="shared" si="7"/>
        <v>1</v>
      </c>
      <c r="X25" s="56" t="b">
        <f t="shared" si="8"/>
        <v>1</v>
      </c>
      <c r="Y25" s="57" t="b">
        <f t="shared" si="9"/>
        <v>1</v>
      </c>
      <c r="Z25" s="69" t="b">
        <f t="shared" si="2"/>
        <v>1</v>
      </c>
    </row>
    <row r="26" spans="1:26" s="69" customFormat="1" ht="15" customHeight="1" x14ac:dyDescent="0.25">
      <c r="A26" s="193"/>
      <c r="C26" s="182"/>
      <c r="E26" s="181"/>
      <c r="G26" s="182"/>
      <c r="H26" s="76"/>
      <c r="I26" s="77"/>
      <c r="K26" s="75"/>
      <c r="L26" s="195"/>
      <c r="M26" s="204"/>
      <c r="N26" s="195"/>
      <c r="O26" s="204"/>
      <c r="P26" s="195"/>
      <c r="Q26" s="204"/>
      <c r="R26" s="6" t="str">
        <f t="shared" si="0"/>
        <v/>
      </c>
      <c r="S26" s="55" t="b">
        <f t="shared" si="3"/>
        <v>1</v>
      </c>
      <c r="T26" s="55">
        <f t="shared" si="4"/>
        <v>0</v>
      </c>
      <c r="U26" s="56" t="b">
        <f t="shared" si="5"/>
        <v>1</v>
      </c>
      <c r="V26" s="56" t="b">
        <f t="shared" si="6"/>
        <v>1</v>
      </c>
      <c r="W26" s="56" t="b">
        <f t="shared" si="7"/>
        <v>1</v>
      </c>
      <c r="X26" s="56" t="b">
        <f t="shared" si="8"/>
        <v>1</v>
      </c>
      <c r="Y26" s="57" t="b">
        <f t="shared" si="9"/>
        <v>1</v>
      </c>
      <c r="Z26" s="69" t="b">
        <f t="shared" si="2"/>
        <v>1</v>
      </c>
    </row>
    <row r="27" spans="1:26" s="69" customFormat="1" ht="15" customHeight="1" x14ac:dyDescent="0.25">
      <c r="A27" s="193"/>
      <c r="C27" s="182"/>
      <c r="E27" s="181"/>
      <c r="G27" s="182"/>
      <c r="H27" s="76"/>
      <c r="I27" s="77"/>
      <c r="K27" s="75"/>
      <c r="L27" s="195"/>
      <c r="M27" s="204"/>
      <c r="N27" s="195"/>
      <c r="O27" s="204"/>
      <c r="P27" s="195"/>
      <c r="Q27" s="204"/>
      <c r="R27" s="6" t="str">
        <f t="shared" si="0"/>
        <v/>
      </c>
      <c r="S27" s="55" t="b">
        <f t="shared" si="3"/>
        <v>1</v>
      </c>
      <c r="T27" s="55">
        <f t="shared" si="4"/>
        <v>0</v>
      </c>
      <c r="U27" s="56" t="b">
        <f t="shared" si="5"/>
        <v>1</v>
      </c>
      <c r="V27" s="56" t="b">
        <f t="shared" si="6"/>
        <v>1</v>
      </c>
      <c r="W27" s="56" t="b">
        <f t="shared" si="7"/>
        <v>1</v>
      </c>
      <c r="X27" s="56" t="b">
        <f t="shared" si="8"/>
        <v>1</v>
      </c>
      <c r="Y27" s="57" t="b">
        <f t="shared" si="9"/>
        <v>1</v>
      </c>
      <c r="Z27" s="69" t="b">
        <f t="shared" si="2"/>
        <v>1</v>
      </c>
    </row>
    <row r="28" spans="1:26" s="69" customFormat="1" ht="15" customHeight="1" x14ac:dyDescent="0.25">
      <c r="A28" s="193"/>
      <c r="C28" s="182"/>
      <c r="E28" s="181"/>
      <c r="G28" s="182"/>
      <c r="H28" s="76"/>
      <c r="I28" s="77"/>
      <c r="K28" s="75"/>
      <c r="L28" s="195"/>
      <c r="M28" s="204"/>
      <c r="N28" s="195"/>
      <c r="O28" s="204"/>
      <c r="P28" s="195"/>
      <c r="Q28" s="204"/>
      <c r="R28" s="6" t="str">
        <f t="shared" si="0"/>
        <v/>
      </c>
      <c r="S28" s="55" t="b">
        <f t="shared" si="3"/>
        <v>1</v>
      </c>
      <c r="T28" s="55">
        <f t="shared" si="4"/>
        <v>0</v>
      </c>
      <c r="U28" s="56" t="b">
        <f t="shared" si="5"/>
        <v>1</v>
      </c>
      <c r="V28" s="56" t="b">
        <f t="shared" si="6"/>
        <v>1</v>
      </c>
      <c r="W28" s="56" t="b">
        <f t="shared" si="7"/>
        <v>1</v>
      </c>
      <c r="X28" s="56" t="b">
        <f t="shared" si="8"/>
        <v>1</v>
      </c>
      <c r="Y28" s="57" t="b">
        <f t="shared" si="9"/>
        <v>1</v>
      </c>
      <c r="Z28" s="69" t="b">
        <f t="shared" si="2"/>
        <v>1</v>
      </c>
    </row>
    <row r="29" spans="1:26" s="69" customFormat="1" ht="15" customHeight="1" x14ac:dyDescent="0.25">
      <c r="A29" s="193"/>
      <c r="C29" s="182"/>
      <c r="E29" s="181"/>
      <c r="G29" s="182"/>
      <c r="H29" s="76"/>
      <c r="I29" s="77"/>
      <c r="K29" s="75"/>
      <c r="L29" s="195"/>
      <c r="M29" s="204"/>
      <c r="N29" s="195"/>
      <c r="O29" s="204"/>
      <c r="P29" s="195"/>
      <c r="Q29" s="204"/>
      <c r="R29" s="6" t="str">
        <f t="shared" si="0"/>
        <v/>
      </c>
      <c r="S29" s="55" t="b">
        <f t="shared" si="3"/>
        <v>1</v>
      </c>
      <c r="T29" s="55">
        <f t="shared" si="4"/>
        <v>0</v>
      </c>
      <c r="U29" s="56" t="b">
        <f t="shared" si="5"/>
        <v>1</v>
      </c>
      <c r="V29" s="56" t="b">
        <f t="shared" si="6"/>
        <v>1</v>
      </c>
      <c r="W29" s="56" t="b">
        <f t="shared" si="7"/>
        <v>1</v>
      </c>
      <c r="X29" s="56" t="b">
        <f t="shared" si="8"/>
        <v>1</v>
      </c>
      <c r="Y29" s="57" t="b">
        <f t="shared" si="9"/>
        <v>1</v>
      </c>
      <c r="Z29" s="69" t="b">
        <f t="shared" si="2"/>
        <v>1</v>
      </c>
    </row>
    <row r="30" spans="1:26" s="69" customFormat="1" ht="15" customHeight="1" x14ac:dyDescent="0.25">
      <c r="A30" s="193"/>
      <c r="C30" s="182"/>
      <c r="E30" s="181"/>
      <c r="G30" s="182"/>
      <c r="H30" s="76"/>
      <c r="I30" s="77"/>
      <c r="K30" s="75"/>
      <c r="L30" s="195"/>
      <c r="M30" s="204"/>
      <c r="N30" s="195"/>
      <c r="O30" s="204"/>
      <c r="P30" s="195"/>
      <c r="Q30" s="204"/>
      <c r="R30" s="6" t="str">
        <f t="shared" si="0"/>
        <v/>
      </c>
      <c r="S30" s="55" t="b">
        <f t="shared" si="3"/>
        <v>1</v>
      </c>
      <c r="T30" s="55">
        <f t="shared" si="4"/>
        <v>0</v>
      </c>
      <c r="U30" s="56" t="b">
        <f t="shared" si="5"/>
        <v>1</v>
      </c>
      <c r="V30" s="56" t="b">
        <f t="shared" si="6"/>
        <v>1</v>
      </c>
      <c r="W30" s="56" t="b">
        <f t="shared" si="7"/>
        <v>1</v>
      </c>
      <c r="X30" s="56" t="b">
        <f t="shared" si="8"/>
        <v>1</v>
      </c>
      <c r="Y30" s="57" t="b">
        <f t="shared" si="9"/>
        <v>1</v>
      </c>
      <c r="Z30" s="69" t="b">
        <f t="shared" si="2"/>
        <v>1</v>
      </c>
    </row>
    <row r="31" spans="1:26" s="69" customFormat="1" ht="15" customHeight="1" x14ac:dyDescent="0.25">
      <c r="A31" s="193"/>
      <c r="C31" s="182"/>
      <c r="E31" s="181"/>
      <c r="G31" s="182"/>
      <c r="H31" s="76"/>
      <c r="I31" s="77"/>
      <c r="K31" s="75"/>
      <c r="L31" s="195"/>
      <c r="M31" s="204"/>
      <c r="N31" s="195"/>
      <c r="O31" s="204"/>
      <c r="P31" s="195"/>
      <c r="Q31" s="204"/>
      <c r="R31" s="6" t="str">
        <f t="shared" si="0"/>
        <v/>
      </c>
      <c r="S31" s="55" t="b">
        <f t="shared" si="3"/>
        <v>1</v>
      </c>
      <c r="T31" s="55">
        <f t="shared" si="4"/>
        <v>0</v>
      </c>
      <c r="U31" s="56" t="b">
        <f t="shared" si="5"/>
        <v>1</v>
      </c>
      <c r="V31" s="56" t="b">
        <f t="shared" si="6"/>
        <v>1</v>
      </c>
      <c r="W31" s="56" t="b">
        <f t="shared" si="7"/>
        <v>1</v>
      </c>
      <c r="X31" s="56" t="b">
        <f t="shared" si="8"/>
        <v>1</v>
      </c>
      <c r="Y31" s="57" t="b">
        <f t="shared" si="9"/>
        <v>1</v>
      </c>
      <c r="Z31" s="69" t="b">
        <f t="shared" si="2"/>
        <v>1</v>
      </c>
    </row>
    <row r="32" spans="1:26" s="69" customFormat="1" ht="15" customHeight="1" x14ac:dyDescent="0.25">
      <c r="A32" s="193"/>
      <c r="C32" s="182"/>
      <c r="E32" s="181"/>
      <c r="G32" s="182"/>
      <c r="H32" s="76"/>
      <c r="I32" s="77"/>
      <c r="K32" s="75"/>
      <c r="L32" s="195"/>
      <c r="M32" s="204"/>
      <c r="N32" s="195"/>
      <c r="O32" s="204"/>
      <c r="P32" s="195"/>
      <c r="Q32" s="204"/>
      <c r="R32" s="6" t="str">
        <f t="shared" si="0"/>
        <v/>
      </c>
      <c r="S32" s="55" t="b">
        <f t="shared" si="3"/>
        <v>1</v>
      </c>
      <c r="T32" s="55">
        <f t="shared" si="4"/>
        <v>0</v>
      </c>
      <c r="U32" s="56" t="b">
        <f t="shared" si="5"/>
        <v>1</v>
      </c>
      <c r="V32" s="56" t="b">
        <f t="shared" si="6"/>
        <v>1</v>
      </c>
      <c r="W32" s="56" t="b">
        <f t="shared" si="7"/>
        <v>1</v>
      </c>
      <c r="X32" s="56" t="b">
        <f t="shared" si="8"/>
        <v>1</v>
      </c>
      <c r="Y32" s="57" t="b">
        <f t="shared" si="9"/>
        <v>1</v>
      </c>
      <c r="Z32" s="69" t="b">
        <f t="shared" si="2"/>
        <v>1</v>
      </c>
    </row>
    <row r="33" spans="1:25" ht="20.100000000000001" customHeight="1" thickBot="1" x14ac:dyDescent="0.35">
      <c r="A33" s="186"/>
      <c r="B33" s="187"/>
      <c r="C33" s="185"/>
      <c r="D33" s="78"/>
      <c r="E33" s="183"/>
      <c r="F33" s="184"/>
      <c r="G33" s="185"/>
      <c r="H33" s="79"/>
      <c r="I33" s="78"/>
      <c r="J33" s="78"/>
      <c r="K33" s="78"/>
      <c r="L33" s="78"/>
      <c r="M33" s="78"/>
      <c r="N33" s="78"/>
      <c r="O33" s="78"/>
      <c r="P33" s="78"/>
      <c r="Q33" s="78"/>
      <c r="R33" s="80"/>
      <c r="S33" s="55">
        <f>COUNTIF(S18:S32,FALSE)</f>
        <v>0</v>
      </c>
      <c r="T33" s="80"/>
      <c r="U33" s="80"/>
      <c r="V33" s="80"/>
      <c r="W33" s="80"/>
      <c r="X33" s="80"/>
      <c r="Y33" s="58">
        <f>COUNTIF(Y18:Y32,FALSE)</f>
        <v>0</v>
      </c>
    </row>
    <row r="34" spans="1:25" ht="6" customHeight="1" x14ac:dyDescent="0.3">
      <c r="C34" s="78"/>
      <c r="D34" s="78"/>
      <c r="E34" s="78"/>
      <c r="F34" s="78"/>
      <c r="G34" s="78"/>
      <c r="H34" s="79"/>
      <c r="I34" s="78"/>
      <c r="J34" s="78"/>
      <c r="K34" s="78"/>
      <c r="L34" s="78"/>
      <c r="M34" s="78"/>
      <c r="N34" s="78"/>
      <c r="O34" s="78"/>
      <c r="P34" s="78"/>
      <c r="Q34" s="78"/>
      <c r="R34" s="80"/>
      <c r="S34" s="55"/>
      <c r="T34" s="80"/>
      <c r="U34" s="80"/>
      <c r="V34" s="80"/>
      <c r="W34" s="80"/>
      <c r="X34" s="80"/>
      <c r="Y34" s="58"/>
    </row>
    <row r="35" spans="1:25" s="60" customFormat="1" ht="11.25" customHeight="1" x14ac:dyDescent="0.25">
      <c r="A35" s="60" t="s">
        <v>622</v>
      </c>
    </row>
    <row r="36" spans="1:25" s="49" customFormat="1" ht="14.25" customHeight="1" x14ac:dyDescent="0.25">
      <c r="A36" s="61"/>
      <c r="B36" s="109"/>
      <c r="C36" s="109"/>
      <c r="D36" s="61"/>
      <c r="E36" s="61"/>
      <c r="F36" s="61"/>
      <c r="G36" s="61"/>
      <c r="H36" s="61"/>
      <c r="I36" s="61"/>
      <c r="J36" s="61"/>
      <c r="K36" s="61"/>
      <c r="L36" s="61"/>
      <c r="M36" s="61"/>
      <c r="N36" s="61"/>
      <c r="O36" s="61"/>
      <c r="P36" s="61"/>
      <c r="Q36" s="61"/>
    </row>
    <row r="37" spans="1:25" s="49" customFormat="1" ht="15" customHeight="1" x14ac:dyDescent="0.25">
      <c r="A37" s="61"/>
      <c r="B37" s="114"/>
      <c r="C37" s="114"/>
      <c r="D37" s="61"/>
      <c r="E37" s="61"/>
      <c r="F37" s="61"/>
      <c r="G37" s="61"/>
      <c r="H37" s="61"/>
      <c r="I37" s="61"/>
      <c r="J37" s="61"/>
      <c r="K37" s="62"/>
      <c r="L37" s="62"/>
      <c r="M37" s="62"/>
      <c r="N37" s="62"/>
      <c r="O37" s="62"/>
      <c r="P37" s="62"/>
      <c r="Q37" s="62"/>
    </row>
    <row r="38" spans="1:25" s="49" customFormat="1" ht="15" customHeight="1" x14ac:dyDescent="0.25">
      <c r="A38" s="62"/>
      <c r="B38" s="109"/>
      <c r="C38" s="109"/>
      <c r="D38" s="62"/>
      <c r="E38" s="62"/>
      <c r="F38" s="62"/>
      <c r="G38" s="62"/>
      <c r="H38" s="62"/>
      <c r="I38" s="62"/>
      <c r="J38" s="62"/>
      <c r="K38" s="62"/>
      <c r="L38" s="62"/>
      <c r="M38" s="62"/>
      <c r="N38" s="62"/>
      <c r="O38" s="62"/>
      <c r="P38" s="62"/>
      <c r="Q38" s="62"/>
    </row>
    <row r="39" spans="1:25" ht="25.65" customHeight="1" x14ac:dyDescent="0.3">
      <c r="F39" s="78"/>
    </row>
    <row r="40" spans="1:25" ht="20.85" customHeight="1" x14ac:dyDescent="0.3">
      <c r="A40" s="157" t="s">
        <v>662</v>
      </c>
      <c r="F40" s="78"/>
    </row>
    <row r="41" spans="1:25" ht="20.85" customHeight="1" x14ac:dyDescent="0.3">
      <c r="A41" s="157" t="s">
        <v>661</v>
      </c>
      <c r="F41" s="78"/>
    </row>
    <row r="42" spans="1:25" ht="20.85" customHeight="1" x14ac:dyDescent="0.3">
      <c r="B42" s="12"/>
      <c r="C42" s="12"/>
      <c r="F42" s="78"/>
    </row>
    <row r="43" spans="1:25" ht="20.85" customHeight="1" x14ac:dyDescent="0.3">
      <c r="F43" s="78"/>
      <c r="G43" s="81" t="s">
        <v>240</v>
      </c>
    </row>
    <row r="44" spans="1:25" ht="20.85" customHeight="1" x14ac:dyDescent="0.3">
      <c r="F44" s="78"/>
    </row>
    <row r="45" spans="1:25" ht="20.85" customHeight="1" x14ac:dyDescent="0.3">
      <c r="F45" s="78"/>
    </row>
    <row r="46" spans="1:25" ht="20.85" customHeight="1" x14ac:dyDescent="0.3">
      <c r="F46" s="78"/>
      <c r="G46" s="82" t="s">
        <v>240</v>
      </c>
      <c r="H46" s="82"/>
      <c r="R46" s="82" t="s">
        <v>240</v>
      </c>
      <c r="S46" s="82"/>
      <c r="T46" s="82"/>
      <c r="U46" s="82"/>
      <c r="V46" s="82"/>
      <c r="W46" s="82"/>
      <c r="X46" s="82"/>
    </row>
    <row r="47" spans="1:25" x14ac:dyDescent="0.3">
      <c r="F47" s="78"/>
    </row>
    <row r="48" spans="1:25" x14ac:dyDescent="0.3">
      <c r="F48" s="78"/>
    </row>
    <row r="49" spans="6:6" x14ac:dyDescent="0.3">
      <c r="F49" s="78"/>
    </row>
    <row r="50" spans="6:6" x14ac:dyDescent="0.3">
      <c r="F50" s="78"/>
    </row>
    <row r="51" spans="6:6" x14ac:dyDescent="0.3">
      <c r="F51" s="78"/>
    </row>
    <row r="52" spans="6:6" x14ac:dyDescent="0.3">
      <c r="F52" s="78"/>
    </row>
    <row r="53" spans="6:6" x14ac:dyDescent="0.3">
      <c r="F53" s="78"/>
    </row>
    <row r="54" spans="6:6" x14ac:dyDescent="0.3">
      <c r="F54" s="78"/>
    </row>
    <row r="55" spans="6:6" x14ac:dyDescent="0.3">
      <c r="F55" s="78"/>
    </row>
    <row r="56" spans="6:6" x14ac:dyDescent="0.3">
      <c r="F56" s="78"/>
    </row>
    <row r="57" spans="6:6" x14ac:dyDescent="0.3">
      <c r="F57" s="78"/>
    </row>
    <row r="58" spans="6:6" x14ac:dyDescent="0.3">
      <c r="F58" s="78"/>
    </row>
    <row r="59" spans="6:6" x14ac:dyDescent="0.3">
      <c r="F59" s="78"/>
    </row>
    <row r="60" spans="6:6" x14ac:dyDescent="0.3">
      <c r="F60" s="78"/>
    </row>
    <row r="61" spans="6:6" x14ac:dyDescent="0.3">
      <c r="F61" s="78"/>
    </row>
    <row r="62" spans="6:6" x14ac:dyDescent="0.3">
      <c r="F62" s="78"/>
    </row>
    <row r="63" spans="6:6" x14ac:dyDescent="0.3">
      <c r="F63" s="78"/>
    </row>
    <row r="64" spans="6:6" x14ac:dyDescent="0.3">
      <c r="F64" s="78"/>
    </row>
    <row r="65" spans="6:6" x14ac:dyDescent="0.3">
      <c r="F65" s="78"/>
    </row>
    <row r="66" spans="6:6" x14ac:dyDescent="0.3">
      <c r="F66" s="78"/>
    </row>
    <row r="67" spans="6:6" x14ac:dyDescent="0.3">
      <c r="F67" s="78"/>
    </row>
    <row r="68" spans="6:6" x14ac:dyDescent="0.3">
      <c r="F68" s="78"/>
    </row>
    <row r="69" spans="6:6" x14ac:dyDescent="0.3">
      <c r="F69" s="78"/>
    </row>
    <row r="70" spans="6:6" x14ac:dyDescent="0.3">
      <c r="F70" s="78"/>
    </row>
    <row r="71" spans="6:6" x14ac:dyDescent="0.3">
      <c r="F71" s="78"/>
    </row>
    <row r="72" spans="6:6" x14ac:dyDescent="0.3">
      <c r="F72" s="78"/>
    </row>
    <row r="73" spans="6:6" x14ac:dyDescent="0.3">
      <c r="F73" s="78"/>
    </row>
    <row r="74" spans="6:6" x14ac:dyDescent="0.3">
      <c r="F74" s="78"/>
    </row>
    <row r="75" spans="6:6" x14ac:dyDescent="0.3">
      <c r="F75" s="78"/>
    </row>
    <row r="76" spans="6:6" x14ac:dyDescent="0.3">
      <c r="F76" s="78"/>
    </row>
    <row r="77" spans="6:6" x14ac:dyDescent="0.3">
      <c r="F77" s="78"/>
    </row>
    <row r="78" spans="6:6" x14ac:dyDescent="0.3">
      <c r="F78" s="78"/>
    </row>
    <row r="79" spans="6:6" x14ac:dyDescent="0.3">
      <c r="F79" s="78"/>
    </row>
    <row r="80" spans="6:6" x14ac:dyDescent="0.3">
      <c r="F80" s="78"/>
    </row>
    <row r="81" spans="6:6" x14ac:dyDescent="0.3">
      <c r="F81" s="78"/>
    </row>
    <row r="82" spans="6:6" x14ac:dyDescent="0.3">
      <c r="F82" s="78"/>
    </row>
    <row r="83" spans="6:6" x14ac:dyDescent="0.3">
      <c r="F83" s="78"/>
    </row>
    <row r="84" spans="6:6" x14ac:dyDescent="0.3">
      <c r="F84" s="78"/>
    </row>
    <row r="85" spans="6:6" x14ac:dyDescent="0.3">
      <c r="F85" s="78"/>
    </row>
    <row r="86" spans="6:6" x14ac:dyDescent="0.3">
      <c r="F86" s="78"/>
    </row>
    <row r="87" spans="6:6" x14ac:dyDescent="0.3">
      <c r="F87" s="78"/>
    </row>
    <row r="88" spans="6:6" x14ac:dyDescent="0.3">
      <c r="F88" s="78"/>
    </row>
    <row r="89" spans="6:6" x14ac:dyDescent="0.3">
      <c r="F89" s="78"/>
    </row>
    <row r="90" spans="6:6" x14ac:dyDescent="0.3">
      <c r="F90" s="78"/>
    </row>
    <row r="91" spans="6:6" x14ac:dyDescent="0.3">
      <c r="F91" s="78"/>
    </row>
    <row r="92" spans="6:6" x14ac:dyDescent="0.3">
      <c r="F92" s="78"/>
    </row>
    <row r="93" spans="6:6" x14ac:dyDescent="0.3">
      <c r="F93" s="78"/>
    </row>
    <row r="94" spans="6:6" x14ac:dyDescent="0.3">
      <c r="F94" s="78"/>
    </row>
    <row r="95" spans="6:6" x14ac:dyDescent="0.3">
      <c r="F95" s="78"/>
    </row>
    <row r="96" spans="6:6" x14ac:dyDescent="0.3">
      <c r="F96" s="78"/>
    </row>
    <row r="97" spans="6:6" x14ac:dyDescent="0.3">
      <c r="F97" s="78"/>
    </row>
    <row r="98" spans="6:6" x14ac:dyDescent="0.3">
      <c r="F98" s="78"/>
    </row>
    <row r="99" spans="6:6" x14ac:dyDescent="0.3">
      <c r="F99" s="78"/>
    </row>
    <row r="100" spans="6:6" x14ac:dyDescent="0.3">
      <c r="F100" s="78"/>
    </row>
    <row r="101" spans="6:6" x14ac:dyDescent="0.3">
      <c r="F101" s="78"/>
    </row>
    <row r="102" spans="6:6" x14ac:dyDescent="0.3">
      <c r="F102" s="78"/>
    </row>
    <row r="103" spans="6:6" x14ac:dyDescent="0.3">
      <c r="F103" s="78"/>
    </row>
    <row r="104" spans="6:6" x14ac:dyDescent="0.3">
      <c r="F104" s="78"/>
    </row>
    <row r="105" spans="6:6" x14ac:dyDescent="0.3">
      <c r="F105" s="78"/>
    </row>
    <row r="106" spans="6:6" x14ac:dyDescent="0.3">
      <c r="F106" s="78"/>
    </row>
    <row r="107" spans="6:6" x14ac:dyDescent="0.3">
      <c r="F107" s="78"/>
    </row>
    <row r="108" spans="6:6" x14ac:dyDescent="0.3">
      <c r="F108" s="78"/>
    </row>
    <row r="109" spans="6:6" x14ac:dyDescent="0.3">
      <c r="F109" s="78"/>
    </row>
    <row r="110" spans="6:6" x14ac:dyDescent="0.3">
      <c r="F110" s="78"/>
    </row>
    <row r="111" spans="6:6" x14ac:dyDescent="0.3">
      <c r="F111" s="78"/>
    </row>
    <row r="112" spans="6:6" x14ac:dyDescent="0.3">
      <c r="F112" s="78"/>
    </row>
    <row r="113" spans="6:6" x14ac:dyDescent="0.3">
      <c r="F113" s="78"/>
    </row>
    <row r="114" spans="6:6" x14ac:dyDescent="0.3">
      <c r="F114" s="78"/>
    </row>
    <row r="115" spans="6:6" x14ac:dyDescent="0.3">
      <c r="F115" s="78"/>
    </row>
    <row r="116" spans="6:6" x14ac:dyDescent="0.3">
      <c r="F116" s="78"/>
    </row>
    <row r="117" spans="6:6" x14ac:dyDescent="0.3">
      <c r="F117" s="78"/>
    </row>
    <row r="118" spans="6:6" x14ac:dyDescent="0.3">
      <c r="F118" s="78"/>
    </row>
    <row r="119" spans="6:6" x14ac:dyDescent="0.3">
      <c r="F119" s="78"/>
    </row>
    <row r="120" spans="6:6" x14ac:dyDescent="0.3">
      <c r="F120" s="78"/>
    </row>
    <row r="121" spans="6:6" x14ac:dyDescent="0.3">
      <c r="F121" s="78"/>
    </row>
    <row r="122" spans="6:6" x14ac:dyDescent="0.3">
      <c r="F122" s="78"/>
    </row>
    <row r="123" spans="6:6" x14ac:dyDescent="0.3">
      <c r="F123" s="78"/>
    </row>
    <row r="124" spans="6:6" x14ac:dyDescent="0.3">
      <c r="F124" s="78"/>
    </row>
    <row r="125" spans="6:6" x14ac:dyDescent="0.3">
      <c r="F125" s="78"/>
    </row>
    <row r="126" spans="6:6" x14ac:dyDescent="0.3">
      <c r="F126" s="78"/>
    </row>
    <row r="127" spans="6:6" x14ac:dyDescent="0.3">
      <c r="F127" s="78"/>
    </row>
    <row r="128" spans="6:6" x14ac:dyDescent="0.3">
      <c r="F128" s="78"/>
    </row>
    <row r="129" spans="6:6" x14ac:dyDescent="0.3">
      <c r="F129" s="78"/>
    </row>
    <row r="130" spans="6:6" x14ac:dyDescent="0.3">
      <c r="F130" s="78"/>
    </row>
    <row r="131" spans="6:6" x14ac:dyDescent="0.3">
      <c r="F131" s="78"/>
    </row>
    <row r="132" spans="6:6" x14ac:dyDescent="0.3">
      <c r="F132" s="78"/>
    </row>
    <row r="133" spans="6:6" x14ac:dyDescent="0.3">
      <c r="F133" s="78"/>
    </row>
    <row r="134" spans="6:6" x14ac:dyDescent="0.3">
      <c r="F134" s="78"/>
    </row>
    <row r="135" spans="6:6" x14ac:dyDescent="0.3">
      <c r="F135" s="78"/>
    </row>
    <row r="136" spans="6:6" x14ac:dyDescent="0.3">
      <c r="F136" s="78"/>
    </row>
    <row r="137" spans="6:6" x14ac:dyDescent="0.3">
      <c r="F137" s="78"/>
    </row>
    <row r="138" spans="6:6" x14ac:dyDescent="0.3">
      <c r="F138" s="78"/>
    </row>
    <row r="139" spans="6:6" x14ac:dyDescent="0.3">
      <c r="F139" s="78"/>
    </row>
    <row r="140" spans="6:6" x14ac:dyDescent="0.3">
      <c r="F140" s="78"/>
    </row>
    <row r="141" spans="6:6" x14ac:dyDescent="0.3">
      <c r="F141" s="78"/>
    </row>
    <row r="142" spans="6:6" x14ac:dyDescent="0.3">
      <c r="F142" s="78"/>
    </row>
    <row r="143" spans="6:6" x14ac:dyDescent="0.3">
      <c r="F143" s="78"/>
    </row>
    <row r="144" spans="6:6" x14ac:dyDescent="0.3">
      <c r="F144" s="78"/>
    </row>
    <row r="145" spans="6:6" x14ac:dyDescent="0.3">
      <c r="F145" s="78"/>
    </row>
    <row r="146" spans="6:6" x14ac:dyDescent="0.3">
      <c r="F146" s="78"/>
    </row>
    <row r="147" spans="6:6" x14ac:dyDescent="0.3">
      <c r="F147" s="78"/>
    </row>
    <row r="148" spans="6:6" x14ac:dyDescent="0.3">
      <c r="F148" s="78"/>
    </row>
    <row r="149" spans="6:6" x14ac:dyDescent="0.3">
      <c r="F149" s="78"/>
    </row>
    <row r="150" spans="6:6" x14ac:dyDescent="0.3">
      <c r="F150" s="78"/>
    </row>
    <row r="151" spans="6:6" x14ac:dyDescent="0.3">
      <c r="F151" s="78"/>
    </row>
    <row r="152" spans="6:6" x14ac:dyDescent="0.3">
      <c r="F152" s="78"/>
    </row>
    <row r="153" spans="6:6" x14ac:dyDescent="0.3">
      <c r="F153" s="78"/>
    </row>
    <row r="154" spans="6:6" x14ac:dyDescent="0.3">
      <c r="F154" s="78"/>
    </row>
    <row r="155" spans="6:6" x14ac:dyDescent="0.3">
      <c r="F155" s="78"/>
    </row>
    <row r="156" spans="6:6" x14ac:dyDescent="0.3">
      <c r="F156" s="78"/>
    </row>
    <row r="157" spans="6:6" x14ac:dyDescent="0.3">
      <c r="F157" s="78"/>
    </row>
    <row r="158" spans="6:6" x14ac:dyDescent="0.3">
      <c r="F158" s="78"/>
    </row>
    <row r="159" spans="6:6" x14ac:dyDescent="0.3">
      <c r="F159" s="78"/>
    </row>
    <row r="160" spans="6:6" x14ac:dyDescent="0.3">
      <c r="F160" s="78"/>
    </row>
    <row r="161" spans="6:6" x14ac:dyDescent="0.3">
      <c r="F161" s="78"/>
    </row>
    <row r="162" spans="6:6" x14ac:dyDescent="0.3">
      <c r="F162" s="78"/>
    </row>
    <row r="163" spans="6:6" x14ac:dyDescent="0.3">
      <c r="F163" s="78"/>
    </row>
    <row r="164" spans="6:6" x14ac:dyDescent="0.3">
      <c r="F164" s="78"/>
    </row>
    <row r="165" spans="6:6" x14ac:dyDescent="0.3">
      <c r="F165" s="78"/>
    </row>
    <row r="166" spans="6:6" x14ac:dyDescent="0.3">
      <c r="F166" s="78"/>
    </row>
    <row r="167" spans="6:6" x14ac:dyDescent="0.3">
      <c r="F167" s="78"/>
    </row>
    <row r="168" spans="6:6" x14ac:dyDescent="0.3">
      <c r="F168" s="78"/>
    </row>
    <row r="169" spans="6:6" x14ac:dyDescent="0.3">
      <c r="F169" s="78"/>
    </row>
    <row r="170" spans="6:6" x14ac:dyDescent="0.3">
      <c r="F170" s="78"/>
    </row>
    <row r="171" spans="6:6" x14ac:dyDescent="0.3">
      <c r="F171" s="78"/>
    </row>
  </sheetData>
  <sheetProtection algorithmName="SHA-512" hashValue="peAz+gTf3YEZOfHVBFDrQ+E5KENlEdTeNGFXq/ftgTwYW5pwYIdx38kQwVFDLwVTCGL6e7l0MXGRZkNXb511/A==" saltValue="ySCglHoHTUVPj72G79ypTw==" spinCount="100000" sheet="1" formatColumns="0" formatRows="0"/>
  <dataConsolidate/>
  <mergeCells count="11">
    <mergeCell ref="A10:C10"/>
    <mergeCell ref="E10:G10"/>
    <mergeCell ref="C8:E8"/>
    <mergeCell ref="R1:R3"/>
    <mergeCell ref="C7:E7"/>
    <mergeCell ref="A1:Q1"/>
    <mergeCell ref="A2:Q2"/>
    <mergeCell ref="A3:Q3"/>
    <mergeCell ref="A4:Q4"/>
    <mergeCell ref="M6:Q6"/>
    <mergeCell ref="M7:Q7"/>
  </mergeCells>
  <conditionalFormatting sqref="S1:X3">
    <cfRule type="cellIs" dxfId="5" priority="2" stopIfTrue="1" operator="equal">
      <formula>"na"</formula>
    </cfRule>
  </conditionalFormatting>
  <conditionalFormatting sqref="R1:R3">
    <cfRule type="cellIs" dxfId="4" priority="1" stopIfTrue="1" operator="equal">
      <formula>"na"</formula>
    </cfRule>
  </conditionalFormatting>
  <dataValidations disablePrompts="1" count="4">
    <dataValidation type="textLength" operator="equal" allowBlank="1" showInputMessage="1" showErrorMessage="1" errorTitle="Invalid data!" error="GASB number must be 4 digits." sqref="WVU983048:WVV983062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8:E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D131074:E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D196610:E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D262146:E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D327682:E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D393218:E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D458754:E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D524290:E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D589826:E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D655362:E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D720898:E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D786434:E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D851970:E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D917506:E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D983042:E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G18:H32 JI18:JJ32 TE18:TF32 ADA18:ADB32 AMW18:AMX32 AWS18:AWT32 BGO18:BGP32 BQK18:BQL32 CAG18:CAH32 CKC18:CKD32 CTY18:CTZ32 DDU18:DDV32 DNQ18:DNR32 DXM18:DXN32 EHI18:EHJ32 ERE18:ERF32 FBA18:FBB32 FKW18:FKX32 FUS18:FUT32 GEO18:GEP32 GOK18:GOL32 GYG18:GYH32 HIC18:HID32 HRY18:HRZ32 IBU18:IBV32 ILQ18:ILR32 IVM18:IVN32 JFI18:JFJ32 JPE18:JPF32 JZA18:JZB32 KIW18:KIX32 KSS18:KST32 LCO18:LCP32 LMK18:LML32 LWG18:LWH32 MGC18:MGD32 MPY18:MPZ32 MZU18:MZV32 NJQ18:NJR32 NTM18:NTN32 ODI18:ODJ32 ONE18:ONF32 OXA18:OXB32 PGW18:PGX32 PQS18:PQT32 QAO18:QAP32 QKK18:QKL32 QUG18:QUH32 REC18:RED32 RNY18:RNZ32 RXU18:RXV32 SHQ18:SHR32 SRM18:SRN32 TBI18:TBJ32 TLE18:TLF32 TVA18:TVB32 UEW18:UEX32 UOS18:UOT32 UYO18:UYP32 VIK18:VIL32 VSG18:VSH32 WCC18:WCD32 WLY18:WLZ32 WVU18:WVV32 G65544:H65558 JI65544:JJ65558 TE65544:TF65558 ADA65544:ADB65558 AMW65544:AMX65558 AWS65544:AWT65558 BGO65544:BGP65558 BQK65544:BQL65558 CAG65544:CAH65558 CKC65544:CKD65558 CTY65544:CTZ65558 DDU65544:DDV65558 DNQ65544:DNR65558 DXM65544:DXN65558 EHI65544:EHJ65558 ERE65544:ERF65558 FBA65544:FBB65558 FKW65544:FKX65558 FUS65544:FUT65558 GEO65544:GEP65558 GOK65544:GOL65558 GYG65544:GYH65558 HIC65544:HID65558 HRY65544:HRZ65558 IBU65544:IBV65558 ILQ65544:ILR65558 IVM65544:IVN65558 JFI65544:JFJ65558 JPE65544:JPF65558 JZA65544:JZB65558 KIW65544:KIX65558 KSS65544:KST65558 LCO65544:LCP65558 LMK65544:LML65558 LWG65544:LWH65558 MGC65544:MGD65558 MPY65544:MPZ65558 MZU65544:MZV65558 NJQ65544:NJR65558 NTM65544:NTN65558 ODI65544:ODJ65558 ONE65544:ONF65558 OXA65544:OXB65558 PGW65544:PGX65558 PQS65544:PQT65558 QAO65544:QAP65558 QKK65544:QKL65558 QUG65544:QUH65558 REC65544:RED65558 RNY65544:RNZ65558 RXU65544:RXV65558 SHQ65544:SHR65558 SRM65544:SRN65558 TBI65544:TBJ65558 TLE65544:TLF65558 TVA65544:TVB65558 UEW65544:UEX65558 UOS65544:UOT65558 UYO65544:UYP65558 VIK65544:VIL65558 VSG65544:VSH65558 WCC65544:WCD65558 WLY65544:WLZ65558 WVU65544:WVV65558 G131080:H131094 JI131080:JJ131094 TE131080:TF131094 ADA131080:ADB131094 AMW131080:AMX131094 AWS131080:AWT131094 BGO131080:BGP131094 BQK131080:BQL131094 CAG131080:CAH131094 CKC131080:CKD131094 CTY131080:CTZ131094 DDU131080:DDV131094 DNQ131080:DNR131094 DXM131080:DXN131094 EHI131080:EHJ131094 ERE131080:ERF131094 FBA131080:FBB131094 FKW131080:FKX131094 FUS131080:FUT131094 GEO131080:GEP131094 GOK131080:GOL131094 GYG131080:GYH131094 HIC131080:HID131094 HRY131080:HRZ131094 IBU131080:IBV131094 ILQ131080:ILR131094 IVM131080:IVN131094 JFI131080:JFJ131094 JPE131080:JPF131094 JZA131080:JZB131094 KIW131080:KIX131094 KSS131080:KST131094 LCO131080:LCP131094 LMK131080:LML131094 LWG131080:LWH131094 MGC131080:MGD131094 MPY131080:MPZ131094 MZU131080:MZV131094 NJQ131080:NJR131094 NTM131080:NTN131094 ODI131080:ODJ131094 ONE131080:ONF131094 OXA131080:OXB131094 PGW131080:PGX131094 PQS131080:PQT131094 QAO131080:QAP131094 QKK131080:QKL131094 QUG131080:QUH131094 REC131080:RED131094 RNY131080:RNZ131094 RXU131080:RXV131094 SHQ131080:SHR131094 SRM131080:SRN131094 TBI131080:TBJ131094 TLE131080:TLF131094 TVA131080:TVB131094 UEW131080:UEX131094 UOS131080:UOT131094 UYO131080:UYP131094 VIK131080:VIL131094 VSG131080:VSH131094 WCC131080:WCD131094 WLY131080:WLZ131094 WVU131080:WVV131094 G196616:H196630 JI196616:JJ196630 TE196616:TF196630 ADA196616:ADB196630 AMW196616:AMX196630 AWS196616:AWT196630 BGO196616:BGP196630 BQK196616:BQL196630 CAG196616:CAH196630 CKC196616:CKD196630 CTY196616:CTZ196630 DDU196616:DDV196630 DNQ196616:DNR196630 DXM196616:DXN196630 EHI196616:EHJ196630 ERE196616:ERF196630 FBA196616:FBB196630 FKW196616:FKX196630 FUS196616:FUT196630 GEO196616:GEP196630 GOK196616:GOL196630 GYG196616:GYH196630 HIC196616:HID196630 HRY196616:HRZ196630 IBU196616:IBV196630 ILQ196616:ILR196630 IVM196616:IVN196630 JFI196616:JFJ196630 JPE196616:JPF196630 JZA196616:JZB196630 KIW196616:KIX196630 KSS196616:KST196630 LCO196616:LCP196630 LMK196616:LML196630 LWG196616:LWH196630 MGC196616:MGD196630 MPY196616:MPZ196630 MZU196616:MZV196630 NJQ196616:NJR196630 NTM196616:NTN196630 ODI196616:ODJ196630 ONE196616:ONF196630 OXA196616:OXB196630 PGW196616:PGX196630 PQS196616:PQT196630 QAO196616:QAP196630 QKK196616:QKL196630 QUG196616:QUH196630 REC196616:RED196630 RNY196616:RNZ196630 RXU196616:RXV196630 SHQ196616:SHR196630 SRM196616:SRN196630 TBI196616:TBJ196630 TLE196616:TLF196630 TVA196616:TVB196630 UEW196616:UEX196630 UOS196616:UOT196630 UYO196616:UYP196630 VIK196616:VIL196630 VSG196616:VSH196630 WCC196616:WCD196630 WLY196616:WLZ196630 WVU196616:WVV196630 G262152:H262166 JI262152:JJ262166 TE262152:TF262166 ADA262152:ADB262166 AMW262152:AMX262166 AWS262152:AWT262166 BGO262152:BGP262166 BQK262152:BQL262166 CAG262152:CAH262166 CKC262152:CKD262166 CTY262152:CTZ262166 DDU262152:DDV262166 DNQ262152:DNR262166 DXM262152:DXN262166 EHI262152:EHJ262166 ERE262152:ERF262166 FBA262152:FBB262166 FKW262152:FKX262166 FUS262152:FUT262166 GEO262152:GEP262166 GOK262152:GOL262166 GYG262152:GYH262166 HIC262152:HID262166 HRY262152:HRZ262166 IBU262152:IBV262166 ILQ262152:ILR262166 IVM262152:IVN262166 JFI262152:JFJ262166 JPE262152:JPF262166 JZA262152:JZB262166 KIW262152:KIX262166 KSS262152:KST262166 LCO262152:LCP262166 LMK262152:LML262166 LWG262152:LWH262166 MGC262152:MGD262166 MPY262152:MPZ262166 MZU262152:MZV262166 NJQ262152:NJR262166 NTM262152:NTN262166 ODI262152:ODJ262166 ONE262152:ONF262166 OXA262152:OXB262166 PGW262152:PGX262166 PQS262152:PQT262166 QAO262152:QAP262166 QKK262152:QKL262166 QUG262152:QUH262166 REC262152:RED262166 RNY262152:RNZ262166 RXU262152:RXV262166 SHQ262152:SHR262166 SRM262152:SRN262166 TBI262152:TBJ262166 TLE262152:TLF262166 TVA262152:TVB262166 UEW262152:UEX262166 UOS262152:UOT262166 UYO262152:UYP262166 VIK262152:VIL262166 VSG262152:VSH262166 WCC262152:WCD262166 WLY262152:WLZ262166 WVU262152:WVV262166 G327688:H327702 JI327688:JJ327702 TE327688:TF327702 ADA327688:ADB327702 AMW327688:AMX327702 AWS327688:AWT327702 BGO327688:BGP327702 BQK327688:BQL327702 CAG327688:CAH327702 CKC327688:CKD327702 CTY327688:CTZ327702 DDU327688:DDV327702 DNQ327688:DNR327702 DXM327688:DXN327702 EHI327688:EHJ327702 ERE327688:ERF327702 FBA327688:FBB327702 FKW327688:FKX327702 FUS327688:FUT327702 GEO327688:GEP327702 GOK327688:GOL327702 GYG327688:GYH327702 HIC327688:HID327702 HRY327688:HRZ327702 IBU327688:IBV327702 ILQ327688:ILR327702 IVM327688:IVN327702 JFI327688:JFJ327702 JPE327688:JPF327702 JZA327688:JZB327702 KIW327688:KIX327702 KSS327688:KST327702 LCO327688:LCP327702 LMK327688:LML327702 LWG327688:LWH327702 MGC327688:MGD327702 MPY327688:MPZ327702 MZU327688:MZV327702 NJQ327688:NJR327702 NTM327688:NTN327702 ODI327688:ODJ327702 ONE327688:ONF327702 OXA327688:OXB327702 PGW327688:PGX327702 PQS327688:PQT327702 QAO327688:QAP327702 QKK327688:QKL327702 QUG327688:QUH327702 REC327688:RED327702 RNY327688:RNZ327702 RXU327688:RXV327702 SHQ327688:SHR327702 SRM327688:SRN327702 TBI327688:TBJ327702 TLE327688:TLF327702 TVA327688:TVB327702 UEW327688:UEX327702 UOS327688:UOT327702 UYO327688:UYP327702 VIK327688:VIL327702 VSG327688:VSH327702 WCC327688:WCD327702 WLY327688:WLZ327702 WVU327688:WVV327702 G393224:H393238 JI393224:JJ393238 TE393224:TF393238 ADA393224:ADB393238 AMW393224:AMX393238 AWS393224:AWT393238 BGO393224:BGP393238 BQK393224:BQL393238 CAG393224:CAH393238 CKC393224:CKD393238 CTY393224:CTZ393238 DDU393224:DDV393238 DNQ393224:DNR393238 DXM393224:DXN393238 EHI393224:EHJ393238 ERE393224:ERF393238 FBA393224:FBB393238 FKW393224:FKX393238 FUS393224:FUT393238 GEO393224:GEP393238 GOK393224:GOL393238 GYG393224:GYH393238 HIC393224:HID393238 HRY393224:HRZ393238 IBU393224:IBV393238 ILQ393224:ILR393238 IVM393224:IVN393238 JFI393224:JFJ393238 JPE393224:JPF393238 JZA393224:JZB393238 KIW393224:KIX393238 KSS393224:KST393238 LCO393224:LCP393238 LMK393224:LML393238 LWG393224:LWH393238 MGC393224:MGD393238 MPY393224:MPZ393238 MZU393224:MZV393238 NJQ393224:NJR393238 NTM393224:NTN393238 ODI393224:ODJ393238 ONE393224:ONF393238 OXA393224:OXB393238 PGW393224:PGX393238 PQS393224:PQT393238 QAO393224:QAP393238 QKK393224:QKL393238 QUG393224:QUH393238 REC393224:RED393238 RNY393224:RNZ393238 RXU393224:RXV393238 SHQ393224:SHR393238 SRM393224:SRN393238 TBI393224:TBJ393238 TLE393224:TLF393238 TVA393224:TVB393238 UEW393224:UEX393238 UOS393224:UOT393238 UYO393224:UYP393238 VIK393224:VIL393238 VSG393224:VSH393238 WCC393224:WCD393238 WLY393224:WLZ393238 WVU393224:WVV393238 G458760:H458774 JI458760:JJ458774 TE458760:TF458774 ADA458760:ADB458774 AMW458760:AMX458774 AWS458760:AWT458774 BGO458760:BGP458774 BQK458760:BQL458774 CAG458760:CAH458774 CKC458760:CKD458774 CTY458760:CTZ458774 DDU458760:DDV458774 DNQ458760:DNR458774 DXM458760:DXN458774 EHI458760:EHJ458774 ERE458760:ERF458774 FBA458760:FBB458774 FKW458760:FKX458774 FUS458760:FUT458774 GEO458760:GEP458774 GOK458760:GOL458774 GYG458760:GYH458774 HIC458760:HID458774 HRY458760:HRZ458774 IBU458760:IBV458774 ILQ458760:ILR458774 IVM458760:IVN458774 JFI458760:JFJ458774 JPE458760:JPF458774 JZA458760:JZB458774 KIW458760:KIX458774 KSS458760:KST458774 LCO458760:LCP458774 LMK458760:LML458774 LWG458760:LWH458774 MGC458760:MGD458774 MPY458760:MPZ458774 MZU458760:MZV458774 NJQ458760:NJR458774 NTM458760:NTN458774 ODI458760:ODJ458774 ONE458760:ONF458774 OXA458760:OXB458774 PGW458760:PGX458774 PQS458760:PQT458774 QAO458760:QAP458774 QKK458760:QKL458774 QUG458760:QUH458774 REC458760:RED458774 RNY458760:RNZ458774 RXU458760:RXV458774 SHQ458760:SHR458774 SRM458760:SRN458774 TBI458760:TBJ458774 TLE458760:TLF458774 TVA458760:TVB458774 UEW458760:UEX458774 UOS458760:UOT458774 UYO458760:UYP458774 VIK458760:VIL458774 VSG458760:VSH458774 WCC458760:WCD458774 WLY458760:WLZ458774 WVU458760:WVV458774 G524296:H524310 JI524296:JJ524310 TE524296:TF524310 ADA524296:ADB524310 AMW524296:AMX524310 AWS524296:AWT524310 BGO524296:BGP524310 BQK524296:BQL524310 CAG524296:CAH524310 CKC524296:CKD524310 CTY524296:CTZ524310 DDU524296:DDV524310 DNQ524296:DNR524310 DXM524296:DXN524310 EHI524296:EHJ524310 ERE524296:ERF524310 FBA524296:FBB524310 FKW524296:FKX524310 FUS524296:FUT524310 GEO524296:GEP524310 GOK524296:GOL524310 GYG524296:GYH524310 HIC524296:HID524310 HRY524296:HRZ524310 IBU524296:IBV524310 ILQ524296:ILR524310 IVM524296:IVN524310 JFI524296:JFJ524310 JPE524296:JPF524310 JZA524296:JZB524310 KIW524296:KIX524310 KSS524296:KST524310 LCO524296:LCP524310 LMK524296:LML524310 LWG524296:LWH524310 MGC524296:MGD524310 MPY524296:MPZ524310 MZU524296:MZV524310 NJQ524296:NJR524310 NTM524296:NTN524310 ODI524296:ODJ524310 ONE524296:ONF524310 OXA524296:OXB524310 PGW524296:PGX524310 PQS524296:PQT524310 QAO524296:QAP524310 QKK524296:QKL524310 QUG524296:QUH524310 REC524296:RED524310 RNY524296:RNZ524310 RXU524296:RXV524310 SHQ524296:SHR524310 SRM524296:SRN524310 TBI524296:TBJ524310 TLE524296:TLF524310 TVA524296:TVB524310 UEW524296:UEX524310 UOS524296:UOT524310 UYO524296:UYP524310 VIK524296:VIL524310 VSG524296:VSH524310 WCC524296:WCD524310 WLY524296:WLZ524310 WVU524296:WVV524310 G589832:H589846 JI589832:JJ589846 TE589832:TF589846 ADA589832:ADB589846 AMW589832:AMX589846 AWS589832:AWT589846 BGO589832:BGP589846 BQK589832:BQL589846 CAG589832:CAH589846 CKC589832:CKD589846 CTY589832:CTZ589846 DDU589832:DDV589846 DNQ589832:DNR589846 DXM589832:DXN589846 EHI589832:EHJ589846 ERE589832:ERF589846 FBA589832:FBB589846 FKW589832:FKX589846 FUS589832:FUT589846 GEO589832:GEP589846 GOK589832:GOL589846 GYG589832:GYH589846 HIC589832:HID589846 HRY589832:HRZ589846 IBU589832:IBV589846 ILQ589832:ILR589846 IVM589832:IVN589846 JFI589832:JFJ589846 JPE589832:JPF589846 JZA589832:JZB589846 KIW589832:KIX589846 KSS589832:KST589846 LCO589832:LCP589846 LMK589832:LML589846 LWG589832:LWH589846 MGC589832:MGD589846 MPY589832:MPZ589846 MZU589832:MZV589846 NJQ589832:NJR589846 NTM589832:NTN589846 ODI589832:ODJ589846 ONE589832:ONF589846 OXA589832:OXB589846 PGW589832:PGX589846 PQS589832:PQT589846 QAO589832:QAP589846 QKK589832:QKL589846 QUG589832:QUH589846 REC589832:RED589846 RNY589832:RNZ589846 RXU589832:RXV589846 SHQ589832:SHR589846 SRM589832:SRN589846 TBI589832:TBJ589846 TLE589832:TLF589846 TVA589832:TVB589846 UEW589832:UEX589846 UOS589832:UOT589846 UYO589832:UYP589846 VIK589832:VIL589846 VSG589832:VSH589846 WCC589832:WCD589846 WLY589832:WLZ589846 WVU589832:WVV589846 G655368:H655382 JI655368:JJ655382 TE655368:TF655382 ADA655368:ADB655382 AMW655368:AMX655382 AWS655368:AWT655382 BGO655368:BGP655382 BQK655368:BQL655382 CAG655368:CAH655382 CKC655368:CKD655382 CTY655368:CTZ655382 DDU655368:DDV655382 DNQ655368:DNR655382 DXM655368:DXN655382 EHI655368:EHJ655382 ERE655368:ERF655382 FBA655368:FBB655382 FKW655368:FKX655382 FUS655368:FUT655382 GEO655368:GEP655382 GOK655368:GOL655382 GYG655368:GYH655382 HIC655368:HID655382 HRY655368:HRZ655382 IBU655368:IBV655382 ILQ655368:ILR655382 IVM655368:IVN655382 JFI655368:JFJ655382 JPE655368:JPF655382 JZA655368:JZB655382 KIW655368:KIX655382 KSS655368:KST655382 LCO655368:LCP655382 LMK655368:LML655382 LWG655368:LWH655382 MGC655368:MGD655382 MPY655368:MPZ655382 MZU655368:MZV655382 NJQ655368:NJR655382 NTM655368:NTN655382 ODI655368:ODJ655382 ONE655368:ONF655382 OXA655368:OXB655382 PGW655368:PGX655382 PQS655368:PQT655382 QAO655368:QAP655382 QKK655368:QKL655382 QUG655368:QUH655382 REC655368:RED655382 RNY655368:RNZ655382 RXU655368:RXV655382 SHQ655368:SHR655382 SRM655368:SRN655382 TBI655368:TBJ655382 TLE655368:TLF655382 TVA655368:TVB655382 UEW655368:UEX655382 UOS655368:UOT655382 UYO655368:UYP655382 VIK655368:VIL655382 VSG655368:VSH655382 WCC655368:WCD655382 WLY655368:WLZ655382 WVU655368:WVV655382 G720904:H720918 JI720904:JJ720918 TE720904:TF720918 ADA720904:ADB720918 AMW720904:AMX720918 AWS720904:AWT720918 BGO720904:BGP720918 BQK720904:BQL720918 CAG720904:CAH720918 CKC720904:CKD720918 CTY720904:CTZ720918 DDU720904:DDV720918 DNQ720904:DNR720918 DXM720904:DXN720918 EHI720904:EHJ720918 ERE720904:ERF720918 FBA720904:FBB720918 FKW720904:FKX720918 FUS720904:FUT720918 GEO720904:GEP720918 GOK720904:GOL720918 GYG720904:GYH720918 HIC720904:HID720918 HRY720904:HRZ720918 IBU720904:IBV720918 ILQ720904:ILR720918 IVM720904:IVN720918 JFI720904:JFJ720918 JPE720904:JPF720918 JZA720904:JZB720918 KIW720904:KIX720918 KSS720904:KST720918 LCO720904:LCP720918 LMK720904:LML720918 LWG720904:LWH720918 MGC720904:MGD720918 MPY720904:MPZ720918 MZU720904:MZV720918 NJQ720904:NJR720918 NTM720904:NTN720918 ODI720904:ODJ720918 ONE720904:ONF720918 OXA720904:OXB720918 PGW720904:PGX720918 PQS720904:PQT720918 QAO720904:QAP720918 QKK720904:QKL720918 QUG720904:QUH720918 REC720904:RED720918 RNY720904:RNZ720918 RXU720904:RXV720918 SHQ720904:SHR720918 SRM720904:SRN720918 TBI720904:TBJ720918 TLE720904:TLF720918 TVA720904:TVB720918 UEW720904:UEX720918 UOS720904:UOT720918 UYO720904:UYP720918 VIK720904:VIL720918 VSG720904:VSH720918 WCC720904:WCD720918 WLY720904:WLZ720918 WVU720904:WVV720918 G786440:H786454 JI786440:JJ786454 TE786440:TF786454 ADA786440:ADB786454 AMW786440:AMX786454 AWS786440:AWT786454 BGO786440:BGP786454 BQK786440:BQL786454 CAG786440:CAH786454 CKC786440:CKD786454 CTY786440:CTZ786454 DDU786440:DDV786454 DNQ786440:DNR786454 DXM786440:DXN786454 EHI786440:EHJ786454 ERE786440:ERF786454 FBA786440:FBB786454 FKW786440:FKX786454 FUS786440:FUT786454 GEO786440:GEP786454 GOK786440:GOL786454 GYG786440:GYH786454 HIC786440:HID786454 HRY786440:HRZ786454 IBU786440:IBV786454 ILQ786440:ILR786454 IVM786440:IVN786454 JFI786440:JFJ786454 JPE786440:JPF786454 JZA786440:JZB786454 KIW786440:KIX786454 KSS786440:KST786454 LCO786440:LCP786454 LMK786440:LML786454 LWG786440:LWH786454 MGC786440:MGD786454 MPY786440:MPZ786454 MZU786440:MZV786454 NJQ786440:NJR786454 NTM786440:NTN786454 ODI786440:ODJ786454 ONE786440:ONF786454 OXA786440:OXB786454 PGW786440:PGX786454 PQS786440:PQT786454 QAO786440:QAP786454 QKK786440:QKL786454 QUG786440:QUH786454 REC786440:RED786454 RNY786440:RNZ786454 RXU786440:RXV786454 SHQ786440:SHR786454 SRM786440:SRN786454 TBI786440:TBJ786454 TLE786440:TLF786454 TVA786440:TVB786454 UEW786440:UEX786454 UOS786440:UOT786454 UYO786440:UYP786454 VIK786440:VIL786454 VSG786440:VSH786454 WCC786440:WCD786454 WLY786440:WLZ786454 WVU786440:WVV786454 G851976:H851990 JI851976:JJ851990 TE851976:TF851990 ADA851976:ADB851990 AMW851976:AMX851990 AWS851976:AWT851990 BGO851976:BGP851990 BQK851976:BQL851990 CAG851976:CAH851990 CKC851976:CKD851990 CTY851976:CTZ851990 DDU851976:DDV851990 DNQ851976:DNR851990 DXM851976:DXN851990 EHI851976:EHJ851990 ERE851976:ERF851990 FBA851976:FBB851990 FKW851976:FKX851990 FUS851976:FUT851990 GEO851976:GEP851990 GOK851976:GOL851990 GYG851976:GYH851990 HIC851976:HID851990 HRY851976:HRZ851990 IBU851976:IBV851990 ILQ851976:ILR851990 IVM851976:IVN851990 JFI851976:JFJ851990 JPE851976:JPF851990 JZA851976:JZB851990 KIW851976:KIX851990 KSS851976:KST851990 LCO851976:LCP851990 LMK851976:LML851990 LWG851976:LWH851990 MGC851976:MGD851990 MPY851976:MPZ851990 MZU851976:MZV851990 NJQ851976:NJR851990 NTM851976:NTN851990 ODI851976:ODJ851990 ONE851976:ONF851990 OXA851976:OXB851990 PGW851976:PGX851990 PQS851976:PQT851990 QAO851976:QAP851990 QKK851976:QKL851990 QUG851976:QUH851990 REC851976:RED851990 RNY851976:RNZ851990 RXU851976:RXV851990 SHQ851976:SHR851990 SRM851976:SRN851990 TBI851976:TBJ851990 TLE851976:TLF851990 TVA851976:TVB851990 UEW851976:UEX851990 UOS851976:UOT851990 UYO851976:UYP851990 VIK851976:VIL851990 VSG851976:VSH851990 WCC851976:WCD851990 WLY851976:WLZ851990 WVU851976:WVV851990 G917512:H917526 JI917512:JJ917526 TE917512:TF917526 ADA917512:ADB917526 AMW917512:AMX917526 AWS917512:AWT917526 BGO917512:BGP917526 BQK917512:BQL917526 CAG917512:CAH917526 CKC917512:CKD917526 CTY917512:CTZ917526 DDU917512:DDV917526 DNQ917512:DNR917526 DXM917512:DXN917526 EHI917512:EHJ917526 ERE917512:ERF917526 FBA917512:FBB917526 FKW917512:FKX917526 FUS917512:FUT917526 GEO917512:GEP917526 GOK917512:GOL917526 GYG917512:GYH917526 HIC917512:HID917526 HRY917512:HRZ917526 IBU917512:IBV917526 ILQ917512:ILR917526 IVM917512:IVN917526 JFI917512:JFJ917526 JPE917512:JPF917526 JZA917512:JZB917526 KIW917512:KIX917526 KSS917512:KST917526 LCO917512:LCP917526 LMK917512:LML917526 LWG917512:LWH917526 MGC917512:MGD917526 MPY917512:MPZ917526 MZU917512:MZV917526 NJQ917512:NJR917526 NTM917512:NTN917526 ODI917512:ODJ917526 ONE917512:ONF917526 OXA917512:OXB917526 PGW917512:PGX917526 PQS917512:PQT917526 QAO917512:QAP917526 QKK917512:QKL917526 QUG917512:QUH917526 REC917512:RED917526 RNY917512:RNZ917526 RXU917512:RXV917526 SHQ917512:SHR917526 SRM917512:SRN917526 TBI917512:TBJ917526 TLE917512:TLF917526 TVA917512:TVB917526 UEW917512:UEX917526 UOS917512:UOT917526 UYO917512:UYP917526 VIK917512:VIL917526 VSG917512:VSH917526 WCC917512:WCD917526 WLY917512:WLZ917526 WVU917512:WVV917526 G983048:H983062 JI983048:JJ983062 TE983048:TF983062 ADA983048:ADB983062 AMW983048:AMX983062 AWS983048:AWT983062 BGO983048:BGP983062 BQK983048:BQL983062 CAG983048:CAH983062 CKC983048:CKD983062 CTY983048:CTZ983062 DDU983048:DDV983062 DNQ983048:DNR983062 DXM983048:DXN983062 EHI983048:EHJ983062 ERE983048:ERF983062 FBA983048:FBB983062 FKW983048:FKX983062 FUS983048:FUT983062 GEO983048:GEP983062 GOK983048:GOL983062 GYG983048:GYH983062 HIC983048:HID983062 HRY983048:HRZ983062 IBU983048:IBV983062 ILQ983048:ILR983062 IVM983048:IVN983062 JFI983048:JFJ983062 JPE983048:JPF983062 JZA983048:JZB983062 KIW983048:KIX983062 KSS983048:KST983062 LCO983048:LCP983062 LMK983048:LML983062 LWG983048:LWH983062 MGC983048:MGD983062 MPY983048:MPZ983062 MZU983048:MZV983062 NJQ983048:NJR983062 NTM983048:NTN983062 ODI983048:ODJ983062 ONE983048:ONF983062 OXA983048:OXB983062 PGW983048:PGX983062 PQS983048:PQT983062 QAO983048:QAP983062 QKK983048:QKL983062 QUG983048:QUH983062 REC983048:RED983062 RNY983048:RNZ983062 RXU983048:RXV983062 SHQ983048:SHR983062 SRM983048:SRN983062 TBI983048:TBJ983062 TLE983048:TLF983062 TVA983048:TVB983062 UEW983048:UEX983062 UOS983048:UOT983062 UYO983048:UYP983062 VIK983048:VIL983062 VSG983048:VSH983062 WCC983048:WCD983062 WLY983048:WLZ983062 C8" xr:uid="{00000000-0002-0000-0500-000000000000}">
      <formula1>4</formula1>
    </dataValidation>
    <dataValidation type="whole" allowBlank="1" showInputMessage="1" showErrorMessage="1" error="Operating transfers cannot be made between an agency and university/component unit" sqref="E32" xr:uid="{00000000-0002-0000-0500-000001000000}">
      <formula1>0</formula1>
      <formula2>9999</formula2>
    </dataValidation>
    <dataValidation type="textLength" operator="equal" allowBlank="1" showInputMessage="1" showErrorMessage="1" error="Company number must be 4 digits." sqref="A19:A32" xr:uid="{5E3A1C95-CAFF-48DA-B121-BC4F264146A3}">
      <formula1>4</formula1>
    </dataValidation>
    <dataValidation type="textLength" operator="greaterThanOrEqual" allowBlank="1" showInputMessage="1" showErrorMessage="1" error="Account number must be at least 6 digits, and must begin with a 4380, 4381, or 438F." sqref="C19:C32" xr:uid="{3C93D130-B538-4BD8-AF9F-AF61EEEB12C8}">
      <formula1>6</formula1>
    </dataValidation>
  </dataValidations>
  <hyperlinks>
    <hyperlink ref="A40" location="Instructions550555" display="550 Instructions" xr:uid="{00000000-0004-0000-0500-000000000000}"/>
    <hyperlink ref="A41" location="TransfersPurposeandUse" display="Transfer Accounts - Purpose and Use" xr:uid="{00000000-0004-0000-0500-000001000000}"/>
  </hyperlinks>
  <printOptions horizontalCentered="1"/>
  <pageMargins left="0.5" right="0.5" top="0.75" bottom="0.5" header="0.5" footer="0.5"/>
  <pageSetup scale="73" orientation="landscape" blackAndWhite="1" r:id="rId1"/>
  <headerFooter alignWithMargins="0">
    <oddFooter>&amp;R&amp;A</oddFooter>
  </headerFooter>
  <ignoredErrors>
    <ignoredError sqref="M6:Q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445A-A8E6-4772-B8E0-B0A59B0502C9}">
  <dimension ref="A1:Z171"/>
  <sheetViews>
    <sheetView showGridLines="0" zoomScaleNormal="100" workbookViewId="0">
      <selection sqref="A1:Q1"/>
    </sheetView>
  </sheetViews>
  <sheetFormatPr defaultRowHeight="15.6" x14ac:dyDescent="0.3"/>
  <cols>
    <col min="1" max="1" width="11.5546875" style="81" customWidth="1"/>
    <col min="2" max="2" width="1.5546875" style="81" customWidth="1"/>
    <col min="3" max="3" width="15.44140625" style="81" customWidth="1"/>
    <col min="4" max="4" width="1.6640625" style="81" customWidth="1"/>
    <col min="5" max="5" width="24" style="81" customWidth="1"/>
    <col min="6" max="6" width="1.6640625" style="81" customWidth="1"/>
    <col min="7" max="7" width="17.44140625" style="81" customWidth="1"/>
    <col min="8" max="8" width="1.6640625" style="81" customWidth="1"/>
    <col min="9" max="9" width="18.33203125" style="81" customWidth="1"/>
    <col min="10" max="10" width="1.6640625" style="81" customWidth="1"/>
    <col min="11" max="11" width="32.44140625" style="81" customWidth="1"/>
    <col min="12" max="12" width="2.109375" style="81" customWidth="1"/>
    <col min="13" max="13" width="14.88671875" style="81" customWidth="1"/>
    <col min="14" max="14" width="3" style="81" customWidth="1"/>
    <col min="15" max="15" width="11" style="81" customWidth="1"/>
    <col min="16" max="16" width="2.109375" style="81" customWidth="1"/>
    <col min="17" max="17" width="10.44140625" style="81" customWidth="1"/>
    <col min="18" max="18" width="6.6640625" style="81" customWidth="1"/>
    <col min="19" max="19" width="7" style="81" hidden="1" customWidth="1"/>
    <col min="20" max="20" width="2" style="81" hidden="1" customWidth="1"/>
    <col min="21" max="24" width="7" style="81" hidden="1" customWidth="1"/>
    <col min="25" max="25" width="6.44140625" style="81" hidden="1" customWidth="1"/>
    <col min="26" max="26" width="9.109375" style="81" hidden="1" customWidth="1"/>
    <col min="27" max="263" width="9.109375" style="81"/>
    <col min="264" max="264" width="0" style="81" hidden="1" customWidth="1"/>
    <col min="265" max="265" width="15.44140625" style="81" customWidth="1"/>
    <col min="266" max="266" width="1.6640625" style="81" customWidth="1"/>
    <col min="267" max="267" width="22.5546875" style="81" customWidth="1"/>
    <col min="268" max="268" width="1.6640625" style="81" customWidth="1"/>
    <col min="269" max="269" width="17.44140625" style="81" customWidth="1"/>
    <col min="270" max="270" width="1.6640625" style="81" customWidth="1"/>
    <col min="271" max="271" width="14.109375" style="81" customWidth="1"/>
    <col min="272" max="272" width="1.6640625" style="81" customWidth="1"/>
    <col min="273" max="273" width="28.5546875" style="81" customWidth="1"/>
    <col min="274" max="274" width="4.6640625" style="81" customWidth="1"/>
    <col min="275" max="281" width="0" style="81" hidden="1" customWidth="1"/>
    <col min="282" max="519" width="9.109375" style="81"/>
    <col min="520" max="520" width="0" style="81" hidden="1" customWidth="1"/>
    <col min="521" max="521" width="15.44140625" style="81" customWidth="1"/>
    <col min="522" max="522" width="1.6640625" style="81" customWidth="1"/>
    <col min="523" max="523" width="22.5546875" style="81" customWidth="1"/>
    <col min="524" max="524" width="1.6640625" style="81" customWidth="1"/>
    <col min="525" max="525" width="17.44140625" style="81" customWidth="1"/>
    <col min="526" max="526" width="1.6640625" style="81" customWidth="1"/>
    <col min="527" max="527" width="14.109375" style="81" customWidth="1"/>
    <col min="528" max="528" width="1.6640625" style="81" customWidth="1"/>
    <col min="529" max="529" width="28.5546875" style="81" customWidth="1"/>
    <col min="530" max="530" width="4.6640625" style="81" customWidth="1"/>
    <col min="531" max="537" width="0" style="81" hidden="1" customWidth="1"/>
    <col min="538" max="775" width="9.109375" style="81"/>
    <col min="776" max="776" width="0" style="81" hidden="1" customWidth="1"/>
    <col min="777" max="777" width="15.44140625" style="81" customWidth="1"/>
    <col min="778" max="778" width="1.6640625" style="81" customWidth="1"/>
    <col min="779" max="779" width="22.5546875" style="81" customWidth="1"/>
    <col min="780" max="780" width="1.6640625" style="81" customWidth="1"/>
    <col min="781" max="781" width="17.44140625" style="81" customWidth="1"/>
    <col min="782" max="782" width="1.6640625" style="81" customWidth="1"/>
    <col min="783" max="783" width="14.109375" style="81" customWidth="1"/>
    <col min="784" max="784" width="1.6640625" style="81" customWidth="1"/>
    <col min="785" max="785" width="28.5546875" style="81" customWidth="1"/>
    <col min="786" max="786" width="4.6640625" style="81" customWidth="1"/>
    <col min="787" max="793" width="0" style="81" hidden="1" customWidth="1"/>
    <col min="794" max="1031" width="9.109375" style="81"/>
    <col min="1032" max="1032" width="0" style="81" hidden="1" customWidth="1"/>
    <col min="1033" max="1033" width="15.44140625" style="81" customWidth="1"/>
    <col min="1034" max="1034" width="1.6640625" style="81" customWidth="1"/>
    <col min="1035" max="1035" width="22.5546875" style="81" customWidth="1"/>
    <col min="1036" max="1036" width="1.6640625" style="81" customWidth="1"/>
    <col min="1037" max="1037" width="17.44140625" style="81" customWidth="1"/>
    <col min="1038" max="1038" width="1.6640625" style="81" customWidth="1"/>
    <col min="1039" max="1039" width="14.109375" style="81" customWidth="1"/>
    <col min="1040" max="1040" width="1.6640625" style="81" customWidth="1"/>
    <col min="1041" max="1041" width="28.5546875" style="81" customWidth="1"/>
    <col min="1042" max="1042" width="4.6640625" style="81" customWidth="1"/>
    <col min="1043" max="1049" width="0" style="81" hidden="1" customWidth="1"/>
    <col min="1050" max="1287" width="9.109375" style="81"/>
    <col min="1288" max="1288" width="0" style="81" hidden="1" customWidth="1"/>
    <col min="1289" max="1289" width="15.44140625" style="81" customWidth="1"/>
    <col min="1290" max="1290" width="1.6640625" style="81" customWidth="1"/>
    <col min="1291" max="1291" width="22.5546875" style="81" customWidth="1"/>
    <col min="1292" max="1292" width="1.6640625" style="81" customWidth="1"/>
    <col min="1293" max="1293" width="17.44140625" style="81" customWidth="1"/>
    <col min="1294" max="1294" width="1.6640625" style="81" customWidth="1"/>
    <col min="1295" max="1295" width="14.109375" style="81" customWidth="1"/>
    <col min="1296" max="1296" width="1.6640625" style="81" customWidth="1"/>
    <col min="1297" max="1297" width="28.5546875" style="81" customWidth="1"/>
    <col min="1298" max="1298" width="4.6640625" style="81" customWidth="1"/>
    <col min="1299" max="1305" width="0" style="81" hidden="1" customWidth="1"/>
    <col min="1306" max="1543" width="9.109375" style="81"/>
    <col min="1544" max="1544" width="0" style="81" hidden="1" customWidth="1"/>
    <col min="1545" max="1545" width="15.44140625" style="81" customWidth="1"/>
    <col min="1546" max="1546" width="1.6640625" style="81" customWidth="1"/>
    <col min="1547" max="1547" width="22.5546875" style="81" customWidth="1"/>
    <col min="1548" max="1548" width="1.6640625" style="81" customWidth="1"/>
    <col min="1549" max="1549" width="17.44140625" style="81" customWidth="1"/>
    <col min="1550" max="1550" width="1.6640625" style="81" customWidth="1"/>
    <col min="1551" max="1551" width="14.109375" style="81" customWidth="1"/>
    <col min="1552" max="1552" width="1.6640625" style="81" customWidth="1"/>
    <col min="1553" max="1553" width="28.5546875" style="81" customWidth="1"/>
    <col min="1554" max="1554" width="4.6640625" style="81" customWidth="1"/>
    <col min="1555" max="1561" width="0" style="81" hidden="1" customWidth="1"/>
    <col min="1562" max="1799" width="9.109375" style="81"/>
    <col min="1800" max="1800" width="0" style="81" hidden="1" customWidth="1"/>
    <col min="1801" max="1801" width="15.44140625" style="81" customWidth="1"/>
    <col min="1802" max="1802" width="1.6640625" style="81" customWidth="1"/>
    <col min="1803" max="1803" width="22.5546875" style="81" customWidth="1"/>
    <col min="1804" max="1804" width="1.6640625" style="81" customWidth="1"/>
    <col min="1805" max="1805" width="17.44140625" style="81" customWidth="1"/>
    <col min="1806" max="1806" width="1.6640625" style="81" customWidth="1"/>
    <col min="1807" max="1807" width="14.109375" style="81" customWidth="1"/>
    <col min="1808" max="1808" width="1.6640625" style="81" customWidth="1"/>
    <col min="1809" max="1809" width="28.5546875" style="81" customWidth="1"/>
    <col min="1810" max="1810" width="4.6640625" style="81" customWidth="1"/>
    <col min="1811" max="1817" width="0" style="81" hidden="1" customWidth="1"/>
    <col min="1818" max="2055" width="9.109375" style="81"/>
    <col min="2056" max="2056" width="0" style="81" hidden="1" customWidth="1"/>
    <col min="2057" max="2057" width="15.44140625" style="81" customWidth="1"/>
    <col min="2058" max="2058" width="1.6640625" style="81" customWidth="1"/>
    <col min="2059" max="2059" width="22.5546875" style="81" customWidth="1"/>
    <col min="2060" max="2060" width="1.6640625" style="81" customWidth="1"/>
    <col min="2061" max="2061" width="17.44140625" style="81" customWidth="1"/>
    <col min="2062" max="2062" width="1.6640625" style="81" customWidth="1"/>
    <col min="2063" max="2063" width="14.109375" style="81" customWidth="1"/>
    <col min="2064" max="2064" width="1.6640625" style="81" customWidth="1"/>
    <col min="2065" max="2065" width="28.5546875" style="81" customWidth="1"/>
    <col min="2066" max="2066" width="4.6640625" style="81" customWidth="1"/>
    <col min="2067" max="2073" width="0" style="81" hidden="1" customWidth="1"/>
    <col min="2074" max="2311" width="9.109375" style="81"/>
    <col min="2312" max="2312" width="0" style="81" hidden="1" customWidth="1"/>
    <col min="2313" max="2313" width="15.44140625" style="81" customWidth="1"/>
    <col min="2314" max="2314" width="1.6640625" style="81" customWidth="1"/>
    <col min="2315" max="2315" width="22.5546875" style="81" customWidth="1"/>
    <col min="2316" max="2316" width="1.6640625" style="81" customWidth="1"/>
    <col min="2317" max="2317" width="17.44140625" style="81" customWidth="1"/>
    <col min="2318" max="2318" width="1.6640625" style="81" customWidth="1"/>
    <col min="2319" max="2319" width="14.109375" style="81" customWidth="1"/>
    <col min="2320" max="2320" width="1.6640625" style="81" customWidth="1"/>
    <col min="2321" max="2321" width="28.5546875" style="81" customWidth="1"/>
    <col min="2322" max="2322" width="4.6640625" style="81" customWidth="1"/>
    <col min="2323" max="2329" width="0" style="81" hidden="1" customWidth="1"/>
    <col min="2330" max="2567" width="9.109375" style="81"/>
    <col min="2568" max="2568" width="0" style="81" hidden="1" customWidth="1"/>
    <col min="2569" max="2569" width="15.44140625" style="81" customWidth="1"/>
    <col min="2570" max="2570" width="1.6640625" style="81" customWidth="1"/>
    <col min="2571" max="2571" width="22.5546875" style="81" customWidth="1"/>
    <col min="2572" max="2572" width="1.6640625" style="81" customWidth="1"/>
    <col min="2573" max="2573" width="17.44140625" style="81" customWidth="1"/>
    <col min="2574" max="2574" width="1.6640625" style="81" customWidth="1"/>
    <col min="2575" max="2575" width="14.109375" style="81" customWidth="1"/>
    <col min="2576" max="2576" width="1.6640625" style="81" customWidth="1"/>
    <col min="2577" max="2577" width="28.5546875" style="81" customWidth="1"/>
    <col min="2578" max="2578" width="4.6640625" style="81" customWidth="1"/>
    <col min="2579" max="2585" width="0" style="81" hidden="1" customWidth="1"/>
    <col min="2586" max="2823" width="9.109375" style="81"/>
    <col min="2824" max="2824" width="0" style="81" hidden="1" customWidth="1"/>
    <col min="2825" max="2825" width="15.44140625" style="81" customWidth="1"/>
    <col min="2826" max="2826" width="1.6640625" style="81" customWidth="1"/>
    <col min="2827" max="2827" width="22.5546875" style="81" customWidth="1"/>
    <col min="2828" max="2828" width="1.6640625" style="81" customWidth="1"/>
    <col min="2829" max="2829" width="17.44140625" style="81" customWidth="1"/>
    <col min="2830" max="2830" width="1.6640625" style="81" customWidth="1"/>
    <col min="2831" max="2831" width="14.109375" style="81" customWidth="1"/>
    <col min="2832" max="2832" width="1.6640625" style="81" customWidth="1"/>
    <col min="2833" max="2833" width="28.5546875" style="81" customWidth="1"/>
    <col min="2834" max="2834" width="4.6640625" style="81" customWidth="1"/>
    <col min="2835" max="2841" width="0" style="81" hidden="1" customWidth="1"/>
    <col min="2842" max="3079" width="9.109375" style="81"/>
    <col min="3080" max="3080" width="0" style="81" hidden="1" customWidth="1"/>
    <col min="3081" max="3081" width="15.44140625" style="81" customWidth="1"/>
    <col min="3082" max="3082" width="1.6640625" style="81" customWidth="1"/>
    <col min="3083" max="3083" width="22.5546875" style="81" customWidth="1"/>
    <col min="3084" max="3084" width="1.6640625" style="81" customWidth="1"/>
    <col min="3085" max="3085" width="17.44140625" style="81" customWidth="1"/>
    <col min="3086" max="3086" width="1.6640625" style="81" customWidth="1"/>
    <col min="3087" max="3087" width="14.109375" style="81" customWidth="1"/>
    <col min="3088" max="3088" width="1.6640625" style="81" customWidth="1"/>
    <col min="3089" max="3089" width="28.5546875" style="81" customWidth="1"/>
    <col min="3090" max="3090" width="4.6640625" style="81" customWidth="1"/>
    <col min="3091" max="3097" width="0" style="81" hidden="1" customWidth="1"/>
    <col min="3098" max="3335" width="9.109375" style="81"/>
    <col min="3336" max="3336" width="0" style="81" hidden="1" customWidth="1"/>
    <col min="3337" max="3337" width="15.44140625" style="81" customWidth="1"/>
    <col min="3338" max="3338" width="1.6640625" style="81" customWidth="1"/>
    <col min="3339" max="3339" width="22.5546875" style="81" customWidth="1"/>
    <col min="3340" max="3340" width="1.6640625" style="81" customWidth="1"/>
    <col min="3341" max="3341" width="17.44140625" style="81" customWidth="1"/>
    <col min="3342" max="3342" width="1.6640625" style="81" customWidth="1"/>
    <col min="3343" max="3343" width="14.109375" style="81" customWidth="1"/>
    <col min="3344" max="3344" width="1.6640625" style="81" customWidth="1"/>
    <col min="3345" max="3345" width="28.5546875" style="81" customWidth="1"/>
    <col min="3346" max="3346" width="4.6640625" style="81" customWidth="1"/>
    <col min="3347" max="3353" width="0" style="81" hidden="1" customWidth="1"/>
    <col min="3354" max="3591" width="9.109375" style="81"/>
    <col min="3592" max="3592" width="0" style="81" hidden="1" customWidth="1"/>
    <col min="3593" max="3593" width="15.44140625" style="81" customWidth="1"/>
    <col min="3594" max="3594" width="1.6640625" style="81" customWidth="1"/>
    <col min="3595" max="3595" width="22.5546875" style="81" customWidth="1"/>
    <col min="3596" max="3596" width="1.6640625" style="81" customWidth="1"/>
    <col min="3597" max="3597" width="17.44140625" style="81" customWidth="1"/>
    <col min="3598" max="3598" width="1.6640625" style="81" customWidth="1"/>
    <col min="3599" max="3599" width="14.109375" style="81" customWidth="1"/>
    <col min="3600" max="3600" width="1.6640625" style="81" customWidth="1"/>
    <col min="3601" max="3601" width="28.5546875" style="81" customWidth="1"/>
    <col min="3602" max="3602" width="4.6640625" style="81" customWidth="1"/>
    <col min="3603" max="3609" width="0" style="81" hidden="1" customWidth="1"/>
    <col min="3610" max="3847" width="9.109375" style="81"/>
    <col min="3848" max="3848" width="0" style="81" hidden="1" customWidth="1"/>
    <col min="3849" max="3849" width="15.44140625" style="81" customWidth="1"/>
    <col min="3850" max="3850" width="1.6640625" style="81" customWidth="1"/>
    <col min="3851" max="3851" width="22.5546875" style="81" customWidth="1"/>
    <col min="3852" max="3852" width="1.6640625" style="81" customWidth="1"/>
    <col min="3853" max="3853" width="17.44140625" style="81" customWidth="1"/>
    <col min="3854" max="3854" width="1.6640625" style="81" customWidth="1"/>
    <col min="3855" max="3855" width="14.109375" style="81" customWidth="1"/>
    <col min="3856" max="3856" width="1.6640625" style="81" customWidth="1"/>
    <col min="3857" max="3857" width="28.5546875" style="81" customWidth="1"/>
    <col min="3858" max="3858" width="4.6640625" style="81" customWidth="1"/>
    <col min="3859" max="3865" width="0" style="81" hidden="1" customWidth="1"/>
    <col min="3866" max="4103" width="9.109375" style="81"/>
    <col min="4104" max="4104" width="0" style="81" hidden="1" customWidth="1"/>
    <col min="4105" max="4105" width="15.44140625" style="81" customWidth="1"/>
    <col min="4106" max="4106" width="1.6640625" style="81" customWidth="1"/>
    <col min="4107" max="4107" width="22.5546875" style="81" customWidth="1"/>
    <col min="4108" max="4108" width="1.6640625" style="81" customWidth="1"/>
    <col min="4109" max="4109" width="17.44140625" style="81" customWidth="1"/>
    <col min="4110" max="4110" width="1.6640625" style="81" customWidth="1"/>
    <col min="4111" max="4111" width="14.109375" style="81" customWidth="1"/>
    <col min="4112" max="4112" width="1.6640625" style="81" customWidth="1"/>
    <col min="4113" max="4113" width="28.5546875" style="81" customWidth="1"/>
    <col min="4114" max="4114" width="4.6640625" style="81" customWidth="1"/>
    <col min="4115" max="4121" width="0" style="81" hidden="1" customWidth="1"/>
    <col min="4122" max="4359" width="9.109375" style="81"/>
    <col min="4360" max="4360" width="0" style="81" hidden="1" customWidth="1"/>
    <col min="4361" max="4361" width="15.44140625" style="81" customWidth="1"/>
    <col min="4362" max="4362" width="1.6640625" style="81" customWidth="1"/>
    <col min="4363" max="4363" width="22.5546875" style="81" customWidth="1"/>
    <col min="4364" max="4364" width="1.6640625" style="81" customWidth="1"/>
    <col min="4365" max="4365" width="17.44140625" style="81" customWidth="1"/>
    <col min="4366" max="4366" width="1.6640625" style="81" customWidth="1"/>
    <col min="4367" max="4367" width="14.109375" style="81" customWidth="1"/>
    <col min="4368" max="4368" width="1.6640625" style="81" customWidth="1"/>
    <col min="4369" max="4369" width="28.5546875" style="81" customWidth="1"/>
    <col min="4370" max="4370" width="4.6640625" style="81" customWidth="1"/>
    <col min="4371" max="4377" width="0" style="81" hidden="1" customWidth="1"/>
    <col min="4378" max="4615" width="9.109375" style="81"/>
    <col min="4616" max="4616" width="0" style="81" hidden="1" customWidth="1"/>
    <col min="4617" max="4617" width="15.44140625" style="81" customWidth="1"/>
    <col min="4618" max="4618" width="1.6640625" style="81" customWidth="1"/>
    <col min="4619" max="4619" width="22.5546875" style="81" customWidth="1"/>
    <col min="4620" max="4620" width="1.6640625" style="81" customWidth="1"/>
    <col min="4621" max="4621" width="17.44140625" style="81" customWidth="1"/>
    <col min="4622" max="4622" width="1.6640625" style="81" customWidth="1"/>
    <col min="4623" max="4623" width="14.109375" style="81" customWidth="1"/>
    <col min="4624" max="4624" width="1.6640625" style="81" customWidth="1"/>
    <col min="4625" max="4625" width="28.5546875" style="81" customWidth="1"/>
    <col min="4626" max="4626" width="4.6640625" style="81" customWidth="1"/>
    <col min="4627" max="4633" width="0" style="81" hidden="1" customWidth="1"/>
    <col min="4634" max="4871" width="9.109375" style="81"/>
    <col min="4872" max="4872" width="0" style="81" hidden="1" customWidth="1"/>
    <col min="4873" max="4873" width="15.44140625" style="81" customWidth="1"/>
    <col min="4874" max="4874" width="1.6640625" style="81" customWidth="1"/>
    <col min="4875" max="4875" width="22.5546875" style="81" customWidth="1"/>
    <col min="4876" max="4876" width="1.6640625" style="81" customWidth="1"/>
    <col min="4877" max="4877" width="17.44140625" style="81" customWidth="1"/>
    <col min="4878" max="4878" width="1.6640625" style="81" customWidth="1"/>
    <col min="4879" max="4879" width="14.109375" style="81" customWidth="1"/>
    <col min="4880" max="4880" width="1.6640625" style="81" customWidth="1"/>
    <col min="4881" max="4881" width="28.5546875" style="81" customWidth="1"/>
    <col min="4882" max="4882" width="4.6640625" style="81" customWidth="1"/>
    <col min="4883" max="4889" width="0" style="81" hidden="1" customWidth="1"/>
    <col min="4890" max="5127" width="9.109375" style="81"/>
    <col min="5128" max="5128" width="0" style="81" hidden="1" customWidth="1"/>
    <col min="5129" max="5129" width="15.44140625" style="81" customWidth="1"/>
    <col min="5130" max="5130" width="1.6640625" style="81" customWidth="1"/>
    <col min="5131" max="5131" width="22.5546875" style="81" customWidth="1"/>
    <col min="5132" max="5132" width="1.6640625" style="81" customWidth="1"/>
    <col min="5133" max="5133" width="17.44140625" style="81" customWidth="1"/>
    <col min="5134" max="5134" width="1.6640625" style="81" customWidth="1"/>
    <col min="5135" max="5135" width="14.109375" style="81" customWidth="1"/>
    <col min="5136" max="5136" width="1.6640625" style="81" customWidth="1"/>
    <col min="5137" max="5137" width="28.5546875" style="81" customWidth="1"/>
    <col min="5138" max="5138" width="4.6640625" style="81" customWidth="1"/>
    <col min="5139" max="5145" width="0" style="81" hidden="1" customWidth="1"/>
    <col min="5146" max="5383" width="9.109375" style="81"/>
    <col min="5384" max="5384" width="0" style="81" hidden="1" customWidth="1"/>
    <col min="5385" max="5385" width="15.44140625" style="81" customWidth="1"/>
    <col min="5386" max="5386" width="1.6640625" style="81" customWidth="1"/>
    <col min="5387" max="5387" width="22.5546875" style="81" customWidth="1"/>
    <col min="5388" max="5388" width="1.6640625" style="81" customWidth="1"/>
    <col min="5389" max="5389" width="17.44140625" style="81" customWidth="1"/>
    <col min="5390" max="5390" width="1.6640625" style="81" customWidth="1"/>
    <col min="5391" max="5391" width="14.109375" style="81" customWidth="1"/>
    <col min="5392" max="5392" width="1.6640625" style="81" customWidth="1"/>
    <col min="5393" max="5393" width="28.5546875" style="81" customWidth="1"/>
    <col min="5394" max="5394" width="4.6640625" style="81" customWidth="1"/>
    <col min="5395" max="5401" width="0" style="81" hidden="1" customWidth="1"/>
    <col min="5402" max="5639" width="9.109375" style="81"/>
    <col min="5640" max="5640" width="0" style="81" hidden="1" customWidth="1"/>
    <col min="5641" max="5641" width="15.44140625" style="81" customWidth="1"/>
    <col min="5642" max="5642" width="1.6640625" style="81" customWidth="1"/>
    <col min="5643" max="5643" width="22.5546875" style="81" customWidth="1"/>
    <col min="5644" max="5644" width="1.6640625" style="81" customWidth="1"/>
    <col min="5645" max="5645" width="17.44140625" style="81" customWidth="1"/>
    <col min="5646" max="5646" width="1.6640625" style="81" customWidth="1"/>
    <col min="5647" max="5647" width="14.109375" style="81" customWidth="1"/>
    <col min="5648" max="5648" width="1.6640625" style="81" customWidth="1"/>
    <col min="5649" max="5649" width="28.5546875" style="81" customWidth="1"/>
    <col min="5650" max="5650" width="4.6640625" style="81" customWidth="1"/>
    <col min="5651" max="5657" width="0" style="81" hidden="1" customWidth="1"/>
    <col min="5658" max="5895" width="9.109375" style="81"/>
    <col min="5896" max="5896" width="0" style="81" hidden="1" customWidth="1"/>
    <col min="5897" max="5897" width="15.44140625" style="81" customWidth="1"/>
    <col min="5898" max="5898" width="1.6640625" style="81" customWidth="1"/>
    <col min="5899" max="5899" width="22.5546875" style="81" customWidth="1"/>
    <col min="5900" max="5900" width="1.6640625" style="81" customWidth="1"/>
    <col min="5901" max="5901" width="17.44140625" style="81" customWidth="1"/>
    <col min="5902" max="5902" width="1.6640625" style="81" customWidth="1"/>
    <col min="5903" max="5903" width="14.109375" style="81" customWidth="1"/>
    <col min="5904" max="5904" width="1.6640625" style="81" customWidth="1"/>
    <col min="5905" max="5905" width="28.5546875" style="81" customWidth="1"/>
    <col min="5906" max="5906" width="4.6640625" style="81" customWidth="1"/>
    <col min="5907" max="5913" width="0" style="81" hidden="1" customWidth="1"/>
    <col min="5914" max="6151" width="9.109375" style="81"/>
    <col min="6152" max="6152" width="0" style="81" hidden="1" customWidth="1"/>
    <col min="6153" max="6153" width="15.44140625" style="81" customWidth="1"/>
    <col min="6154" max="6154" width="1.6640625" style="81" customWidth="1"/>
    <col min="6155" max="6155" width="22.5546875" style="81" customWidth="1"/>
    <col min="6156" max="6156" width="1.6640625" style="81" customWidth="1"/>
    <col min="6157" max="6157" width="17.44140625" style="81" customWidth="1"/>
    <col min="6158" max="6158" width="1.6640625" style="81" customWidth="1"/>
    <col min="6159" max="6159" width="14.109375" style="81" customWidth="1"/>
    <col min="6160" max="6160" width="1.6640625" style="81" customWidth="1"/>
    <col min="6161" max="6161" width="28.5546875" style="81" customWidth="1"/>
    <col min="6162" max="6162" width="4.6640625" style="81" customWidth="1"/>
    <col min="6163" max="6169" width="0" style="81" hidden="1" customWidth="1"/>
    <col min="6170" max="6407" width="9.109375" style="81"/>
    <col min="6408" max="6408" width="0" style="81" hidden="1" customWidth="1"/>
    <col min="6409" max="6409" width="15.44140625" style="81" customWidth="1"/>
    <col min="6410" max="6410" width="1.6640625" style="81" customWidth="1"/>
    <col min="6411" max="6411" width="22.5546875" style="81" customWidth="1"/>
    <col min="6412" max="6412" width="1.6640625" style="81" customWidth="1"/>
    <col min="6413" max="6413" width="17.44140625" style="81" customWidth="1"/>
    <col min="6414" max="6414" width="1.6640625" style="81" customWidth="1"/>
    <col min="6415" max="6415" width="14.109375" style="81" customWidth="1"/>
    <col min="6416" max="6416" width="1.6640625" style="81" customWidth="1"/>
    <col min="6417" max="6417" width="28.5546875" style="81" customWidth="1"/>
    <col min="6418" max="6418" width="4.6640625" style="81" customWidth="1"/>
    <col min="6419" max="6425" width="0" style="81" hidden="1" customWidth="1"/>
    <col min="6426" max="6663" width="9.109375" style="81"/>
    <col min="6664" max="6664" width="0" style="81" hidden="1" customWidth="1"/>
    <col min="6665" max="6665" width="15.44140625" style="81" customWidth="1"/>
    <col min="6666" max="6666" width="1.6640625" style="81" customWidth="1"/>
    <col min="6667" max="6667" width="22.5546875" style="81" customWidth="1"/>
    <col min="6668" max="6668" width="1.6640625" style="81" customWidth="1"/>
    <col min="6669" max="6669" width="17.44140625" style="81" customWidth="1"/>
    <col min="6670" max="6670" width="1.6640625" style="81" customWidth="1"/>
    <col min="6671" max="6671" width="14.109375" style="81" customWidth="1"/>
    <col min="6672" max="6672" width="1.6640625" style="81" customWidth="1"/>
    <col min="6673" max="6673" width="28.5546875" style="81" customWidth="1"/>
    <col min="6674" max="6674" width="4.6640625" style="81" customWidth="1"/>
    <col min="6675" max="6681" width="0" style="81" hidden="1" customWidth="1"/>
    <col min="6682" max="6919" width="9.109375" style="81"/>
    <col min="6920" max="6920" width="0" style="81" hidden="1" customWidth="1"/>
    <col min="6921" max="6921" width="15.44140625" style="81" customWidth="1"/>
    <col min="6922" max="6922" width="1.6640625" style="81" customWidth="1"/>
    <col min="6923" max="6923" width="22.5546875" style="81" customWidth="1"/>
    <col min="6924" max="6924" width="1.6640625" style="81" customWidth="1"/>
    <col min="6925" max="6925" width="17.44140625" style="81" customWidth="1"/>
    <col min="6926" max="6926" width="1.6640625" style="81" customWidth="1"/>
    <col min="6927" max="6927" width="14.109375" style="81" customWidth="1"/>
    <col min="6928" max="6928" width="1.6640625" style="81" customWidth="1"/>
    <col min="6929" max="6929" width="28.5546875" style="81" customWidth="1"/>
    <col min="6930" max="6930" width="4.6640625" style="81" customWidth="1"/>
    <col min="6931" max="6937" width="0" style="81" hidden="1" customWidth="1"/>
    <col min="6938" max="7175" width="9.109375" style="81"/>
    <col min="7176" max="7176" width="0" style="81" hidden="1" customWidth="1"/>
    <col min="7177" max="7177" width="15.44140625" style="81" customWidth="1"/>
    <col min="7178" max="7178" width="1.6640625" style="81" customWidth="1"/>
    <col min="7179" max="7179" width="22.5546875" style="81" customWidth="1"/>
    <col min="7180" max="7180" width="1.6640625" style="81" customWidth="1"/>
    <col min="7181" max="7181" width="17.44140625" style="81" customWidth="1"/>
    <col min="7182" max="7182" width="1.6640625" style="81" customWidth="1"/>
    <col min="7183" max="7183" width="14.109375" style="81" customWidth="1"/>
    <col min="7184" max="7184" width="1.6640625" style="81" customWidth="1"/>
    <col min="7185" max="7185" width="28.5546875" style="81" customWidth="1"/>
    <col min="7186" max="7186" width="4.6640625" style="81" customWidth="1"/>
    <col min="7187" max="7193" width="0" style="81" hidden="1" customWidth="1"/>
    <col min="7194" max="7431" width="9.109375" style="81"/>
    <col min="7432" max="7432" width="0" style="81" hidden="1" customWidth="1"/>
    <col min="7433" max="7433" width="15.44140625" style="81" customWidth="1"/>
    <col min="7434" max="7434" width="1.6640625" style="81" customWidth="1"/>
    <col min="7435" max="7435" width="22.5546875" style="81" customWidth="1"/>
    <col min="7436" max="7436" width="1.6640625" style="81" customWidth="1"/>
    <col min="7437" max="7437" width="17.44140625" style="81" customWidth="1"/>
    <col min="7438" max="7438" width="1.6640625" style="81" customWidth="1"/>
    <col min="7439" max="7439" width="14.109375" style="81" customWidth="1"/>
    <col min="7440" max="7440" width="1.6640625" style="81" customWidth="1"/>
    <col min="7441" max="7441" width="28.5546875" style="81" customWidth="1"/>
    <col min="7442" max="7442" width="4.6640625" style="81" customWidth="1"/>
    <col min="7443" max="7449" width="0" style="81" hidden="1" customWidth="1"/>
    <col min="7450" max="7687" width="9.109375" style="81"/>
    <col min="7688" max="7688" width="0" style="81" hidden="1" customWidth="1"/>
    <col min="7689" max="7689" width="15.44140625" style="81" customWidth="1"/>
    <col min="7690" max="7690" width="1.6640625" style="81" customWidth="1"/>
    <col min="7691" max="7691" width="22.5546875" style="81" customWidth="1"/>
    <col min="7692" max="7692" width="1.6640625" style="81" customWidth="1"/>
    <col min="7693" max="7693" width="17.44140625" style="81" customWidth="1"/>
    <col min="7694" max="7694" width="1.6640625" style="81" customWidth="1"/>
    <col min="7695" max="7695" width="14.109375" style="81" customWidth="1"/>
    <col min="7696" max="7696" width="1.6640625" style="81" customWidth="1"/>
    <col min="7697" max="7697" width="28.5546875" style="81" customWidth="1"/>
    <col min="7698" max="7698" width="4.6640625" style="81" customWidth="1"/>
    <col min="7699" max="7705" width="0" style="81" hidden="1" customWidth="1"/>
    <col min="7706" max="7943" width="9.109375" style="81"/>
    <col min="7944" max="7944" width="0" style="81" hidden="1" customWidth="1"/>
    <col min="7945" max="7945" width="15.44140625" style="81" customWidth="1"/>
    <col min="7946" max="7946" width="1.6640625" style="81" customWidth="1"/>
    <col min="7947" max="7947" width="22.5546875" style="81" customWidth="1"/>
    <col min="7948" max="7948" width="1.6640625" style="81" customWidth="1"/>
    <col min="7949" max="7949" width="17.44140625" style="81" customWidth="1"/>
    <col min="7950" max="7950" width="1.6640625" style="81" customWidth="1"/>
    <col min="7951" max="7951" width="14.109375" style="81" customWidth="1"/>
    <col min="7952" max="7952" width="1.6640625" style="81" customWidth="1"/>
    <col min="7953" max="7953" width="28.5546875" style="81" customWidth="1"/>
    <col min="7954" max="7954" width="4.6640625" style="81" customWidth="1"/>
    <col min="7955" max="7961" width="0" style="81" hidden="1" customWidth="1"/>
    <col min="7962" max="8199" width="9.109375" style="81"/>
    <col min="8200" max="8200" width="0" style="81" hidden="1" customWidth="1"/>
    <col min="8201" max="8201" width="15.44140625" style="81" customWidth="1"/>
    <col min="8202" max="8202" width="1.6640625" style="81" customWidth="1"/>
    <col min="8203" max="8203" width="22.5546875" style="81" customWidth="1"/>
    <col min="8204" max="8204" width="1.6640625" style="81" customWidth="1"/>
    <col min="8205" max="8205" width="17.44140625" style="81" customWidth="1"/>
    <col min="8206" max="8206" width="1.6640625" style="81" customWidth="1"/>
    <col min="8207" max="8207" width="14.109375" style="81" customWidth="1"/>
    <col min="8208" max="8208" width="1.6640625" style="81" customWidth="1"/>
    <col min="8209" max="8209" width="28.5546875" style="81" customWidth="1"/>
    <col min="8210" max="8210" width="4.6640625" style="81" customWidth="1"/>
    <col min="8211" max="8217" width="0" style="81" hidden="1" customWidth="1"/>
    <col min="8218" max="8455" width="9.109375" style="81"/>
    <col min="8456" max="8456" width="0" style="81" hidden="1" customWidth="1"/>
    <col min="8457" max="8457" width="15.44140625" style="81" customWidth="1"/>
    <col min="8458" max="8458" width="1.6640625" style="81" customWidth="1"/>
    <col min="8459" max="8459" width="22.5546875" style="81" customWidth="1"/>
    <col min="8460" max="8460" width="1.6640625" style="81" customWidth="1"/>
    <col min="8461" max="8461" width="17.44140625" style="81" customWidth="1"/>
    <col min="8462" max="8462" width="1.6640625" style="81" customWidth="1"/>
    <col min="8463" max="8463" width="14.109375" style="81" customWidth="1"/>
    <col min="8464" max="8464" width="1.6640625" style="81" customWidth="1"/>
    <col min="8465" max="8465" width="28.5546875" style="81" customWidth="1"/>
    <col min="8466" max="8466" width="4.6640625" style="81" customWidth="1"/>
    <col min="8467" max="8473" width="0" style="81" hidden="1" customWidth="1"/>
    <col min="8474" max="8711" width="9.109375" style="81"/>
    <col min="8712" max="8712" width="0" style="81" hidden="1" customWidth="1"/>
    <col min="8713" max="8713" width="15.44140625" style="81" customWidth="1"/>
    <col min="8714" max="8714" width="1.6640625" style="81" customWidth="1"/>
    <col min="8715" max="8715" width="22.5546875" style="81" customWidth="1"/>
    <col min="8716" max="8716" width="1.6640625" style="81" customWidth="1"/>
    <col min="8717" max="8717" width="17.44140625" style="81" customWidth="1"/>
    <col min="8718" max="8718" width="1.6640625" style="81" customWidth="1"/>
    <col min="8719" max="8719" width="14.109375" style="81" customWidth="1"/>
    <col min="8720" max="8720" width="1.6640625" style="81" customWidth="1"/>
    <col min="8721" max="8721" width="28.5546875" style="81" customWidth="1"/>
    <col min="8722" max="8722" width="4.6640625" style="81" customWidth="1"/>
    <col min="8723" max="8729" width="0" style="81" hidden="1" customWidth="1"/>
    <col min="8730" max="8967" width="9.109375" style="81"/>
    <col min="8968" max="8968" width="0" style="81" hidden="1" customWidth="1"/>
    <col min="8969" max="8969" width="15.44140625" style="81" customWidth="1"/>
    <col min="8970" max="8970" width="1.6640625" style="81" customWidth="1"/>
    <col min="8971" max="8971" width="22.5546875" style="81" customWidth="1"/>
    <col min="8972" max="8972" width="1.6640625" style="81" customWidth="1"/>
    <col min="8973" max="8973" width="17.44140625" style="81" customWidth="1"/>
    <col min="8974" max="8974" width="1.6640625" style="81" customWidth="1"/>
    <col min="8975" max="8975" width="14.109375" style="81" customWidth="1"/>
    <col min="8976" max="8976" width="1.6640625" style="81" customWidth="1"/>
    <col min="8977" max="8977" width="28.5546875" style="81" customWidth="1"/>
    <col min="8978" max="8978" width="4.6640625" style="81" customWidth="1"/>
    <col min="8979" max="8985" width="0" style="81" hidden="1" customWidth="1"/>
    <col min="8986" max="9223" width="9.109375" style="81"/>
    <col min="9224" max="9224" width="0" style="81" hidden="1" customWidth="1"/>
    <col min="9225" max="9225" width="15.44140625" style="81" customWidth="1"/>
    <col min="9226" max="9226" width="1.6640625" style="81" customWidth="1"/>
    <col min="9227" max="9227" width="22.5546875" style="81" customWidth="1"/>
    <col min="9228" max="9228" width="1.6640625" style="81" customWidth="1"/>
    <col min="9229" max="9229" width="17.44140625" style="81" customWidth="1"/>
    <col min="9230" max="9230" width="1.6640625" style="81" customWidth="1"/>
    <col min="9231" max="9231" width="14.109375" style="81" customWidth="1"/>
    <col min="9232" max="9232" width="1.6640625" style="81" customWidth="1"/>
    <col min="9233" max="9233" width="28.5546875" style="81" customWidth="1"/>
    <col min="9234" max="9234" width="4.6640625" style="81" customWidth="1"/>
    <col min="9235" max="9241" width="0" style="81" hidden="1" customWidth="1"/>
    <col min="9242" max="9479" width="9.109375" style="81"/>
    <col min="9480" max="9480" width="0" style="81" hidden="1" customWidth="1"/>
    <col min="9481" max="9481" width="15.44140625" style="81" customWidth="1"/>
    <col min="9482" max="9482" width="1.6640625" style="81" customWidth="1"/>
    <col min="9483" max="9483" width="22.5546875" style="81" customWidth="1"/>
    <col min="9484" max="9484" width="1.6640625" style="81" customWidth="1"/>
    <col min="9485" max="9485" width="17.44140625" style="81" customWidth="1"/>
    <col min="9486" max="9486" width="1.6640625" style="81" customWidth="1"/>
    <col min="9487" max="9487" width="14.109375" style="81" customWidth="1"/>
    <col min="9488" max="9488" width="1.6640625" style="81" customWidth="1"/>
    <col min="9489" max="9489" width="28.5546875" style="81" customWidth="1"/>
    <col min="9490" max="9490" width="4.6640625" style="81" customWidth="1"/>
    <col min="9491" max="9497" width="0" style="81" hidden="1" customWidth="1"/>
    <col min="9498" max="9735" width="9.109375" style="81"/>
    <col min="9736" max="9736" width="0" style="81" hidden="1" customWidth="1"/>
    <col min="9737" max="9737" width="15.44140625" style="81" customWidth="1"/>
    <col min="9738" max="9738" width="1.6640625" style="81" customWidth="1"/>
    <col min="9739" max="9739" width="22.5546875" style="81" customWidth="1"/>
    <col min="9740" max="9740" width="1.6640625" style="81" customWidth="1"/>
    <col min="9741" max="9741" width="17.44140625" style="81" customWidth="1"/>
    <col min="9742" max="9742" width="1.6640625" style="81" customWidth="1"/>
    <col min="9743" max="9743" width="14.109375" style="81" customWidth="1"/>
    <col min="9744" max="9744" width="1.6640625" style="81" customWidth="1"/>
    <col min="9745" max="9745" width="28.5546875" style="81" customWidth="1"/>
    <col min="9746" max="9746" width="4.6640625" style="81" customWidth="1"/>
    <col min="9747" max="9753" width="0" style="81" hidden="1" customWidth="1"/>
    <col min="9754" max="9991" width="9.109375" style="81"/>
    <col min="9992" max="9992" width="0" style="81" hidden="1" customWidth="1"/>
    <col min="9993" max="9993" width="15.44140625" style="81" customWidth="1"/>
    <col min="9994" max="9994" width="1.6640625" style="81" customWidth="1"/>
    <col min="9995" max="9995" width="22.5546875" style="81" customWidth="1"/>
    <col min="9996" max="9996" width="1.6640625" style="81" customWidth="1"/>
    <col min="9997" max="9997" width="17.44140625" style="81" customWidth="1"/>
    <col min="9998" max="9998" width="1.6640625" style="81" customWidth="1"/>
    <col min="9999" max="9999" width="14.109375" style="81" customWidth="1"/>
    <col min="10000" max="10000" width="1.6640625" style="81" customWidth="1"/>
    <col min="10001" max="10001" width="28.5546875" style="81" customWidth="1"/>
    <col min="10002" max="10002" width="4.6640625" style="81" customWidth="1"/>
    <col min="10003" max="10009" width="0" style="81" hidden="1" customWidth="1"/>
    <col min="10010" max="10247" width="9.109375" style="81"/>
    <col min="10248" max="10248" width="0" style="81" hidden="1" customWidth="1"/>
    <col min="10249" max="10249" width="15.44140625" style="81" customWidth="1"/>
    <col min="10250" max="10250" width="1.6640625" style="81" customWidth="1"/>
    <col min="10251" max="10251" width="22.5546875" style="81" customWidth="1"/>
    <col min="10252" max="10252" width="1.6640625" style="81" customWidth="1"/>
    <col min="10253" max="10253" width="17.44140625" style="81" customWidth="1"/>
    <col min="10254" max="10254" width="1.6640625" style="81" customWidth="1"/>
    <col min="10255" max="10255" width="14.109375" style="81" customWidth="1"/>
    <col min="10256" max="10256" width="1.6640625" style="81" customWidth="1"/>
    <col min="10257" max="10257" width="28.5546875" style="81" customWidth="1"/>
    <col min="10258" max="10258" width="4.6640625" style="81" customWidth="1"/>
    <col min="10259" max="10265" width="0" style="81" hidden="1" customWidth="1"/>
    <col min="10266" max="10503" width="9.109375" style="81"/>
    <col min="10504" max="10504" width="0" style="81" hidden="1" customWidth="1"/>
    <col min="10505" max="10505" width="15.44140625" style="81" customWidth="1"/>
    <col min="10506" max="10506" width="1.6640625" style="81" customWidth="1"/>
    <col min="10507" max="10507" width="22.5546875" style="81" customWidth="1"/>
    <col min="10508" max="10508" width="1.6640625" style="81" customWidth="1"/>
    <col min="10509" max="10509" width="17.44140625" style="81" customWidth="1"/>
    <col min="10510" max="10510" width="1.6640625" style="81" customWidth="1"/>
    <col min="10511" max="10511" width="14.109375" style="81" customWidth="1"/>
    <col min="10512" max="10512" width="1.6640625" style="81" customWidth="1"/>
    <col min="10513" max="10513" width="28.5546875" style="81" customWidth="1"/>
    <col min="10514" max="10514" width="4.6640625" style="81" customWidth="1"/>
    <col min="10515" max="10521" width="0" style="81" hidden="1" customWidth="1"/>
    <col min="10522" max="10759" width="9.109375" style="81"/>
    <col min="10760" max="10760" width="0" style="81" hidden="1" customWidth="1"/>
    <col min="10761" max="10761" width="15.44140625" style="81" customWidth="1"/>
    <col min="10762" max="10762" width="1.6640625" style="81" customWidth="1"/>
    <col min="10763" max="10763" width="22.5546875" style="81" customWidth="1"/>
    <col min="10764" max="10764" width="1.6640625" style="81" customWidth="1"/>
    <col min="10765" max="10765" width="17.44140625" style="81" customWidth="1"/>
    <col min="10766" max="10766" width="1.6640625" style="81" customWidth="1"/>
    <col min="10767" max="10767" width="14.109375" style="81" customWidth="1"/>
    <col min="10768" max="10768" width="1.6640625" style="81" customWidth="1"/>
    <col min="10769" max="10769" width="28.5546875" style="81" customWidth="1"/>
    <col min="10770" max="10770" width="4.6640625" style="81" customWidth="1"/>
    <col min="10771" max="10777" width="0" style="81" hidden="1" customWidth="1"/>
    <col min="10778" max="11015" width="9.109375" style="81"/>
    <col min="11016" max="11016" width="0" style="81" hidden="1" customWidth="1"/>
    <col min="11017" max="11017" width="15.44140625" style="81" customWidth="1"/>
    <col min="11018" max="11018" width="1.6640625" style="81" customWidth="1"/>
    <col min="11019" max="11019" width="22.5546875" style="81" customWidth="1"/>
    <col min="11020" max="11020" width="1.6640625" style="81" customWidth="1"/>
    <col min="11021" max="11021" width="17.44140625" style="81" customWidth="1"/>
    <col min="11022" max="11022" width="1.6640625" style="81" customWidth="1"/>
    <col min="11023" max="11023" width="14.109375" style="81" customWidth="1"/>
    <col min="11024" max="11024" width="1.6640625" style="81" customWidth="1"/>
    <col min="11025" max="11025" width="28.5546875" style="81" customWidth="1"/>
    <col min="11026" max="11026" width="4.6640625" style="81" customWidth="1"/>
    <col min="11027" max="11033" width="0" style="81" hidden="1" customWidth="1"/>
    <col min="11034" max="11271" width="9.109375" style="81"/>
    <col min="11272" max="11272" width="0" style="81" hidden="1" customWidth="1"/>
    <col min="11273" max="11273" width="15.44140625" style="81" customWidth="1"/>
    <col min="11274" max="11274" width="1.6640625" style="81" customWidth="1"/>
    <col min="11275" max="11275" width="22.5546875" style="81" customWidth="1"/>
    <col min="11276" max="11276" width="1.6640625" style="81" customWidth="1"/>
    <col min="11277" max="11277" width="17.44140625" style="81" customWidth="1"/>
    <col min="11278" max="11278" width="1.6640625" style="81" customWidth="1"/>
    <col min="11279" max="11279" width="14.109375" style="81" customWidth="1"/>
    <col min="11280" max="11280" width="1.6640625" style="81" customWidth="1"/>
    <col min="11281" max="11281" width="28.5546875" style="81" customWidth="1"/>
    <col min="11282" max="11282" width="4.6640625" style="81" customWidth="1"/>
    <col min="11283" max="11289" width="0" style="81" hidden="1" customWidth="1"/>
    <col min="11290" max="11527" width="9.109375" style="81"/>
    <col min="11528" max="11528" width="0" style="81" hidden="1" customWidth="1"/>
    <col min="11529" max="11529" width="15.44140625" style="81" customWidth="1"/>
    <col min="11530" max="11530" width="1.6640625" style="81" customWidth="1"/>
    <col min="11531" max="11531" width="22.5546875" style="81" customWidth="1"/>
    <col min="11532" max="11532" width="1.6640625" style="81" customWidth="1"/>
    <col min="11533" max="11533" width="17.44140625" style="81" customWidth="1"/>
    <col min="11534" max="11534" width="1.6640625" style="81" customWidth="1"/>
    <col min="11535" max="11535" width="14.109375" style="81" customWidth="1"/>
    <col min="11536" max="11536" width="1.6640625" style="81" customWidth="1"/>
    <col min="11537" max="11537" width="28.5546875" style="81" customWidth="1"/>
    <col min="11538" max="11538" width="4.6640625" style="81" customWidth="1"/>
    <col min="11539" max="11545" width="0" style="81" hidden="1" customWidth="1"/>
    <col min="11546" max="11783" width="9.109375" style="81"/>
    <col min="11784" max="11784" width="0" style="81" hidden="1" customWidth="1"/>
    <col min="11785" max="11785" width="15.44140625" style="81" customWidth="1"/>
    <col min="11786" max="11786" width="1.6640625" style="81" customWidth="1"/>
    <col min="11787" max="11787" width="22.5546875" style="81" customWidth="1"/>
    <col min="11788" max="11788" width="1.6640625" style="81" customWidth="1"/>
    <col min="11789" max="11789" width="17.44140625" style="81" customWidth="1"/>
    <col min="11790" max="11790" width="1.6640625" style="81" customWidth="1"/>
    <col min="11791" max="11791" width="14.109375" style="81" customWidth="1"/>
    <col min="11792" max="11792" width="1.6640625" style="81" customWidth="1"/>
    <col min="11793" max="11793" width="28.5546875" style="81" customWidth="1"/>
    <col min="11794" max="11794" width="4.6640625" style="81" customWidth="1"/>
    <col min="11795" max="11801" width="0" style="81" hidden="1" customWidth="1"/>
    <col min="11802" max="12039" width="9.109375" style="81"/>
    <col min="12040" max="12040" width="0" style="81" hidden="1" customWidth="1"/>
    <col min="12041" max="12041" width="15.44140625" style="81" customWidth="1"/>
    <col min="12042" max="12042" width="1.6640625" style="81" customWidth="1"/>
    <col min="12043" max="12043" width="22.5546875" style="81" customWidth="1"/>
    <col min="12044" max="12044" width="1.6640625" style="81" customWidth="1"/>
    <col min="12045" max="12045" width="17.44140625" style="81" customWidth="1"/>
    <col min="12046" max="12046" width="1.6640625" style="81" customWidth="1"/>
    <col min="12047" max="12047" width="14.109375" style="81" customWidth="1"/>
    <col min="12048" max="12048" width="1.6640625" style="81" customWidth="1"/>
    <col min="12049" max="12049" width="28.5546875" style="81" customWidth="1"/>
    <col min="12050" max="12050" width="4.6640625" style="81" customWidth="1"/>
    <col min="12051" max="12057" width="0" style="81" hidden="1" customWidth="1"/>
    <col min="12058" max="12295" width="9.109375" style="81"/>
    <col min="12296" max="12296" width="0" style="81" hidden="1" customWidth="1"/>
    <col min="12297" max="12297" width="15.44140625" style="81" customWidth="1"/>
    <col min="12298" max="12298" width="1.6640625" style="81" customWidth="1"/>
    <col min="12299" max="12299" width="22.5546875" style="81" customWidth="1"/>
    <col min="12300" max="12300" width="1.6640625" style="81" customWidth="1"/>
    <col min="12301" max="12301" width="17.44140625" style="81" customWidth="1"/>
    <col min="12302" max="12302" width="1.6640625" style="81" customWidth="1"/>
    <col min="12303" max="12303" width="14.109375" style="81" customWidth="1"/>
    <col min="12304" max="12304" width="1.6640625" style="81" customWidth="1"/>
    <col min="12305" max="12305" width="28.5546875" style="81" customWidth="1"/>
    <col min="12306" max="12306" width="4.6640625" style="81" customWidth="1"/>
    <col min="12307" max="12313" width="0" style="81" hidden="1" customWidth="1"/>
    <col min="12314" max="12551" width="9.109375" style="81"/>
    <col min="12552" max="12552" width="0" style="81" hidden="1" customWidth="1"/>
    <col min="12553" max="12553" width="15.44140625" style="81" customWidth="1"/>
    <col min="12554" max="12554" width="1.6640625" style="81" customWidth="1"/>
    <col min="12555" max="12555" width="22.5546875" style="81" customWidth="1"/>
    <col min="12556" max="12556" width="1.6640625" style="81" customWidth="1"/>
    <col min="12557" max="12557" width="17.44140625" style="81" customWidth="1"/>
    <col min="12558" max="12558" width="1.6640625" style="81" customWidth="1"/>
    <col min="12559" max="12559" width="14.109375" style="81" customWidth="1"/>
    <col min="12560" max="12560" width="1.6640625" style="81" customWidth="1"/>
    <col min="12561" max="12561" width="28.5546875" style="81" customWidth="1"/>
    <col min="12562" max="12562" width="4.6640625" style="81" customWidth="1"/>
    <col min="12563" max="12569" width="0" style="81" hidden="1" customWidth="1"/>
    <col min="12570" max="12807" width="9.109375" style="81"/>
    <col min="12808" max="12808" width="0" style="81" hidden="1" customWidth="1"/>
    <col min="12809" max="12809" width="15.44140625" style="81" customWidth="1"/>
    <col min="12810" max="12810" width="1.6640625" style="81" customWidth="1"/>
    <col min="12811" max="12811" width="22.5546875" style="81" customWidth="1"/>
    <col min="12812" max="12812" width="1.6640625" style="81" customWidth="1"/>
    <col min="12813" max="12813" width="17.44140625" style="81" customWidth="1"/>
    <col min="12814" max="12814" width="1.6640625" style="81" customWidth="1"/>
    <col min="12815" max="12815" width="14.109375" style="81" customWidth="1"/>
    <col min="12816" max="12816" width="1.6640625" style="81" customWidth="1"/>
    <col min="12817" max="12817" width="28.5546875" style="81" customWidth="1"/>
    <col min="12818" max="12818" width="4.6640625" style="81" customWidth="1"/>
    <col min="12819" max="12825" width="0" style="81" hidden="1" customWidth="1"/>
    <col min="12826" max="13063" width="9.109375" style="81"/>
    <col min="13064" max="13064" width="0" style="81" hidden="1" customWidth="1"/>
    <col min="13065" max="13065" width="15.44140625" style="81" customWidth="1"/>
    <col min="13066" max="13066" width="1.6640625" style="81" customWidth="1"/>
    <col min="13067" max="13067" width="22.5546875" style="81" customWidth="1"/>
    <col min="13068" max="13068" width="1.6640625" style="81" customWidth="1"/>
    <col min="13069" max="13069" width="17.44140625" style="81" customWidth="1"/>
    <col min="13070" max="13070" width="1.6640625" style="81" customWidth="1"/>
    <col min="13071" max="13071" width="14.109375" style="81" customWidth="1"/>
    <col min="13072" max="13072" width="1.6640625" style="81" customWidth="1"/>
    <col min="13073" max="13073" width="28.5546875" style="81" customWidth="1"/>
    <col min="13074" max="13074" width="4.6640625" style="81" customWidth="1"/>
    <col min="13075" max="13081" width="0" style="81" hidden="1" customWidth="1"/>
    <col min="13082" max="13319" width="9.109375" style="81"/>
    <col min="13320" max="13320" width="0" style="81" hidden="1" customWidth="1"/>
    <col min="13321" max="13321" width="15.44140625" style="81" customWidth="1"/>
    <col min="13322" max="13322" width="1.6640625" style="81" customWidth="1"/>
    <col min="13323" max="13323" width="22.5546875" style="81" customWidth="1"/>
    <col min="13324" max="13324" width="1.6640625" style="81" customWidth="1"/>
    <col min="13325" max="13325" width="17.44140625" style="81" customWidth="1"/>
    <col min="13326" max="13326" width="1.6640625" style="81" customWidth="1"/>
    <col min="13327" max="13327" width="14.109375" style="81" customWidth="1"/>
    <col min="13328" max="13328" width="1.6640625" style="81" customWidth="1"/>
    <col min="13329" max="13329" width="28.5546875" style="81" customWidth="1"/>
    <col min="13330" max="13330" width="4.6640625" style="81" customWidth="1"/>
    <col min="13331" max="13337" width="0" style="81" hidden="1" customWidth="1"/>
    <col min="13338" max="13575" width="9.109375" style="81"/>
    <col min="13576" max="13576" width="0" style="81" hidden="1" customWidth="1"/>
    <col min="13577" max="13577" width="15.44140625" style="81" customWidth="1"/>
    <col min="13578" max="13578" width="1.6640625" style="81" customWidth="1"/>
    <col min="13579" max="13579" width="22.5546875" style="81" customWidth="1"/>
    <col min="13580" max="13580" width="1.6640625" style="81" customWidth="1"/>
    <col min="13581" max="13581" width="17.44140625" style="81" customWidth="1"/>
    <col min="13582" max="13582" width="1.6640625" style="81" customWidth="1"/>
    <col min="13583" max="13583" width="14.109375" style="81" customWidth="1"/>
    <col min="13584" max="13584" width="1.6640625" style="81" customWidth="1"/>
    <col min="13585" max="13585" width="28.5546875" style="81" customWidth="1"/>
    <col min="13586" max="13586" width="4.6640625" style="81" customWidth="1"/>
    <col min="13587" max="13593" width="0" style="81" hidden="1" customWidth="1"/>
    <col min="13594" max="13831" width="9.109375" style="81"/>
    <col min="13832" max="13832" width="0" style="81" hidden="1" customWidth="1"/>
    <col min="13833" max="13833" width="15.44140625" style="81" customWidth="1"/>
    <col min="13834" max="13834" width="1.6640625" style="81" customWidth="1"/>
    <col min="13835" max="13835" width="22.5546875" style="81" customWidth="1"/>
    <col min="13836" max="13836" width="1.6640625" style="81" customWidth="1"/>
    <col min="13837" max="13837" width="17.44140625" style="81" customWidth="1"/>
    <col min="13838" max="13838" width="1.6640625" style="81" customWidth="1"/>
    <col min="13839" max="13839" width="14.109375" style="81" customWidth="1"/>
    <col min="13840" max="13840" width="1.6640625" style="81" customWidth="1"/>
    <col min="13841" max="13841" width="28.5546875" style="81" customWidth="1"/>
    <col min="13842" max="13842" width="4.6640625" style="81" customWidth="1"/>
    <col min="13843" max="13849" width="0" style="81" hidden="1" customWidth="1"/>
    <col min="13850" max="14087" width="9.109375" style="81"/>
    <col min="14088" max="14088" width="0" style="81" hidden="1" customWidth="1"/>
    <col min="14089" max="14089" width="15.44140625" style="81" customWidth="1"/>
    <col min="14090" max="14090" width="1.6640625" style="81" customWidth="1"/>
    <col min="14091" max="14091" width="22.5546875" style="81" customWidth="1"/>
    <col min="14092" max="14092" width="1.6640625" style="81" customWidth="1"/>
    <col min="14093" max="14093" width="17.44140625" style="81" customWidth="1"/>
    <col min="14094" max="14094" width="1.6640625" style="81" customWidth="1"/>
    <col min="14095" max="14095" width="14.109375" style="81" customWidth="1"/>
    <col min="14096" max="14096" width="1.6640625" style="81" customWidth="1"/>
    <col min="14097" max="14097" width="28.5546875" style="81" customWidth="1"/>
    <col min="14098" max="14098" width="4.6640625" style="81" customWidth="1"/>
    <col min="14099" max="14105" width="0" style="81" hidden="1" customWidth="1"/>
    <col min="14106" max="14343" width="9.109375" style="81"/>
    <col min="14344" max="14344" width="0" style="81" hidden="1" customWidth="1"/>
    <col min="14345" max="14345" width="15.44140625" style="81" customWidth="1"/>
    <col min="14346" max="14346" width="1.6640625" style="81" customWidth="1"/>
    <col min="14347" max="14347" width="22.5546875" style="81" customWidth="1"/>
    <col min="14348" max="14348" width="1.6640625" style="81" customWidth="1"/>
    <col min="14349" max="14349" width="17.44140625" style="81" customWidth="1"/>
    <col min="14350" max="14350" width="1.6640625" style="81" customWidth="1"/>
    <col min="14351" max="14351" width="14.109375" style="81" customWidth="1"/>
    <col min="14352" max="14352" width="1.6640625" style="81" customWidth="1"/>
    <col min="14353" max="14353" width="28.5546875" style="81" customWidth="1"/>
    <col min="14354" max="14354" width="4.6640625" style="81" customWidth="1"/>
    <col min="14355" max="14361" width="0" style="81" hidden="1" customWidth="1"/>
    <col min="14362" max="14599" width="9.109375" style="81"/>
    <col min="14600" max="14600" width="0" style="81" hidden="1" customWidth="1"/>
    <col min="14601" max="14601" width="15.44140625" style="81" customWidth="1"/>
    <col min="14602" max="14602" width="1.6640625" style="81" customWidth="1"/>
    <col min="14603" max="14603" width="22.5546875" style="81" customWidth="1"/>
    <col min="14604" max="14604" width="1.6640625" style="81" customWidth="1"/>
    <col min="14605" max="14605" width="17.44140625" style="81" customWidth="1"/>
    <col min="14606" max="14606" width="1.6640625" style="81" customWidth="1"/>
    <col min="14607" max="14607" width="14.109375" style="81" customWidth="1"/>
    <col min="14608" max="14608" width="1.6640625" style="81" customWidth="1"/>
    <col min="14609" max="14609" width="28.5546875" style="81" customWidth="1"/>
    <col min="14610" max="14610" width="4.6640625" style="81" customWidth="1"/>
    <col min="14611" max="14617" width="0" style="81" hidden="1" customWidth="1"/>
    <col min="14618" max="14855" width="9.109375" style="81"/>
    <col min="14856" max="14856" width="0" style="81" hidden="1" customWidth="1"/>
    <col min="14857" max="14857" width="15.44140625" style="81" customWidth="1"/>
    <col min="14858" max="14858" width="1.6640625" style="81" customWidth="1"/>
    <col min="14859" max="14859" width="22.5546875" style="81" customWidth="1"/>
    <col min="14860" max="14860" width="1.6640625" style="81" customWidth="1"/>
    <col min="14861" max="14861" width="17.44140625" style="81" customWidth="1"/>
    <col min="14862" max="14862" width="1.6640625" style="81" customWidth="1"/>
    <col min="14863" max="14863" width="14.109375" style="81" customWidth="1"/>
    <col min="14864" max="14864" width="1.6640625" style="81" customWidth="1"/>
    <col min="14865" max="14865" width="28.5546875" style="81" customWidth="1"/>
    <col min="14866" max="14866" width="4.6640625" style="81" customWidth="1"/>
    <col min="14867" max="14873" width="0" style="81" hidden="1" customWidth="1"/>
    <col min="14874" max="15111" width="9.109375" style="81"/>
    <col min="15112" max="15112" width="0" style="81" hidden="1" customWidth="1"/>
    <col min="15113" max="15113" width="15.44140625" style="81" customWidth="1"/>
    <col min="15114" max="15114" width="1.6640625" style="81" customWidth="1"/>
    <col min="15115" max="15115" width="22.5546875" style="81" customWidth="1"/>
    <col min="15116" max="15116" width="1.6640625" style="81" customWidth="1"/>
    <col min="15117" max="15117" width="17.44140625" style="81" customWidth="1"/>
    <col min="15118" max="15118" width="1.6640625" style="81" customWidth="1"/>
    <col min="15119" max="15119" width="14.109375" style="81" customWidth="1"/>
    <col min="15120" max="15120" width="1.6640625" style="81" customWidth="1"/>
    <col min="15121" max="15121" width="28.5546875" style="81" customWidth="1"/>
    <col min="15122" max="15122" width="4.6640625" style="81" customWidth="1"/>
    <col min="15123" max="15129" width="0" style="81" hidden="1" customWidth="1"/>
    <col min="15130" max="15367" width="9.109375" style="81"/>
    <col min="15368" max="15368" width="0" style="81" hidden="1" customWidth="1"/>
    <col min="15369" max="15369" width="15.44140625" style="81" customWidth="1"/>
    <col min="15370" max="15370" width="1.6640625" style="81" customWidth="1"/>
    <col min="15371" max="15371" width="22.5546875" style="81" customWidth="1"/>
    <col min="15372" max="15372" width="1.6640625" style="81" customWidth="1"/>
    <col min="15373" max="15373" width="17.44140625" style="81" customWidth="1"/>
    <col min="15374" max="15374" width="1.6640625" style="81" customWidth="1"/>
    <col min="15375" max="15375" width="14.109375" style="81" customWidth="1"/>
    <col min="15376" max="15376" width="1.6640625" style="81" customWidth="1"/>
    <col min="15377" max="15377" width="28.5546875" style="81" customWidth="1"/>
    <col min="15378" max="15378" width="4.6640625" style="81" customWidth="1"/>
    <col min="15379" max="15385" width="0" style="81" hidden="1" customWidth="1"/>
    <col min="15386" max="15623" width="9.109375" style="81"/>
    <col min="15624" max="15624" width="0" style="81" hidden="1" customWidth="1"/>
    <col min="15625" max="15625" width="15.44140625" style="81" customWidth="1"/>
    <col min="15626" max="15626" width="1.6640625" style="81" customWidth="1"/>
    <col min="15627" max="15627" width="22.5546875" style="81" customWidth="1"/>
    <col min="15628" max="15628" width="1.6640625" style="81" customWidth="1"/>
    <col min="15629" max="15629" width="17.44140625" style="81" customWidth="1"/>
    <col min="15630" max="15630" width="1.6640625" style="81" customWidth="1"/>
    <col min="15631" max="15631" width="14.109375" style="81" customWidth="1"/>
    <col min="15632" max="15632" width="1.6640625" style="81" customWidth="1"/>
    <col min="15633" max="15633" width="28.5546875" style="81" customWidth="1"/>
    <col min="15634" max="15634" width="4.6640625" style="81" customWidth="1"/>
    <col min="15635" max="15641" width="0" style="81" hidden="1" customWidth="1"/>
    <col min="15642" max="15879" width="9.109375" style="81"/>
    <col min="15880" max="15880" width="0" style="81" hidden="1" customWidth="1"/>
    <col min="15881" max="15881" width="15.44140625" style="81" customWidth="1"/>
    <col min="15882" max="15882" width="1.6640625" style="81" customWidth="1"/>
    <col min="15883" max="15883" width="22.5546875" style="81" customWidth="1"/>
    <col min="15884" max="15884" width="1.6640625" style="81" customWidth="1"/>
    <col min="15885" max="15885" width="17.44140625" style="81" customWidth="1"/>
    <col min="15886" max="15886" width="1.6640625" style="81" customWidth="1"/>
    <col min="15887" max="15887" width="14.109375" style="81" customWidth="1"/>
    <col min="15888" max="15888" width="1.6640625" style="81" customWidth="1"/>
    <col min="15889" max="15889" width="28.5546875" style="81" customWidth="1"/>
    <col min="15890" max="15890" width="4.6640625" style="81" customWidth="1"/>
    <col min="15891" max="15897" width="0" style="81" hidden="1" customWidth="1"/>
    <col min="15898" max="16135" width="9.109375" style="81"/>
    <col min="16136" max="16136" width="0" style="81" hidden="1" customWidth="1"/>
    <col min="16137" max="16137" width="15.44140625" style="81" customWidth="1"/>
    <col min="16138" max="16138" width="1.6640625" style="81" customWidth="1"/>
    <col min="16139" max="16139" width="22.5546875" style="81" customWidth="1"/>
    <col min="16140" max="16140" width="1.6640625" style="81" customWidth="1"/>
    <col min="16141" max="16141" width="17.44140625" style="81" customWidth="1"/>
    <col min="16142" max="16142" width="1.6640625" style="81" customWidth="1"/>
    <col min="16143" max="16143" width="14.109375" style="81" customWidth="1"/>
    <col min="16144" max="16144" width="1.6640625" style="81" customWidth="1"/>
    <col min="16145" max="16145" width="28.5546875" style="81" customWidth="1"/>
    <col min="16146" max="16146" width="4.6640625" style="81" customWidth="1"/>
    <col min="16147" max="16153" width="0" style="81" hidden="1" customWidth="1"/>
    <col min="16154" max="16384" width="9.109375" style="81"/>
  </cols>
  <sheetData>
    <row r="1" spans="1:24" s="65" customFormat="1" ht="15" customHeight="1" x14ac:dyDescent="0.3">
      <c r="A1" s="265" t="str">
        <f>Index!A1</f>
        <v xml:space="preserve">                                                               Office of the State Controller                                                                </v>
      </c>
      <c r="B1" s="265"/>
      <c r="C1" s="265"/>
      <c r="D1" s="265"/>
      <c r="E1" s="265"/>
      <c r="F1" s="265"/>
      <c r="G1" s="265"/>
      <c r="H1" s="265"/>
      <c r="I1" s="265"/>
      <c r="J1" s="265"/>
      <c r="K1" s="265"/>
      <c r="L1" s="265"/>
      <c r="M1" s="265"/>
      <c r="N1" s="265"/>
      <c r="O1" s="265"/>
      <c r="P1" s="265"/>
      <c r="Q1" s="265"/>
      <c r="R1" s="263" t="str">
        <f>IF(Index!B17="na","NA","")</f>
        <v/>
      </c>
      <c r="S1" s="46"/>
      <c r="T1" s="46"/>
      <c r="U1" s="46"/>
      <c r="V1" s="46"/>
      <c r="W1" s="46"/>
      <c r="X1" s="46"/>
    </row>
    <row r="2" spans="1:24" s="65" customFormat="1" ht="15" customHeight="1" x14ac:dyDescent="0.3">
      <c r="A2" s="266" t="str">
        <f>Index!A2</f>
        <v>2021 Transfers - Interim Worksheets</v>
      </c>
      <c r="B2" s="266"/>
      <c r="C2" s="266"/>
      <c r="D2" s="266"/>
      <c r="E2" s="266"/>
      <c r="F2" s="266"/>
      <c r="G2" s="266"/>
      <c r="H2" s="266"/>
      <c r="I2" s="266"/>
      <c r="J2" s="266"/>
      <c r="K2" s="266"/>
      <c r="L2" s="266"/>
      <c r="M2" s="266"/>
      <c r="N2" s="266"/>
      <c r="O2" s="266"/>
      <c r="P2" s="266"/>
      <c r="Q2" s="266"/>
      <c r="R2" s="263"/>
      <c r="S2" s="46"/>
      <c r="T2" s="46"/>
      <c r="U2" s="46"/>
      <c r="V2" s="46"/>
      <c r="W2" s="46"/>
      <c r="X2" s="46"/>
    </row>
    <row r="3" spans="1:24" s="65" customFormat="1" ht="15" customHeight="1" x14ac:dyDescent="0.3">
      <c r="A3" s="266" t="s">
        <v>623</v>
      </c>
      <c r="B3" s="266"/>
      <c r="C3" s="266"/>
      <c r="D3" s="266"/>
      <c r="E3" s="266"/>
      <c r="F3" s="266"/>
      <c r="G3" s="266"/>
      <c r="H3" s="266"/>
      <c r="I3" s="266"/>
      <c r="J3" s="266"/>
      <c r="K3" s="266"/>
      <c r="L3" s="266"/>
      <c r="M3" s="266"/>
      <c r="N3" s="266"/>
      <c r="O3" s="266"/>
      <c r="P3" s="266"/>
      <c r="Q3" s="266"/>
      <c r="R3" s="263"/>
      <c r="S3" s="46"/>
      <c r="T3" s="46"/>
      <c r="U3" s="46"/>
      <c r="V3" s="46"/>
      <c r="W3" s="46"/>
      <c r="X3" s="46"/>
    </row>
    <row r="4" spans="1:24" s="65" customFormat="1" ht="15" customHeight="1" x14ac:dyDescent="0.3">
      <c r="A4" s="266" t="s">
        <v>648</v>
      </c>
      <c r="B4" s="266"/>
      <c r="C4" s="266"/>
      <c r="D4" s="266"/>
      <c r="E4" s="266"/>
      <c r="F4" s="266"/>
      <c r="G4" s="266"/>
      <c r="H4" s="266"/>
      <c r="I4" s="266"/>
      <c r="J4" s="266"/>
      <c r="K4" s="266"/>
      <c r="L4" s="266"/>
      <c r="M4" s="266"/>
      <c r="N4" s="266"/>
      <c r="O4" s="266"/>
      <c r="P4" s="266"/>
      <c r="Q4" s="266"/>
    </row>
    <row r="5" spans="1:24" s="69" customFormat="1" ht="15" customHeight="1" x14ac:dyDescent="0.3">
      <c r="C5" s="67"/>
      <c r="D5" s="68"/>
      <c r="E5" s="68"/>
      <c r="F5" s="68"/>
      <c r="G5" s="68"/>
      <c r="H5" s="68"/>
      <c r="I5" s="68"/>
      <c r="J5" s="68"/>
      <c r="K5" s="66"/>
      <c r="L5" s="66"/>
      <c r="M5" s="66"/>
      <c r="N5" s="66"/>
      <c r="O5" s="66" t="s">
        <v>624</v>
      </c>
      <c r="P5" s="66"/>
      <c r="Q5" s="66"/>
    </row>
    <row r="6" spans="1:24" s="69" customFormat="1" ht="15" customHeight="1" x14ac:dyDescent="0.25">
      <c r="A6" s="70" t="s">
        <v>61</v>
      </c>
      <c r="C6" s="94" t="str">
        <f>Index!E10</f>
        <v>01</v>
      </c>
      <c r="D6" s="94"/>
      <c r="E6" s="94"/>
      <c r="H6" s="71"/>
      <c r="I6" s="86"/>
      <c r="J6" s="86"/>
      <c r="K6" s="86"/>
      <c r="L6" s="71" t="s">
        <v>239</v>
      </c>
      <c r="M6" s="267" t="str">
        <f>Index!E12 &amp; Index!E14:E14</f>
        <v/>
      </c>
      <c r="N6" s="267"/>
      <c r="O6" s="267"/>
      <c r="P6" s="267"/>
      <c r="Q6" s="267"/>
    </row>
    <row r="7" spans="1:24" s="69" customFormat="1" ht="15" customHeight="1" x14ac:dyDescent="0.25">
      <c r="A7" s="70" t="s">
        <v>270</v>
      </c>
      <c r="C7" s="264" t="str">
        <f>Index!E11</f>
        <v>North Carolina General Assembly</v>
      </c>
      <c r="D7" s="264"/>
      <c r="E7" s="264"/>
      <c r="G7" s="71"/>
      <c r="I7" s="83"/>
      <c r="J7" s="83"/>
      <c r="K7" s="83"/>
      <c r="L7" s="71" t="s">
        <v>67</v>
      </c>
      <c r="M7" s="268">
        <f>Index!E13</f>
        <v>0</v>
      </c>
      <c r="N7" s="268"/>
      <c r="O7" s="268"/>
      <c r="P7" s="268"/>
      <c r="Q7" s="268"/>
    </row>
    <row r="8" spans="1:24" s="69" customFormat="1" ht="15" customHeight="1" x14ac:dyDescent="0.25">
      <c r="A8" s="70" t="s">
        <v>153</v>
      </c>
      <c r="C8" s="262"/>
      <c r="D8" s="262"/>
      <c r="E8" s="262"/>
    </row>
    <row r="9" spans="1:24" s="69" customFormat="1" ht="15" customHeight="1" thickBot="1" x14ac:dyDescent="0.3">
      <c r="A9" s="72"/>
      <c r="B9" s="72"/>
      <c r="C9" s="72"/>
      <c r="D9" s="72"/>
      <c r="E9" s="72"/>
      <c r="F9" s="72"/>
      <c r="G9" s="72"/>
      <c r="H9" s="72"/>
      <c r="I9" s="72"/>
      <c r="J9" s="72"/>
      <c r="K9" s="72"/>
      <c r="L9" s="72"/>
      <c r="M9" s="72"/>
      <c r="N9" s="72"/>
      <c r="O9" s="72"/>
      <c r="P9" s="72"/>
      <c r="Q9" s="72"/>
    </row>
    <row r="10" spans="1:24" s="69" customFormat="1" ht="15" customHeight="1" x14ac:dyDescent="0.25">
      <c r="A10" s="259" t="s">
        <v>719</v>
      </c>
      <c r="B10" s="260"/>
      <c r="C10" s="261"/>
      <c r="E10" s="259" t="s">
        <v>724</v>
      </c>
      <c r="F10" s="260"/>
      <c r="G10" s="261"/>
    </row>
    <row r="11" spans="1:24" s="69" customFormat="1" ht="15" customHeight="1" x14ac:dyDescent="0.25">
      <c r="A11" s="176"/>
      <c r="C11" s="178" t="s">
        <v>253</v>
      </c>
      <c r="E11" s="176" t="s">
        <v>240</v>
      </c>
      <c r="G11" s="177"/>
      <c r="H11" s="73" t="s">
        <v>240</v>
      </c>
      <c r="J11" s="67"/>
    </row>
    <row r="12" spans="1:24" s="69" customFormat="1" ht="15" customHeight="1" thickBot="1" x14ac:dyDescent="0.3">
      <c r="A12" s="176"/>
      <c r="C12" s="178" t="s">
        <v>625</v>
      </c>
      <c r="E12" s="176"/>
      <c r="G12" s="178"/>
      <c r="J12" s="67"/>
    </row>
    <row r="13" spans="1:24" s="69" customFormat="1" ht="15" customHeight="1" thickBot="1" x14ac:dyDescent="0.3">
      <c r="A13" s="176"/>
      <c r="C13" s="178" t="s">
        <v>937</v>
      </c>
      <c r="E13" s="176"/>
      <c r="G13" s="178"/>
      <c r="J13" s="67"/>
      <c r="M13" s="196" t="s">
        <v>931</v>
      </c>
      <c r="N13" s="197"/>
      <c r="O13" s="197"/>
      <c r="P13" s="197"/>
      <c r="Q13" s="197"/>
    </row>
    <row r="14" spans="1:24" s="69" customFormat="1" ht="15" customHeight="1" x14ac:dyDescent="0.25">
      <c r="A14" s="176"/>
      <c r="C14" s="178" t="s">
        <v>956</v>
      </c>
      <c r="E14" s="176"/>
      <c r="G14" s="178"/>
      <c r="J14" s="67"/>
      <c r="M14" s="219"/>
      <c r="N14" s="220"/>
      <c r="O14" s="220"/>
      <c r="P14" s="220"/>
      <c r="Q14" s="220"/>
    </row>
    <row r="15" spans="1:24" s="69" customFormat="1" ht="15" customHeight="1" x14ac:dyDescent="0.25">
      <c r="A15" s="176" t="s">
        <v>619</v>
      </c>
      <c r="C15" s="178" t="s">
        <v>957</v>
      </c>
      <c r="E15" s="176" t="s">
        <v>649</v>
      </c>
      <c r="G15" s="178" t="s">
        <v>626</v>
      </c>
      <c r="J15" s="67"/>
      <c r="M15" s="198"/>
      <c r="N15" s="198"/>
      <c r="O15" s="198"/>
      <c r="P15" s="198"/>
      <c r="Q15" s="199" t="s">
        <v>932</v>
      </c>
    </row>
    <row r="16" spans="1:24" s="69" customFormat="1" ht="15" customHeight="1" thickBot="1" x14ac:dyDescent="0.3">
      <c r="A16" s="179" t="s">
        <v>650</v>
      </c>
      <c r="C16" s="180" t="s">
        <v>621</v>
      </c>
      <c r="E16" s="179" t="s">
        <v>628</v>
      </c>
      <c r="G16" s="180" t="s">
        <v>628</v>
      </c>
      <c r="I16" s="74" t="s">
        <v>272</v>
      </c>
      <c r="K16" s="74" t="s">
        <v>722</v>
      </c>
      <c r="L16" s="73"/>
      <c r="M16" s="200" t="s">
        <v>933</v>
      </c>
      <c r="N16" s="201"/>
      <c r="O16" s="200" t="s">
        <v>934</v>
      </c>
      <c r="P16" s="202"/>
      <c r="Q16" s="200" t="s">
        <v>935</v>
      </c>
      <c r="R16" s="73" t="s">
        <v>240</v>
      </c>
      <c r="S16" s="73"/>
      <c r="T16" s="73"/>
      <c r="U16" s="73"/>
      <c r="V16" s="73"/>
      <c r="W16" s="73"/>
      <c r="X16" s="73"/>
    </row>
    <row r="17" spans="1:26" s="69" customFormat="1" ht="15" customHeight="1" x14ac:dyDescent="0.25">
      <c r="A17" s="188" t="s">
        <v>720</v>
      </c>
      <c r="C17" s="189">
        <v>538101</v>
      </c>
      <c r="E17" s="190" t="s">
        <v>725</v>
      </c>
      <c r="G17" s="189">
        <v>1100</v>
      </c>
      <c r="H17" s="76"/>
      <c r="I17" s="191">
        <v>3000000</v>
      </c>
      <c r="K17" s="192" t="s">
        <v>723</v>
      </c>
      <c r="L17" s="194"/>
      <c r="M17" s="205" t="s">
        <v>936</v>
      </c>
      <c r="N17" s="203"/>
      <c r="O17" s="205"/>
      <c r="P17" s="203"/>
      <c r="Q17" s="205"/>
      <c r="R17" s="6" t="str">
        <f t="shared" ref="R17:R31" si="0">IF(AND(S17,Y17),"","*")</f>
        <v/>
      </c>
      <c r="S17" s="55" t="b">
        <f>IF(OR(T17=0,T17=5),TRUE, FALSE)</f>
        <v>1</v>
      </c>
      <c r="T17" s="55">
        <f>COUNTIF(U17:Z17,FALSE)</f>
        <v>5</v>
      </c>
      <c r="U17" s="56" t="b">
        <f>ISBLANK(C17)</f>
        <v>0</v>
      </c>
      <c r="V17" s="56" t="b">
        <f>ISBLANK(E17)</f>
        <v>0</v>
      </c>
      <c r="W17" s="56" t="b">
        <f>ISBLANK(G17)</f>
        <v>0</v>
      </c>
      <c r="X17" s="56" t="b">
        <f>ISBLANK(I17)</f>
        <v>0</v>
      </c>
      <c r="Y17" s="57" t="b">
        <f>IF(ISBLANK(C17),TRUE,OR(TEXT(LEFT(C17,4),"0000")="5381",TEXT(LEFT(C17,4),"0000")="5380",TEXT(LEFT(C17,4),"0000")="538F"))</f>
        <v>1</v>
      </c>
      <c r="Z17" s="69" t="b">
        <f t="shared" ref="Z17:Z31" si="1">AND(ISBLANK(M17),ISBLANK(O17),ISBLANK(Q17))</f>
        <v>0</v>
      </c>
    </row>
    <row r="18" spans="1:26" s="69" customFormat="1" ht="15" customHeight="1" x14ac:dyDescent="0.25">
      <c r="A18" s="193"/>
      <c r="C18" s="182"/>
      <c r="E18" s="181"/>
      <c r="G18" s="182"/>
      <c r="H18" s="76"/>
      <c r="I18" s="77"/>
      <c r="K18" s="75"/>
      <c r="L18" s="195"/>
      <c r="M18" s="75"/>
      <c r="N18" s="195"/>
      <c r="O18" s="204"/>
      <c r="P18" s="195"/>
      <c r="Q18" s="204"/>
      <c r="R18" s="6" t="str">
        <f t="shared" si="0"/>
        <v/>
      </c>
      <c r="S18" s="55" t="b">
        <f t="shared" ref="S18:S31" si="2">IF(OR(T18=0,T18=5),TRUE, FALSE)</f>
        <v>1</v>
      </c>
      <c r="T18" s="55">
        <f t="shared" ref="T18:T31" si="3">COUNTIF(U18:Z18,FALSE)</f>
        <v>0</v>
      </c>
      <c r="U18" s="56" t="b">
        <f t="shared" ref="U18:U31" si="4">ISBLANK(C18)</f>
        <v>1</v>
      </c>
      <c r="V18" s="56" t="b">
        <f t="shared" ref="V18:V31" si="5">ISBLANK(E18)</f>
        <v>1</v>
      </c>
      <c r="W18" s="56" t="b">
        <f t="shared" ref="W18:W31" si="6">ISBLANK(G18)</f>
        <v>1</v>
      </c>
      <c r="X18" s="56" t="b">
        <f t="shared" ref="X18:X31" si="7">ISBLANK(I18)</f>
        <v>1</v>
      </c>
      <c r="Y18" s="57" t="b">
        <f t="shared" ref="Y18:Y31" si="8">IF(ISBLANK(C18),TRUE,OR(TEXT(LEFT(C18,4),"0000")="5381",TEXT(LEFT(C18,4),"0000")="5380",TEXT(LEFT(C18,4),"0000")="538F"))</f>
        <v>1</v>
      </c>
      <c r="Z18" s="69" t="b">
        <f t="shared" si="1"/>
        <v>1</v>
      </c>
    </row>
    <row r="19" spans="1:26" s="69" customFormat="1" ht="15" customHeight="1" x14ac:dyDescent="0.25">
      <c r="A19" s="193"/>
      <c r="C19" s="182"/>
      <c r="E19" s="181"/>
      <c r="G19" s="182"/>
      <c r="H19" s="76"/>
      <c r="I19" s="77"/>
      <c r="K19" s="75"/>
      <c r="L19" s="195"/>
      <c r="M19" s="204"/>
      <c r="N19" s="195"/>
      <c r="O19" s="204"/>
      <c r="P19" s="195"/>
      <c r="Q19" s="204"/>
      <c r="R19" s="6" t="str">
        <f t="shared" si="0"/>
        <v/>
      </c>
      <c r="S19" s="55" t="b">
        <f t="shared" si="2"/>
        <v>1</v>
      </c>
      <c r="T19" s="55">
        <f t="shared" si="3"/>
        <v>0</v>
      </c>
      <c r="U19" s="56" t="b">
        <f t="shared" si="4"/>
        <v>1</v>
      </c>
      <c r="V19" s="56" t="b">
        <f t="shared" si="5"/>
        <v>1</v>
      </c>
      <c r="W19" s="56" t="b">
        <f t="shared" si="6"/>
        <v>1</v>
      </c>
      <c r="X19" s="56" t="b">
        <f t="shared" si="7"/>
        <v>1</v>
      </c>
      <c r="Y19" s="57" t="b">
        <f t="shared" si="8"/>
        <v>1</v>
      </c>
      <c r="Z19" s="69" t="b">
        <f t="shared" si="1"/>
        <v>1</v>
      </c>
    </row>
    <row r="20" spans="1:26" s="69" customFormat="1" ht="15" customHeight="1" x14ac:dyDescent="0.25">
      <c r="A20" s="193"/>
      <c r="C20" s="182"/>
      <c r="E20" s="181"/>
      <c r="G20" s="182"/>
      <c r="H20" s="76"/>
      <c r="I20" s="77"/>
      <c r="K20" s="75"/>
      <c r="L20" s="195"/>
      <c r="M20" s="204"/>
      <c r="N20" s="195"/>
      <c r="O20" s="204"/>
      <c r="P20" s="195"/>
      <c r="Q20" s="204"/>
      <c r="R20" s="6" t="str">
        <f t="shared" si="0"/>
        <v/>
      </c>
      <c r="S20" s="55" t="b">
        <f t="shared" si="2"/>
        <v>1</v>
      </c>
      <c r="T20" s="55">
        <f t="shared" si="3"/>
        <v>0</v>
      </c>
      <c r="U20" s="56" t="b">
        <f t="shared" si="4"/>
        <v>1</v>
      </c>
      <c r="V20" s="56" t="b">
        <f t="shared" si="5"/>
        <v>1</v>
      </c>
      <c r="W20" s="56" t="b">
        <f t="shared" si="6"/>
        <v>1</v>
      </c>
      <c r="X20" s="56" t="b">
        <f t="shared" si="7"/>
        <v>1</v>
      </c>
      <c r="Y20" s="57" t="b">
        <f t="shared" si="8"/>
        <v>1</v>
      </c>
      <c r="Z20" s="69" t="b">
        <f t="shared" si="1"/>
        <v>1</v>
      </c>
    </row>
    <row r="21" spans="1:26" s="69" customFormat="1" ht="15" customHeight="1" x14ac:dyDescent="0.25">
      <c r="A21" s="193"/>
      <c r="C21" s="182"/>
      <c r="E21" s="181"/>
      <c r="G21" s="182"/>
      <c r="H21" s="76"/>
      <c r="I21" s="77"/>
      <c r="K21" s="75"/>
      <c r="L21" s="195"/>
      <c r="M21" s="204"/>
      <c r="N21" s="195"/>
      <c r="O21" s="204"/>
      <c r="P21" s="195"/>
      <c r="Q21" s="204"/>
      <c r="R21" s="6" t="str">
        <f t="shared" si="0"/>
        <v/>
      </c>
      <c r="S21" s="55" t="b">
        <f t="shared" si="2"/>
        <v>1</v>
      </c>
      <c r="T21" s="55">
        <f t="shared" si="3"/>
        <v>0</v>
      </c>
      <c r="U21" s="56" t="b">
        <f t="shared" si="4"/>
        <v>1</v>
      </c>
      <c r="V21" s="56" t="b">
        <f t="shared" si="5"/>
        <v>1</v>
      </c>
      <c r="W21" s="56" t="b">
        <f t="shared" si="6"/>
        <v>1</v>
      </c>
      <c r="X21" s="56" t="b">
        <f t="shared" si="7"/>
        <v>1</v>
      </c>
      <c r="Y21" s="57" t="b">
        <f t="shared" si="8"/>
        <v>1</v>
      </c>
      <c r="Z21" s="69" t="b">
        <f t="shared" si="1"/>
        <v>1</v>
      </c>
    </row>
    <row r="22" spans="1:26" s="69" customFormat="1" ht="15" customHeight="1" x14ac:dyDescent="0.25">
      <c r="A22" s="193"/>
      <c r="C22" s="182"/>
      <c r="E22" s="181"/>
      <c r="G22" s="182"/>
      <c r="H22" s="76"/>
      <c r="I22" s="77"/>
      <c r="K22" s="75"/>
      <c r="L22" s="195"/>
      <c r="M22" s="204"/>
      <c r="N22" s="195"/>
      <c r="O22" s="204"/>
      <c r="P22" s="195"/>
      <c r="Q22" s="204"/>
      <c r="R22" s="6" t="str">
        <f t="shared" si="0"/>
        <v/>
      </c>
      <c r="S22" s="55" t="b">
        <f t="shared" si="2"/>
        <v>1</v>
      </c>
      <c r="T22" s="55">
        <f t="shared" si="3"/>
        <v>0</v>
      </c>
      <c r="U22" s="56" t="b">
        <f t="shared" si="4"/>
        <v>1</v>
      </c>
      <c r="V22" s="56" t="b">
        <f t="shared" si="5"/>
        <v>1</v>
      </c>
      <c r="W22" s="56" t="b">
        <f t="shared" si="6"/>
        <v>1</v>
      </c>
      <c r="X22" s="56" t="b">
        <f t="shared" si="7"/>
        <v>1</v>
      </c>
      <c r="Y22" s="57" t="b">
        <f t="shared" si="8"/>
        <v>1</v>
      </c>
      <c r="Z22" s="69" t="b">
        <f t="shared" si="1"/>
        <v>1</v>
      </c>
    </row>
    <row r="23" spans="1:26" s="69" customFormat="1" ht="15" customHeight="1" x14ac:dyDescent="0.25">
      <c r="A23" s="193"/>
      <c r="C23" s="182"/>
      <c r="E23" s="181"/>
      <c r="G23" s="182"/>
      <c r="H23" s="76"/>
      <c r="I23" s="77"/>
      <c r="K23" s="75"/>
      <c r="L23" s="195"/>
      <c r="M23" s="204"/>
      <c r="N23" s="195"/>
      <c r="O23" s="204"/>
      <c r="P23" s="195"/>
      <c r="Q23" s="204"/>
      <c r="R23" s="6" t="str">
        <f t="shared" si="0"/>
        <v/>
      </c>
      <c r="S23" s="55" t="b">
        <f t="shared" si="2"/>
        <v>1</v>
      </c>
      <c r="T23" s="55">
        <f t="shared" si="3"/>
        <v>0</v>
      </c>
      <c r="U23" s="56" t="b">
        <f t="shared" si="4"/>
        <v>1</v>
      </c>
      <c r="V23" s="56" t="b">
        <f t="shared" si="5"/>
        <v>1</v>
      </c>
      <c r="W23" s="56" t="b">
        <f t="shared" si="6"/>
        <v>1</v>
      </c>
      <c r="X23" s="56" t="b">
        <f t="shared" si="7"/>
        <v>1</v>
      </c>
      <c r="Y23" s="57" t="b">
        <f t="shared" si="8"/>
        <v>1</v>
      </c>
      <c r="Z23" s="69" t="b">
        <f t="shared" si="1"/>
        <v>1</v>
      </c>
    </row>
    <row r="24" spans="1:26" s="69" customFormat="1" ht="15" customHeight="1" x14ac:dyDescent="0.25">
      <c r="A24" s="193"/>
      <c r="C24" s="182"/>
      <c r="E24" s="181"/>
      <c r="G24" s="182"/>
      <c r="H24" s="76"/>
      <c r="I24" s="77"/>
      <c r="K24" s="75"/>
      <c r="L24" s="195"/>
      <c r="M24" s="204"/>
      <c r="N24" s="195"/>
      <c r="O24" s="204"/>
      <c r="P24" s="195"/>
      <c r="Q24" s="204"/>
      <c r="R24" s="6" t="str">
        <f t="shared" si="0"/>
        <v/>
      </c>
      <c r="S24" s="55" t="b">
        <f t="shared" si="2"/>
        <v>1</v>
      </c>
      <c r="T24" s="55">
        <f t="shared" si="3"/>
        <v>0</v>
      </c>
      <c r="U24" s="56" t="b">
        <f t="shared" si="4"/>
        <v>1</v>
      </c>
      <c r="V24" s="56" t="b">
        <f t="shared" si="5"/>
        <v>1</v>
      </c>
      <c r="W24" s="56" t="b">
        <f t="shared" si="6"/>
        <v>1</v>
      </c>
      <c r="X24" s="56" t="b">
        <f t="shared" si="7"/>
        <v>1</v>
      </c>
      <c r="Y24" s="57" t="b">
        <f t="shared" si="8"/>
        <v>1</v>
      </c>
      <c r="Z24" s="69" t="b">
        <f t="shared" si="1"/>
        <v>1</v>
      </c>
    </row>
    <row r="25" spans="1:26" s="69" customFormat="1" ht="15" customHeight="1" x14ac:dyDescent="0.25">
      <c r="A25" s="193"/>
      <c r="C25" s="182"/>
      <c r="E25" s="181"/>
      <c r="G25" s="182"/>
      <c r="H25" s="76"/>
      <c r="I25" s="77"/>
      <c r="K25" s="75"/>
      <c r="L25" s="195"/>
      <c r="M25" s="204"/>
      <c r="N25" s="195"/>
      <c r="O25" s="204"/>
      <c r="P25" s="195"/>
      <c r="Q25" s="204"/>
      <c r="R25" s="6" t="str">
        <f t="shared" si="0"/>
        <v/>
      </c>
      <c r="S25" s="55" t="b">
        <f t="shared" si="2"/>
        <v>1</v>
      </c>
      <c r="T25" s="55">
        <f t="shared" si="3"/>
        <v>0</v>
      </c>
      <c r="U25" s="56" t="b">
        <f t="shared" si="4"/>
        <v>1</v>
      </c>
      <c r="V25" s="56" t="b">
        <f t="shared" si="5"/>
        <v>1</v>
      </c>
      <c r="W25" s="56" t="b">
        <f t="shared" si="6"/>
        <v>1</v>
      </c>
      <c r="X25" s="56" t="b">
        <f t="shared" si="7"/>
        <v>1</v>
      </c>
      <c r="Y25" s="57" t="b">
        <f t="shared" si="8"/>
        <v>1</v>
      </c>
      <c r="Z25" s="69" t="b">
        <f t="shared" si="1"/>
        <v>1</v>
      </c>
    </row>
    <row r="26" spans="1:26" s="69" customFormat="1" ht="15" customHeight="1" x14ac:dyDescent="0.25">
      <c r="A26" s="193"/>
      <c r="C26" s="182"/>
      <c r="E26" s="181"/>
      <c r="G26" s="182"/>
      <c r="H26" s="76"/>
      <c r="I26" s="77"/>
      <c r="K26" s="75"/>
      <c r="L26" s="195"/>
      <c r="M26" s="204"/>
      <c r="N26" s="195"/>
      <c r="O26" s="204"/>
      <c r="P26" s="195"/>
      <c r="Q26" s="204"/>
      <c r="R26" s="6" t="str">
        <f t="shared" si="0"/>
        <v/>
      </c>
      <c r="S26" s="55" t="b">
        <f t="shared" si="2"/>
        <v>1</v>
      </c>
      <c r="T26" s="55">
        <f t="shared" si="3"/>
        <v>0</v>
      </c>
      <c r="U26" s="56" t="b">
        <f t="shared" si="4"/>
        <v>1</v>
      </c>
      <c r="V26" s="56" t="b">
        <f t="shared" si="5"/>
        <v>1</v>
      </c>
      <c r="W26" s="56" t="b">
        <f t="shared" si="6"/>
        <v>1</v>
      </c>
      <c r="X26" s="56" t="b">
        <f t="shared" si="7"/>
        <v>1</v>
      </c>
      <c r="Y26" s="57" t="b">
        <f t="shared" si="8"/>
        <v>1</v>
      </c>
      <c r="Z26" s="69" t="b">
        <f t="shared" si="1"/>
        <v>1</v>
      </c>
    </row>
    <row r="27" spans="1:26" s="69" customFormat="1" ht="15" customHeight="1" x14ac:dyDescent="0.25">
      <c r="A27" s="193"/>
      <c r="C27" s="182"/>
      <c r="E27" s="181"/>
      <c r="G27" s="182"/>
      <c r="H27" s="76"/>
      <c r="I27" s="77"/>
      <c r="K27" s="75"/>
      <c r="L27" s="195"/>
      <c r="M27" s="204"/>
      <c r="N27" s="195"/>
      <c r="O27" s="204"/>
      <c r="P27" s="195"/>
      <c r="Q27" s="204"/>
      <c r="R27" s="6" t="str">
        <f t="shared" si="0"/>
        <v/>
      </c>
      <c r="S27" s="55" t="b">
        <f t="shared" si="2"/>
        <v>1</v>
      </c>
      <c r="T27" s="55">
        <f t="shared" si="3"/>
        <v>0</v>
      </c>
      <c r="U27" s="56" t="b">
        <f t="shared" si="4"/>
        <v>1</v>
      </c>
      <c r="V27" s="56" t="b">
        <f t="shared" si="5"/>
        <v>1</v>
      </c>
      <c r="W27" s="56" t="b">
        <f t="shared" si="6"/>
        <v>1</v>
      </c>
      <c r="X27" s="56" t="b">
        <f t="shared" si="7"/>
        <v>1</v>
      </c>
      <c r="Y27" s="57" t="b">
        <f t="shared" si="8"/>
        <v>1</v>
      </c>
      <c r="Z27" s="69" t="b">
        <f t="shared" si="1"/>
        <v>1</v>
      </c>
    </row>
    <row r="28" spans="1:26" s="69" customFormat="1" ht="15" customHeight="1" x14ac:dyDescent="0.25">
      <c r="A28" s="193"/>
      <c r="C28" s="182"/>
      <c r="E28" s="181"/>
      <c r="G28" s="182"/>
      <c r="H28" s="76"/>
      <c r="I28" s="77"/>
      <c r="K28" s="75"/>
      <c r="L28" s="195"/>
      <c r="M28" s="204"/>
      <c r="N28" s="195"/>
      <c r="O28" s="204"/>
      <c r="P28" s="195"/>
      <c r="Q28" s="204"/>
      <c r="R28" s="6" t="str">
        <f t="shared" si="0"/>
        <v/>
      </c>
      <c r="S28" s="55" t="b">
        <f t="shared" si="2"/>
        <v>1</v>
      </c>
      <c r="T28" s="55">
        <f t="shared" si="3"/>
        <v>0</v>
      </c>
      <c r="U28" s="56" t="b">
        <f t="shared" si="4"/>
        <v>1</v>
      </c>
      <c r="V28" s="56" t="b">
        <f t="shared" si="5"/>
        <v>1</v>
      </c>
      <c r="W28" s="56" t="b">
        <f t="shared" si="6"/>
        <v>1</v>
      </c>
      <c r="X28" s="56" t="b">
        <f t="shared" si="7"/>
        <v>1</v>
      </c>
      <c r="Y28" s="57" t="b">
        <f t="shared" si="8"/>
        <v>1</v>
      </c>
      <c r="Z28" s="69" t="b">
        <f t="shared" si="1"/>
        <v>1</v>
      </c>
    </row>
    <row r="29" spans="1:26" s="69" customFormat="1" ht="15" customHeight="1" x14ac:dyDescent="0.25">
      <c r="A29" s="193"/>
      <c r="C29" s="182"/>
      <c r="E29" s="181"/>
      <c r="G29" s="182"/>
      <c r="H29" s="76"/>
      <c r="I29" s="77"/>
      <c r="K29" s="75"/>
      <c r="L29" s="195"/>
      <c r="M29" s="204"/>
      <c r="N29" s="195"/>
      <c r="O29" s="204"/>
      <c r="P29" s="195"/>
      <c r="Q29" s="204"/>
      <c r="R29" s="6" t="str">
        <f t="shared" si="0"/>
        <v/>
      </c>
      <c r="S29" s="55" t="b">
        <f t="shared" si="2"/>
        <v>1</v>
      </c>
      <c r="T29" s="55">
        <f t="shared" si="3"/>
        <v>0</v>
      </c>
      <c r="U29" s="56" t="b">
        <f t="shared" si="4"/>
        <v>1</v>
      </c>
      <c r="V29" s="56" t="b">
        <f t="shared" si="5"/>
        <v>1</v>
      </c>
      <c r="W29" s="56" t="b">
        <f t="shared" si="6"/>
        <v>1</v>
      </c>
      <c r="X29" s="56" t="b">
        <f t="shared" si="7"/>
        <v>1</v>
      </c>
      <c r="Y29" s="57" t="b">
        <f t="shared" si="8"/>
        <v>1</v>
      </c>
      <c r="Z29" s="69" t="b">
        <f t="shared" si="1"/>
        <v>1</v>
      </c>
    </row>
    <row r="30" spans="1:26" s="69" customFormat="1" ht="15" customHeight="1" x14ac:dyDescent="0.25">
      <c r="A30" s="193"/>
      <c r="C30" s="182"/>
      <c r="E30" s="181"/>
      <c r="G30" s="182"/>
      <c r="H30" s="76"/>
      <c r="I30" s="77"/>
      <c r="K30" s="75"/>
      <c r="L30" s="195"/>
      <c r="M30" s="204"/>
      <c r="N30" s="195"/>
      <c r="O30" s="204"/>
      <c r="P30" s="195"/>
      <c r="Q30" s="204"/>
      <c r="R30" s="6" t="str">
        <f t="shared" si="0"/>
        <v/>
      </c>
      <c r="S30" s="55" t="b">
        <f t="shared" si="2"/>
        <v>1</v>
      </c>
      <c r="T30" s="55">
        <f t="shared" si="3"/>
        <v>0</v>
      </c>
      <c r="U30" s="56" t="b">
        <f t="shared" si="4"/>
        <v>1</v>
      </c>
      <c r="V30" s="56" t="b">
        <f t="shared" si="5"/>
        <v>1</v>
      </c>
      <c r="W30" s="56" t="b">
        <f t="shared" si="6"/>
        <v>1</v>
      </c>
      <c r="X30" s="56" t="b">
        <f t="shared" si="7"/>
        <v>1</v>
      </c>
      <c r="Y30" s="57" t="b">
        <f t="shared" si="8"/>
        <v>1</v>
      </c>
      <c r="Z30" s="69" t="b">
        <f t="shared" si="1"/>
        <v>1</v>
      </c>
    </row>
    <row r="31" spans="1:26" s="69" customFormat="1" ht="15" customHeight="1" x14ac:dyDescent="0.25">
      <c r="A31" s="193"/>
      <c r="C31" s="182"/>
      <c r="E31" s="181"/>
      <c r="G31" s="182"/>
      <c r="H31" s="76"/>
      <c r="I31" s="77"/>
      <c r="K31" s="75"/>
      <c r="L31" s="195"/>
      <c r="M31" s="204"/>
      <c r="N31" s="195"/>
      <c r="O31" s="204"/>
      <c r="P31" s="195"/>
      <c r="Q31" s="204"/>
      <c r="R31" s="6" t="str">
        <f t="shared" si="0"/>
        <v/>
      </c>
      <c r="S31" s="55" t="b">
        <f t="shared" si="2"/>
        <v>1</v>
      </c>
      <c r="T31" s="55">
        <f t="shared" si="3"/>
        <v>0</v>
      </c>
      <c r="U31" s="56" t="b">
        <f t="shared" si="4"/>
        <v>1</v>
      </c>
      <c r="V31" s="56" t="b">
        <f t="shared" si="5"/>
        <v>1</v>
      </c>
      <c r="W31" s="56" t="b">
        <f t="shared" si="6"/>
        <v>1</v>
      </c>
      <c r="X31" s="56" t="b">
        <f t="shared" si="7"/>
        <v>1</v>
      </c>
      <c r="Y31" s="57" t="b">
        <f t="shared" si="8"/>
        <v>1</v>
      </c>
      <c r="Z31" s="69" t="b">
        <f t="shared" si="1"/>
        <v>1</v>
      </c>
    </row>
    <row r="32" spans="1:26" ht="20.100000000000001" customHeight="1" thickBot="1" x14ac:dyDescent="0.35">
      <c r="A32" s="186"/>
      <c r="B32" s="187"/>
      <c r="C32" s="185"/>
      <c r="D32" s="78"/>
      <c r="E32" s="183"/>
      <c r="F32" s="184"/>
      <c r="G32" s="185"/>
      <c r="H32" s="79"/>
      <c r="I32" s="78"/>
      <c r="J32" s="78"/>
      <c r="K32" s="78"/>
      <c r="L32" s="78"/>
      <c r="M32" s="78"/>
      <c r="N32" s="78"/>
      <c r="O32" s="78"/>
      <c r="P32" s="78"/>
      <c r="Q32" s="78"/>
      <c r="R32" s="80"/>
      <c r="S32" s="55">
        <f>COUNTIF(S17:S31,FALSE)</f>
        <v>0</v>
      </c>
      <c r="T32" s="80"/>
      <c r="U32" s="80"/>
      <c r="V32" s="80"/>
      <c r="W32" s="80"/>
      <c r="X32" s="80"/>
      <c r="Y32" s="58">
        <f>COUNTIF(Y17:Y31,FALSE)</f>
        <v>0</v>
      </c>
    </row>
    <row r="33" spans="1:25" ht="6" customHeight="1" x14ac:dyDescent="0.3">
      <c r="C33" s="78"/>
      <c r="D33" s="78"/>
      <c r="E33" s="78"/>
      <c r="F33" s="78"/>
      <c r="G33" s="78"/>
      <c r="H33" s="79"/>
      <c r="I33" s="78"/>
      <c r="J33" s="78"/>
      <c r="K33" s="78"/>
      <c r="L33" s="78"/>
      <c r="M33" s="78"/>
      <c r="N33" s="78"/>
      <c r="O33" s="78"/>
      <c r="P33" s="78"/>
      <c r="Q33" s="78"/>
      <c r="R33" s="80"/>
      <c r="S33" s="55"/>
      <c r="T33" s="80"/>
      <c r="U33" s="80"/>
      <c r="V33" s="80"/>
      <c r="W33" s="80"/>
      <c r="X33" s="80"/>
      <c r="Y33" s="58"/>
    </row>
    <row r="34" spans="1:25" s="60" customFormat="1" ht="11.25" customHeight="1" x14ac:dyDescent="0.25">
      <c r="A34" s="60" t="s">
        <v>622</v>
      </c>
    </row>
    <row r="35" spans="1:25" s="49" customFormat="1" ht="14.25" customHeight="1" x14ac:dyDescent="0.25">
      <c r="A35" s="61"/>
      <c r="B35" s="109"/>
      <c r="C35" s="109"/>
      <c r="D35" s="61"/>
      <c r="E35" s="61"/>
      <c r="F35" s="61"/>
      <c r="G35" s="61"/>
      <c r="H35" s="61"/>
      <c r="I35" s="61"/>
      <c r="J35" s="61"/>
      <c r="K35" s="61"/>
      <c r="L35" s="61"/>
      <c r="M35" s="61"/>
      <c r="N35" s="61"/>
      <c r="O35" s="61"/>
      <c r="P35" s="61"/>
      <c r="Q35" s="61"/>
    </row>
    <row r="36" spans="1:25" s="49" customFormat="1" ht="15" customHeight="1" x14ac:dyDescent="0.25">
      <c r="A36" s="61"/>
      <c r="B36" s="114"/>
      <c r="C36" s="114"/>
      <c r="D36" s="61"/>
      <c r="E36" s="61"/>
      <c r="F36" s="61"/>
      <c r="G36" s="61"/>
      <c r="H36" s="61"/>
      <c r="I36" s="61"/>
      <c r="J36" s="61"/>
      <c r="K36" s="62"/>
      <c r="L36" s="62"/>
      <c r="M36" s="62"/>
      <c r="N36" s="62"/>
      <c r="O36" s="62"/>
      <c r="P36" s="62"/>
      <c r="Q36" s="62"/>
    </row>
    <row r="37" spans="1:25" s="49" customFormat="1" ht="15" customHeight="1" x14ac:dyDescent="0.25">
      <c r="A37" s="62"/>
      <c r="B37" s="109"/>
      <c r="C37" s="109"/>
      <c r="D37" s="62"/>
      <c r="E37" s="62"/>
      <c r="F37" s="62"/>
      <c r="G37" s="62"/>
      <c r="H37" s="62"/>
      <c r="I37" s="62"/>
      <c r="J37" s="62"/>
      <c r="K37" s="62"/>
      <c r="L37" s="62"/>
      <c r="M37" s="62"/>
      <c r="N37" s="62"/>
      <c r="O37" s="62"/>
      <c r="P37" s="62"/>
      <c r="Q37" s="62"/>
    </row>
    <row r="38" spans="1:25" ht="25.65" customHeight="1" x14ac:dyDescent="0.3">
      <c r="A38" s="206" t="s">
        <v>959</v>
      </c>
      <c r="F38" s="78"/>
    </row>
    <row r="39" spans="1:25" ht="25.65" customHeight="1" x14ac:dyDescent="0.3">
      <c r="A39" s="206" t="s">
        <v>958</v>
      </c>
      <c r="F39" s="78"/>
    </row>
    <row r="40" spans="1:25" ht="20.85" customHeight="1" x14ac:dyDescent="0.3">
      <c r="A40" s="157" t="s">
        <v>662</v>
      </c>
      <c r="F40" s="78"/>
    </row>
    <row r="41" spans="1:25" ht="20.85" customHeight="1" x14ac:dyDescent="0.3">
      <c r="A41" s="157" t="s">
        <v>661</v>
      </c>
      <c r="F41" s="78"/>
    </row>
    <row r="42" spans="1:25" ht="20.85" customHeight="1" x14ac:dyDescent="0.3">
      <c r="B42" s="12"/>
      <c r="C42" s="12"/>
      <c r="F42" s="78"/>
    </row>
    <row r="43" spans="1:25" ht="20.85" customHeight="1" x14ac:dyDescent="0.3">
      <c r="F43" s="78"/>
      <c r="G43" s="81" t="s">
        <v>240</v>
      </c>
    </row>
    <row r="44" spans="1:25" ht="20.85" customHeight="1" x14ac:dyDescent="0.3">
      <c r="F44" s="78"/>
    </row>
    <row r="45" spans="1:25" ht="20.85" customHeight="1" x14ac:dyDescent="0.3">
      <c r="F45" s="78"/>
    </row>
    <row r="46" spans="1:25" ht="20.85" customHeight="1" x14ac:dyDescent="0.3">
      <c r="F46" s="78"/>
      <c r="G46" s="82" t="s">
        <v>240</v>
      </c>
      <c r="H46" s="82"/>
      <c r="R46" s="82" t="s">
        <v>240</v>
      </c>
      <c r="S46" s="82"/>
      <c r="T46" s="82"/>
      <c r="U46" s="82"/>
      <c r="V46" s="82"/>
      <c r="W46" s="82"/>
      <c r="X46" s="82"/>
    </row>
    <row r="47" spans="1:25" x14ac:dyDescent="0.3">
      <c r="F47" s="78"/>
    </row>
    <row r="48" spans="1:25" x14ac:dyDescent="0.3">
      <c r="F48" s="78"/>
    </row>
    <row r="49" spans="6:6" x14ac:dyDescent="0.3">
      <c r="F49" s="78"/>
    </row>
    <row r="50" spans="6:6" x14ac:dyDescent="0.3">
      <c r="F50" s="78"/>
    </row>
    <row r="51" spans="6:6" x14ac:dyDescent="0.3">
      <c r="F51" s="78"/>
    </row>
    <row r="52" spans="6:6" x14ac:dyDescent="0.3">
      <c r="F52" s="78"/>
    </row>
    <row r="53" spans="6:6" x14ac:dyDescent="0.3">
      <c r="F53" s="78"/>
    </row>
    <row r="54" spans="6:6" x14ac:dyDescent="0.3">
      <c r="F54" s="78"/>
    </row>
    <row r="55" spans="6:6" x14ac:dyDescent="0.3">
      <c r="F55" s="78"/>
    </row>
    <row r="56" spans="6:6" x14ac:dyDescent="0.3">
      <c r="F56" s="78"/>
    </row>
    <row r="57" spans="6:6" x14ac:dyDescent="0.3">
      <c r="F57" s="78"/>
    </row>
    <row r="58" spans="6:6" x14ac:dyDescent="0.3">
      <c r="F58" s="78"/>
    </row>
    <row r="59" spans="6:6" x14ac:dyDescent="0.3">
      <c r="F59" s="78"/>
    </row>
    <row r="60" spans="6:6" x14ac:dyDescent="0.3">
      <c r="F60" s="78"/>
    </row>
    <row r="61" spans="6:6" x14ac:dyDescent="0.3">
      <c r="F61" s="78"/>
    </row>
    <row r="62" spans="6:6" x14ac:dyDescent="0.3">
      <c r="F62" s="78"/>
    </row>
    <row r="63" spans="6:6" x14ac:dyDescent="0.3">
      <c r="F63" s="78"/>
    </row>
    <row r="64" spans="6:6" x14ac:dyDescent="0.3">
      <c r="F64" s="78"/>
    </row>
    <row r="65" spans="6:6" x14ac:dyDescent="0.3">
      <c r="F65" s="78"/>
    </row>
    <row r="66" spans="6:6" x14ac:dyDescent="0.3">
      <c r="F66" s="78"/>
    </row>
    <row r="67" spans="6:6" x14ac:dyDescent="0.3">
      <c r="F67" s="78"/>
    </row>
    <row r="68" spans="6:6" x14ac:dyDescent="0.3">
      <c r="F68" s="78"/>
    </row>
    <row r="69" spans="6:6" x14ac:dyDescent="0.3">
      <c r="F69" s="78"/>
    </row>
    <row r="70" spans="6:6" x14ac:dyDescent="0.3">
      <c r="F70" s="78"/>
    </row>
    <row r="71" spans="6:6" x14ac:dyDescent="0.3">
      <c r="F71" s="78"/>
    </row>
    <row r="72" spans="6:6" x14ac:dyDescent="0.3">
      <c r="F72" s="78"/>
    </row>
    <row r="73" spans="6:6" x14ac:dyDescent="0.3">
      <c r="F73" s="78"/>
    </row>
    <row r="74" spans="6:6" x14ac:dyDescent="0.3">
      <c r="F74" s="78"/>
    </row>
    <row r="75" spans="6:6" x14ac:dyDescent="0.3">
      <c r="F75" s="78"/>
    </row>
    <row r="76" spans="6:6" x14ac:dyDescent="0.3">
      <c r="F76" s="78"/>
    </row>
    <row r="77" spans="6:6" x14ac:dyDescent="0.3">
      <c r="F77" s="78"/>
    </row>
    <row r="78" spans="6:6" x14ac:dyDescent="0.3">
      <c r="F78" s="78"/>
    </row>
    <row r="79" spans="6:6" x14ac:dyDescent="0.3">
      <c r="F79" s="78"/>
    </row>
    <row r="80" spans="6:6" x14ac:dyDescent="0.3">
      <c r="F80" s="78"/>
    </row>
    <row r="81" spans="6:6" x14ac:dyDescent="0.3">
      <c r="F81" s="78"/>
    </row>
    <row r="82" spans="6:6" x14ac:dyDescent="0.3">
      <c r="F82" s="78"/>
    </row>
    <row r="83" spans="6:6" x14ac:dyDescent="0.3">
      <c r="F83" s="78"/>
    </row>
    <row r="84" spans="6:6" x14ac:dyDescent="0.3">
      <c r="F84" s="78"/>
    </row>
    <row r="85" spans="6:6" x14ac:dyDescent="0.3">
      <c r="F85" s="78"/>
    </row>
    <row r="86" spans="6:6" x14ac:dyDescent="0.3">
      <c r="F86" s="78"/>
    </row>
    <row r="87" spans="6:6" x14ac:dyDescent="0.3">
      <c r="F87" s="78"/>
    </row>
    <row r="88" spans="6:6" x14ac:dyDescent="0.3">
      <c r="F88" s="78"/>
    </row>
    <row r="89" spans="6:6" x14ac:dyDescent="0.3">
      <c r="F89" s="78"/>
    </row>
    <row r="90" spans="6:6" x14ac:dyDescent="0.3">
      <c r="F90" s="78"/>
    </row>
    <row r="91" spans="6:6" x14ac:dyDescent="0.3">
      <c r="F91" s="78"/>
    </row>
    <row r="92" spans="6:6" x14ac:dyDescent="0.3">
      <c r="F92" s="78"/>
    </row>
    <row r="93" spans="6:6" x14ac:dyDescent="0.3">
      <c r="F93" s="78"/>
    </row>
    <row r="94" spans="6:6" x14ac:dyDescent="0.3">
      <c r="F94" s="78"/>
    </row>
    <row r="95" spans="6:6" x14ac:dyDescent="0.3">
      <c r="F95" s="78"/>
    </row>
    <row r="96" spans="6:6" x14ac:dyDescent="0.3">
      <c r="F96" s="78"/>
    </row>
    <row r="97" spans="6:6" x14ac:dyDescent="0.3">
      <c r="F97" s="78"/>
    </row>
    <row r="98" spans="6:6" x14ac:dyDescent="0.3">
      <c r="F98" s="78"/>
    </row>
    <row r="99" spans="6:6" x14ac:dyDescent="0.3">
      <c r="F99" s="78"/>
    </row>
    <row r="100" spans="6:6" x14ac:dyDescent="0.3">
      <c r="F100" s="78"/>
    </row>
    <row r="101" spans="6:6" x14ac:dyDescent="0.3">
      <c r="F101" s="78"/>
    </row>
    <row r="102" spans="6:6" x14ac:dyDescent="0.3">
      <c r="F102" s="78"/>
    </row>
    <row r="103" spans="6:6" x14ac:dyDescent="0.3">
      <c r="F103" s="78"/>
    </row>
    <row r="104" spans="6:6" x14ac:dyDescent="0.3">
      <c r="F104" s="78"/>
    </row>
    <row r="105" spans="6:6" x14ac:dyDescent="0.3">
      <c r="F105" s="78"/>
    </row>
    <row r="106" spans="6:6" x14ac:dyDescent="0.3">
      <c r="F106" s="78"/>
    </row>
    <row r="107" spans="6:6" x14ac:dyDescent="0.3">
      <c r="F107" s="78"/>
    </row>
    <row r="108" spans="6:6" x14ac:dyDescent="0.3">
      <c r="F108" s="78"/>
    </row>
    <row r="109" spans="6:6" x14ac:dyDescent="0.3">
      <c r="F109" s="78"/>
    </row>
    <row r="110" spans="6:6" x14ac:dyDescent="0.3">
      <c r="F110" s="78"/>
    </row>
    <row r="111" spans="6:6" x14ac:dyDescent="0.3">
      <c r="F111" s="78"/>
    </row>
    <row r="112" spans="6:6" x14ac:dyDescent="0.3">
      <c r="F112" s="78"/>
    </row>
    <row r="113" spans="6:6" x14ac:dyDescent="0.3">
      <c r="F113" s="78"/>
    </row>
    <row r="114" spans="6:6" x14ac:dyDescent="0.3">
      <c r="F114" s="78"/>
    </row>
    <row r="115" spans="6:6" x14ac:dyDescent="0.3">
      <c r="F115" s="78"/>
    </row>
    <row r="116" spans="6:6" x14ac:dyDescent="0.3">
      <c r="F116" s="78"/>
    </row>
    <row r="117" spans="6:6" x14ac:dyDescent="0.3">
      <c r="F117" s="78"/>
    </row>
    <row r="118" spans="6:6" x14ac:dyDescent="0.3">
      <c r="F118" s="78"/>
    </row>
    <row r="119" spans="6:6" x14ac:dyDescent="0.3">
      <c r="F119" s="78"/>
    </row>
    <row r="120" spans="6:6" x14ac:dyDescent="0.3">
      <c r="F120" s="78"/>
    </row>
    <row r="121" spans="6:6" x14ac:dyDescent="0.3">
      <c r="F121" s="78"/>
    </row>
    <row r="122" spans="6:6" x14ac:dyDescent="0.3">
      <c r="F122" s="78"/>
    </row>
    <row r="123" spans="6:6" x14ac:dyDescent="0.3">
      <c r="F123" s="78"/>
    </row>
    <row r="124" spans="6:6" x14ac:dyDescent="0.3">
      <c r="F124" s="78"/>
    </row>
    <row r="125" spans="6:6" x14ac:dyDescent="0.3">
      <c r="F125" s="78"/>
    </row>
    <row r="126" spans="6:6" x14ac:dyDescent="0.3">
      <c r="F126" s="78"/>
    </row>
    <row r="127" spans="6:6" x14ac:dyDescent="0.3">
      <c r="F127" s="78"/>
    </row>
    <row r="128" spans="6:6" x14ac:dyDescent="0.3">
      <c r="F128" s="78"/>
    </row>
    <row r="129" spans="6:6" x14ac:dyDescent="0.3">
      <c r="F129" s="78"/>
    </row>
    <row r="130" spans="6:6" x14ac:dyDescent="0.3">
      <c r="F130" s="78"/>
    </row>
    <row r="131" spans="6:6" x14ac:dyDescent="0.3">
      <c r="F131" s="78"/>
    </row>
    <row r="132" spans="6:6" x14ac:dyDescent="0.3">
      <c r="F132" s="78"/>
    </row>
    <row r="133" spans="6:6" x14ac:dyDescent="0.3">
      <c r="F133" s="78"/>
    </row>
    <row r="134" spans="6:6" x14ac:dyDescent="0.3">
      <c r="F134" s="78"/>
    </row>
    <row r="135" spans="6:6" x14ac:dyDescent="0.3">
      <c r="F135" s="78"/>
    </row>
    <row r="136" spans="6:6" x14ac:dyDescent="0.3">
      <c r="F136" s="78"/>
    </row>
    <row r="137" spans="6:6" x14ac:dyDescent="0.3">
      <c r="F137" s="78"/>
    </row>
    <row r="138" spans="6:6" x14ac:dyDescent="0.3">
      <c r="F138" s="78"/>
    </row>
    <row r="139" spans="6:6" x14ac:dyDescent="0.3">
      <c r="F139" s="78"/>
    </row>
    <row r="140" spans="6:6" x14ac:dyDescent="0.3">
      <c r="F140" s="78"/>
    </row>
    <row r="141" spans="6:6" x14ac:dyDescent="0.3">
      <c r="F141" s="78"/>
    </row>
    <row r="142" spans="6:6" x14ac:dyDescent="0.3">
      <c r="F142" s="78"/>
    </row>
    <row r="143" spans="6:6" x14ac:dyDescent="0.3">
      <c r="F143" s="78"/>
    </row>
    <row r="144" spans="6:6" x14ac:dyDescent="0.3">
      <c r="F144" s="78"/>
    </row>
    <row r="145" spans="6:6" x14ac:dyDescent="0.3">
      <c r="F145" s="78"/>
    </row>
    <row r="146" spans="6:6" x14ac:dyDescent="0.3">
      <c r="F146" s="78"/>
    </row>
    <row r="147" spans="6:6" x14ac:dyDescent="0.3">
      <c r="F147" s="78"/>
    </row>
    <row r="148" spans="6:6" x14ac:dyDescent="0.3">
      <c r="F148" s="78"/>
    </row>
    <row r="149" spans="6:6" x14ac:dyDescent="0.3">
      <c r="F149" s="78"/>
    </row>
    <row r="150" spans="6:6" x14ac:dyDescent="0.3">
      <c r="F150" s="78"/>
    </row>
    <row r="151" spans="6:6" x14ac:dyDescent="0.3">
      <c r="F151" s="78"/>
    </row>
    <row r="152" spans="6:6" x14ac:dyDescent="0.3">
      <c r="F152" s="78"/>
    </row>
    <row r="153" spans="6:6" x14ac:dyDescent="0.3">
      <c r="F153" s="78"/>
    </row>
    <row r="154" spans="6:6" x14ac:dyDescent="0.3">
      <c r="F154" s="78"/>
    </row>
    <row r="155" spans="6:6" x14ac:dyDescent="0.3">
      <c r="F155" s="78"/>
    </row>
    <row r="156" spans="6:6" x14ac:dyDescent="0.3">
      <c r="F156" s="78"/>
    </row>
    <row r="157" spans="6:6" x14ac:dyDescent="0.3">
      <c r="F157" s="78"/>
    </row>
    <row r="158" spans="6:6" x14ac:dyDescent="0.3">
      <c r="F158" s="78"/>
    </row>
    <row r="159" spans="6:6" x14ac:dyDescent="0.3">
      <c r="F159" s="78"/>
    </row>
    <row r="160" spans="6:6" x14ac:dyDescent="0.3">
      <c r="F160" s="78"/>
    </row>
    <row r="161" spans="6:6" x14ac:dyDescent="0.3">
      <c r="F161" s="78"/>
    </row>
    <row r="162" spans="6:6" x14ac:dyDescent="0.3">
      <c r="F162" s="78"/>
    </row>
    <row r="163" spans="6:6" x14ac:dyDescent="0.3">
      <c r="F163" s="78"/>
    </row>
    <row r="164" spans="6:6" x14ac:dyDescent="0.3">
      <c r="F164" s="78"/>
    </row>
    <row r="165" spans="6:6" x14ac:dyDescent="0.3">
      <c r="F165" s="78"/>
    </row>
    <row r="166" spans="6:6" x14ac:dyDescent="0.3">
      <c r="F166" s="78"/>
    </row>
    <row r="167" spans="6:6" x14ac:dyDescent="0.3">
      <c r="F167" s="78"/>
    </row>
    <row r="168" spans="6:6" x14ac:dyDescent="0.3">
      <c r="F168" s="78"/>
    </row>
    <row r="169" spans="6:6" x14ac:dyDescent="0.3">
      <c r="F169" s="78"/>
    </row>
    <row r="170" spans="6:6" x14ac:dyDescent="0.3">
      <c r="F170" s="78"/>
    </row>
    <row r="171" spans="6:6" x14ac:dyDescent="0.3">
      <c r="F171" s="78"/>
    </row>
  </sheetData>
  <sheetProtection algorithmName="SHA-512" hashValue="WpwiqdcIrhLcpvX4CTeURCAAlyDi86gyt2Qfr4blAiuxK5AQmXTQOG5uO3QkhLOVeTIyej/afql4WvAKyAcFYA==" saltValue="HaKqna/5vGkrKnlcoMVAtg==" spinCount="100000" sheet="1" objects="1" scenarios="1"/>
  <mergeCells count="11">
    <mergeCell ref="C7:E7"/>
    <mergeCell ref="M7:Q7"/>
    <mergeCell ref="C8:E8"/>
    <mergeCell ref="A10:C10"/>
    <mergeCell ref="E10:G10"/>
    <mergeCell ref="M6:Q6"/>
    <mergeCell ref="A1:Q1"/>
    <mergeCell ref="R1:R3"/>
    <mergeCell ref="A2:Q2"/>
    <mergeCell ref="A3:Q3"/>
    <mergeCell ref="A4:Q4"/>
  </mergeCells>
  <conditionalFormatting sqref="S1:X3">
    <cfRule type="cellIs" dxfId="3" priority="2" stopIfTrue="1" operator="equal">
      <formula>"na"</formula>
    </cfRule>
  </conditionalFormatting>
  <conditionalFormatting sqref="R1:R3">
    <cfRule type="cellIs" dxfId="2" priority="1" stopIfTrue="1" operator="equal">
      <formula>"na"</formula>
    </cfRule>
  </conditionalFormatting>
  <dataValidations disablePrompts="1" count="4">
    <dataValidation type="textLength" operator="equal" allowBlank="1" showInputMessage="1" showErrorMessage="1" error="Company number must be 4 digits." sqref="A18:A31" xr:uid="{847A1485-947B-4672-B195-68721AC45757}">
      <formula1>4</formula1>
    </dataValidation>
    <dataValidation type="whole" allowBlank="1" showInputMessage="1" showErrorMessage="1" error="Operating transfers cannot be made between an agency and university/component unit" sqref="E31" xr:uid="{86851635-F5A4-41DA-B93F-4141302F5E49}">
      <formula1>0</formula1>
      <formula2>9999</formula2>
    </dataValidation>
    <dataValidation type="textLength" operator="equal" allowBlank="1" showInputMessage="1" showErrorMessage="1" errorTitle="Invalid data!" error="GASB number must be 4 digits." sqref="WVU983048:WVV983062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8:E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D131074:E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D196610:E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D262146:E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D327682:E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D393218:E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D458754:E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D524290:E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D589826:E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D655362:E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D720898:E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D786434:E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D851970:E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D917506:E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D983042:E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G17:H31 JI17:JJ31 TE17:TF31 ADA17:ADB31 AMW17:AMX31 AWS17:AWT31 BGO17:BGP31 BQK17:BQL31 CAG17:CAH31 CKC17:CKD31 CTY17:CTZ31 DDU17:DDV31 DNQ17:DNR31 DXM17:DXN31 EHI17:EHJ31 ERE17:ERF31 FBA17:FBB31 FKW17:FKX31 FUS17:FUT31 GEO17:GEP31 GOK17:GOL31 GYG17:GYH31 HIC17:HID31 HRY17:HRZ31 IBU17:IBV31 ILQ17:ILR31 IVM17:IVN31 JFI17:JFJ31 JPE17:JPF31 JZA17:JZB31 KIW17:KIX31 KSS17:KST31 LCO17:LCP31 LMK17:LML31 LWG17:LWH31 MGC17:MGD31 MPY17:MPZ31 MZU17:MZV31 NJQ17:NJR31 NTM17:NTN31 ODI17:ODJ31 ONE17:ONF31 OXA17:OXB31 PGW17:PGX31 PQS17:PQT31 QAO17:QAP31 QKK17:QKL31 QUG17:QUH31 REC17:RED31 RNY17:RNZ31 RXU17:RXV31 SHQ17:SHR31 SRM17:SRN31 TBI17:TBJ31 TLE17:TLF31 TVA17:TVB31 UEW17:UEX31 UOS17:UOT31 UYO17:UYP31 VIK17:VIL31 VSG17:VSH31 WCC17:WCD31 WLY17:WLZ31 WVU17:WVV31 G65544:H65558 JI65544:JJ65558 TE65544:TF65558 ADA65544:ADB65558 AMW65544:AMX65558 AWS65544:AWT65558 BGO65544:BGP65558 BQK65544:BQL65558 CAG65544:CAH65558 CKC65544:CKD65558 CTY65544:CTZ65558 DDU65544:DDV65558 DNQ65544:DNR65558 DXM65544:DXN65558 EHI65544:EHJ65558 ERE65544:ERF65558 FBA65544:FBB65558 FKW65544:FKX65558 FUS65544:FUT65558 GEO65544:GEP65558 GOK65544:GOL65558 GYG65544:GYH65558 HIC65544:HID65558 HRY65544:HRZ65558 IBU65544:IBV65558 ILQ65544:ILR65558 IVM65544:IVN65558 JFI65544:JFJ65558 JPE65544:JPF65558 JZA65544:JZB65558 KIW65544:KIX65558 KSS65544:KST65558 LCO65544:LCP65558 LMK65544:LML65558 LWG65544:LWH65558 MGC65544:MGD65558 MPY65544:MPZ65558 MZU65544:MZV65558 NJQ65544:NJR65558 NTM65544:NTN65558 ODI65544:ODJ65558 ONE65544:ONF65558 OXA65544:OXB65558 PGW65544:PGX65558 PQS65544:PQT65558 QAO65544:QAP65558 QKK65544:QKL65558 QUG65544:QUH65558 REC65544:RED65558 RNY65544:RNZ65558 RXU65544:RXV65558 SHQ65544:SHR65558 SRM65544:SRN65558 TBI65544:TBJ65558 TLE65544:TLF65558 TVA65544:TVB65558 UEW65544:UEX65558 UOS65544:UOT65558 UYO65544:UYP65558 VIK65544:VIL65558 VSG65544:VSH65558 WCC65544:WCD65558 WLY65544:WLZ65558 WVU65544:WVV65558 G131080:H131094 JI131080:JJ131094 TE131080:TF131094 ADA131080:ADB131094 AMW131080:AMX131094 AWS131080:AWT131094 BGO131080:BGP131094 BQK131080:BQL131094 CAG131080:CAH131094 CKC131080:CKD131094 CTY131080:CTZ131094 DDU131080:DDV131094 DNQ131080:DNR131094 DXM131080:DXN131094 EHI131080:EHJ131094 ERE131080:ERF131094 FBA131080:FBB131094 FKW131080:FKX131094 FUS131080:FUT131094 GEO131080:GEP131094 GOK131080:GOL131094 GYG131080:GYH131094 HIC131080:HID131094 HRY131080:HRZ131094 IBU131080:IBV131094 ILQ131080:ILR131094 IVM131080:IVN131094 JFI131080:JFJ131094 JPE131080:JPF131094 JZA131080:JZB131094 KIW131080:KIX131094 KSS131080:KST131094 LCO131080:LCP131094 LMK131080:LML131094 LWG131080:LWH131094 MGC131080:MGD131094 MPY131080:MPZ131094 MZU131080:MZV131094 NJQ131080:NJR131094 NTM131080:NTN131094 ODI131080:ODJ131094 ONE131080:ONF131094 OXA131080:OXB131094 PGW131080:PGX131094 PQS131080:PQT131094 QAO131080:QAP131094 QKK131080:QKL131094 QUG131080:QUH131094 REC131080:RED131094 RNY131080:RNZ131094 RXU131080:RXV131094 SHQ131080:SHR131094 SRM131080:SRN131094 TBI131080:TBJ131094 TLE131080:TLF131094 TVA131080:TVB131094 UEW131080:UEX131094 UOS131080:UOT131094 UYO131080:UYP131094 VIK131080:VIL131094 VSG131080:VSH131094 WCC131080:WCD131094 WLY131080:WLZ131094 WVU131080:WVV131094 G196616:H196630 JI196616:JJ196630 TE196616:TF196630 ADA196616:ADB196630 AMW196616:AMX196630 AWS196616:AWT196630 BGO196616:BGP196630 BQK196616:BQL196630 CAG196616:CAH196630 CKC196616:CKD196630 CTY196616:CTZ196630 DDU196616:DDV196630 DNQ196616:DNR196630 DXM196616:DXN196630 EHI196616:EHJ196630 ERE196616:ERF196630 FBA196616:FBB196630 FKW196616:FKX196630 FUS196616:FUT196630 GEO196616:GEP196630 GOK196616:GOL196630 GYG196616:GYH196630 HIC196616:HID196630 HRY196616:HRZ196630 IBU196616:IBV196630 ILQ196616:ILR196630 IVM196616:IVN196630 JFI196616:JFJ196630 JPE196616:JPF196630 JZA196616:JZB196630 KIW196616:KIX196630 KSS196616:KST196630 LCO196616:LCP196630 LMK196616:LML196630 LWG196616:LWH196630 MGC196616:MGD196630 MPY196616:MPZ196630 MZU196616:MZV196630 NJQ196616:NJR196630 NTM196616:NTN196630 ODI196616:ODJ196630 ONE196616:ONF196630 OXA196616:OXB196630 PGW196616:PGX196630 PQS196616:PQT196630 QAO196616:QAP196630 QKK196616:QKL196630 QUG196616:QUH196630 REC196616:RED196630 RNY196616:RNZ196630 RXU196616:RXV196630 SHQ196616:SHR196630 SRM196616:SRN196630 TBI196616:TBJ196630 TLE196616:TLF196630 TVA196616:TVB196630 UEW196616:UEX196630 UOS196616:UOT196630 UYO196616:UYP196630 VIK196616:VIL196630 VSG196616:VSH196630 WCC196616:WCD196630 WLY196616:WLZ196630 WVU196616:WVV196630 G262152:H262166 JI262152:JJ262166 TE262152:TF262166 ADA262152:ADB262166 AMW262152:AMX262166 AWS262152:AWT262166 BGO262152:BGP262166 BQK262152:BQL262166 CAG262152:CAH262166 CKC262152:CKD262166 CTY262152:CTZ262166 DDU262152:DDV262166 DNQ262152:DNR262166 DXM262152:DXN262166 EHI262152:EHJ262166 ERE262152:ERF262166 FBA262152:FBB262166 FKW262152:FKX262166 FUS262152:FUT262166 GEO262152:GEP262166 GOK262152:GOL262166 GYG262152:GYH262166 HIC262152:HID262166 HRY262152:HRZ262166 IBU262152:IBV262166 ILQ262152:ILR262166 IVM262152:IVN262166 JFI262152:JFJ262166 JPE262152:JPF262166 JZA262152:JZB262166 KIW262152:KIX262166 KSS262152:KST262166 LCO262152:LCP262166 LMK262152:LML262166 LWG262152:LWH262166 MGC262152:MGD262166 MPY262152:MPZ262166 MZU262152:MZV262166 NJQ262152:NJR262166 NTM262152:NTN262166 ODI262152:ODJ262166 ONE262152:ONF262166 OXA262152:OXB262166 PGW262152:PGX262166 PQS262152:PQT262166 QAO262152:QAP262166 QKK262152:QKL262166 QUG262152:QUH262166 REC262152:RED262166 RNY262152:RNZ262166 RXU262152:RXV262166 SHQ262152:SHR262166 SRM262152:SRN262166 TBI262152:TBJ262166 TLE262152:TLF262166 TVA262152:TVB262166 UEW262152:UEX262166 UOS262152:UOT262166 UYO262152:UYP262166 VIK262152:VIL262166 VSG262152:VSH262166 WCC262152:WCD262166 WLY262152:WLZ262166 WVU262152:WVV262166 G327688:H327702 JI327688:JJ327702 TE327688:TF327702 ADA327688:ADB327702 AMW327688:AMX327702 AWS327688:AWT327702 BGO327688:BGP327702 BQK327688:BQL327702 CAG327688:CAH327702 CKC327688:CKD327702 CTY327688:CTZ327702 DDU327688:DDV327702 DNQ327688:DNR327702 DXM327688:DXN327702 EHI327688:EHJ327702 ERE327688:ERF327702 FBA327688:FBB327702 FKW327688:FKX327702 FUS327688:FUT327702 GEO327688:GEP327702 GOK327688:GOL327702 GYG327688:GYH327702 HIC327688:HID327702 HRY327688:HRZ327702 IBU327688:IBV327702 ILQ327688:ILR327702 IVM327688:IVN327702 JFI327688:JFJ327702 JPE327688:JPF327702 JZA327688:JZB327702 KIW327688:KIX327702 KSS327688:KST327702 LCO327688:LCP327702 LMK327688:LML327702 LWG327688:LWH327702 MGC327688:MGD327702 MPY327688:MPZ327702 MZU327688:MZV327702 NJQ327688:NJR327702 NTM327688:NTN327702 ODI327688:ODJ327702 ONE327688:ONF327702 OXA327688:OXB327702 PGW327688:PGX327702 PQS327688:PQT327702 QAO327688:QAP327702 QKK327688:QKL327702 QUG327688:QUH327702 REC327688:RED327702 RNY327688:RNZ327702 RXU327688:RXV327702 SHQ327688:SHR327702 SRM327688:SRN327702 TBI327688:TBJ327702 TLE327688:TLF327702 TVA327688:TVB327702 UEW327688:UEX327702 UOS327688:UOT327702 UYO327688:UYP327702 VIK327688:VIL327702 VSG327688:VSH327702 WCC327688:WCD327702 WLY327688:WLZ327702 WVU327688:WVV327702 G393224:H393238 JI393224:JJ393238 TE393224:TF393238 ADA393224:ADB393238 AMW393224:AMX393238 AWS393224:AWT393238 BGO393224:BGP393238 BQK393224:BQL393238 CAG393224:CAH393238 CKC393224:CKD393238 CTY393224:CTZ393238 DDU393224:DDV393238 DNQ393224:DNR393238 DXM393224:DXN393238 EHI393224:EHJ393238 ERE393224:ERF393238 FBA393224:FBB393238 FKW393224:FKX393238 FUS393224:FUT393238 GEO393224:GEP393238 GOK393224:GOL393238 GYG393224:GYH393238 HIC393224:HID393238 HRY393224:HRZ393238 IBU393224:IBV393238 ILQ393224:ILR393238 IVM393224:IVN393238 JFI393224:JFJ393238 JPE393224:JPF393238 JZA393224:JZB393238 KIW393224:KIX393238 KSS393224:KST393238 LCO393224:LCP393238 LMK393224:LML393238 LWG393224:LWH393238 MGC393224:MGD393238 MPY393224:MPZ393238 MZU393224:MZV393238 NJQ393224:NJR393238 NTM393224:NTN393238 ODI393224:ODJ393238 ONE393224:ONF393238 OXA393224:OXB393238 PGW393224:PGX393238 PQS393224:PQT393238 QAO393224:QAP393238 QKK393224:QKL393238 QUG393224:QUH393238 REC393224:RED393238 RNY393224:RNZ393238 RXU393224:RXV393238 SHQ393224:SHR393238 SRM393224:SRN393238 TBI393224:TBJ393238 TLE393224:TLF393238 TVA393224:TVB393238 UEW393224:UEX393238 UOS393224:UOT393238 UYO393224:UYP393238 VIK393224:VIL393238 VSG393224:VSH393238 WCC393224:WCD393238 WLY393224:WLZ393238 WVU393224:WVV393238 G458760:H458774 JI458760:JJ458774 TE458760:TF458774 ADA458760:ADB458774 AMW458760:AMX458774 AWS458760:AWT458774 BGO458760:BGP458774 BQK458760:BQL458774 CAG458760:CAH458774 CKC458760:CKD458774 CTY458760:CTZ458774 DDU458760:DDV458774 DNQ458760:DNR458774 DXM458760:DXN458774 EHI458760:EHJ458774 ERE458760:ERF458774 FBA458760:FBB458774 FKW458760:FKX458774 FUS458760:FUT458774 GEO458760:GEP458774 GOK458760:GOL458774 GYG458760:GYH458774 HIC458760:HID458774 HRY458760:HRZ458774 IBU458760:IBV458774 ILQ458760:ILR458774 IVM458760:IVN458774 JFI458760:JFJ458774 JPE458760:JPF458774 JZA458760:JZB458774 KIW458760:KIX458774 KSS458760:KST458774 LCO458760:LCP458774 LMK458760:LML458774 LWG458760:LWH458774 MGC458760:MGD458774 MPY458760:MPZ458774 MZU458760:MZV458774 NJQ458760:NJR458774 NTM458760:NTN458774 ODI458760:ODJ458774 ONE458760:ONF458774 OXA458760:OXB458774 PGW458760:PGX458774 PQS458760:PQT458774 QAO458760:QAP458774 QKK458760:QKL458774 QUG458760:QUH458774 REC458760:RED458774 RNY458760:RNZ458774 RXU458760:RXV458774 SHQ458760:SHR458774 SRM458760:SRN458774 TBI458760:TBJ458774 TLE458760:TLF458774 TVA458760:TVB458774 UEW458760:UEX458774 UOS458760:UOT458774 UYO458760:UYP458774 VIK458760:VIL458774 VSG458760:VSH458774 WCC458760:WCD458774 WLY458760:WLZ458774 WVU458760:WVV458774 G524296:H524310 JI524296:JJ524310 TE524296:TF524310 ADA524296:ADB524310 AMW524296:AMX524310 AWS524296:AWT524310 BGO524296:BGP524310 BQK524296:BQL524310 CAG524296:CAH524310 CKC524296:CKD524310 CTY524296:CTZ524310 DDU524296:DDV524310 DNQ524296:DNR524310 DXM524296:DXN524310 EHI524296:EHJ524310 ERE524296:ERF524310 FBA524296:FBB524310 FKW524296:FKX524310 FUS524296:FUT524310 GEO524296:GEP524310 GOK524296:GOL524310 GYG524296:GYH524310 HIC524296:HID524310 HRY524296:HRZ524310 IBU524296:IBV524310 ILQ524296:ILR524310 IVM524296:IVN524310 JFI524296:JFJ524310 JPE524296:JPF524310 JZA524296:JZB524310 KIW524296:KIX524310 KSS524296:KST524310 LCO524296:LCP524310 LMK524296:LML524310 LWG524296:LWH524310 MGC524296:MGD524310 MPY524296:MPZ524310 MZU524296:MZV524310 NJQ524296:NJR524310 NTM524296:NTN524310 ODI524296:ODJ524310 ONE524296:ONF524310 OXA524296:OXB524310 PGW524296:PGX524310 PQS524296:PQT524310 QAO524296:QAP524310 QKK524296:QKL524310 QUG524296:QUH524310 REC524296:RED524310 RNY524296:RNZ524310 RXU524296:RXV524310 SHQ524296:SHR524310 SRM524296:SRN524310 TBI524296:TBJ524310 TLE524296:TLF524310 TVA524296:TVB524310 UEW524296:UEX524310 UOS524296:UOT524310 UYO524296:UYP524310 VIK524296:VIL524310 VSG524296:VSH524310 WCC524296:WCD524310 WLY524296:WLZ524310 WVU524296:WVV524310 G589832:H589846 JI589832:JJ589846 TE589832:TF589846 ADA589832:ADB589846 AMW589832:AMX589846 AWS589832:AWT589846 BGO589832:BGP589846 BQK589832:BQL589846 CAG589832:CAH589846 CKC589832:CKD589846 CTY589832:CTZ589846 DDU589832:DDV589846 DNQ589832:DNR589846 DXM589832:DXN589846 EHI589832:EHJ589846 ERE589832:ERF589846 FBA589832:FBB589846 FKW589832:FKX589846 FUS589832:FUT589846 GEO589832:GEP589846 GOK589832:GOL589846 GYG589832:GYH589846 HIC589832:HID589846 HRY589832:HRZ589846 IBU589832:IBV589846 ILQ589832:ILR589846 IVM589832:IVN589846 JFI589832:JFJ589846 JPE589832:JPF589846 JZA589832:JZB589846 KIW589832:KIX589846 KSS589832:KST589846 LCO589832:LCP589846 LMK589832:LML589846 LWG589832:LWH589846 MGC589832:MGD589846 MPY589832:MPZ589846 MZU589832:MZV589846 NJQ589832:NJR589846 NTM589832:NTN589846 ODI589832:ODJ589846 ONE589832:ONF589846 OXA589832:OXB589846 PGW589832:PGX589846 PQS589832:PQT589846 QAO589832:QAP589846 QKK589832:QKL589846 QUG589832:QUH589846 REC589832:RED589846 RNY589832:RNZ589846 RXU589832:RXV589846 SHQ589832:SHR589846 SRM589832:SRN589846 TBI589832:TBJ589846 TLE589832:TLF589846 TVA589832:TVB589846 UEW589832:UEX589846 UOS589832:UOT589846 UYO589832:UYP589846 VIK589832:VIL589846 VSG589832:VSH589846 WCC589832:WCD589846 WLY589832:WLZ589846 WVU589832:WVV589846 G655368:H655382 JI655368:JJ655382 TE655368:TF655382 ADA655368:ADB655382 AMW655368:AMX655382 AWS655368:AWT655382 BGO655368:BGP655382 BQK655368:BQL655382 CAG655368:CAH655382 CKC655368:CKD655382 CTY655368:CTZ655382 DDU655368:DDV655382 DNQ655368:DNR655382 DXM655368:DXN655382 EHI655368:EHJ655382 ERE655368:ERF655382 FBA655368:FBB655382 FKW655368:FKX655382 FUS655368:FUT655382 GEO655368:GEP655382 GOK655368:GOL655382 GYG655368:GYH655382 HIC655368:HID655382 HRY655368:HRZ655382 IBU655368:IBV655382 ILQ655368:ILR655382 IVM655368:IVN655382 JFI655368:JFJ655382 JPE655368:JPF655382 JZA655368:JZB655382 KIW655368:KIX655382 KSS655368:KST655382 LCO655368:LCP655382 LMK655368:LML655382 LWG655368:LWH655382 MGC655368:MGD655382 MPY655368:MPZ655382 MZU655368:MZV655382 NJQ655368:NJR655382 NTM655368:NTN655382 ODI655368:ODJ655382 ONE655368:ONF655382 OXA655368:OXB655382 PGW655368:PGX655382 PQS655368:PQT655382 QAO655368:QAP655382 QKK655368:QKL655382 QUG655368:QUH655382 REC655368:RED655382 RNY655368:RNZ655382 RXU655368:RXV655382 SHQ655368:SHR655382 SRM655368:SRN655382 TBI655368:TBJ655382 TLE655368:TLF655382 TVA655368:TVB655382 UEW655368:UEX655382 UOS655368:UOT655382 UYO655368:UYP655382 VIK655368:VIL655382 VSG655368:VSH655382 WCC655368:WCD655382 WLY655368:WLZ655382 WVU655368:WVV655382 G720904:H720918 JI720904:JJ720918 TE720904:TF720918 ADA720904:ADB720918 AMW720904:AMX720918 AWS720904:AWT720918 BGO720904:BGP720918 BQK720904:BQL720918 CAG720904:CAH720918 CKC720904:CKD720918 CTY720904:CTZ720918 DDU720904:DDV720918 DNQ720904:DNR720918 DXM720904:DXN720918 EHI720904:EHJ720918 ERE720904:ERF720918 FBA720904:FBB720918 FKW720904:FKX720918 FUS720904:FUT720918 GEO720904:GEP720918 GOK720904:GOL720918 GYG720904:GYH720918 HIC720904:HID720918 HRY720904:HRZ720918 IBU720904:IBV720918 ILQ720904:ILR720918 IVM720904:IVN720918 JFI720904:JFJ720918 JPE720904:JPF720918 JZA720904:JZB720918 KIW720904:KIX720918 KSS720904:KST720918 LCO720904:LCP720918 LMK720904:LML720918 LWG720904:LWH720918 MGC720904:MGD720918 MPY720904:MPZ720918 MZU720904:MZV720918 NJQ720904:NJR720918 NTM720904:NTN720918 ODI720904:ODJ720918 ONE720904:ONF720918 OXA720904:OXB720918 PGW720904:PGX720918 PQS720904:PQT720918 QAO720904:QAP720918 QKK720904:QKL720918 QUG720904:QUH720918 REC720904:RED720918 RNY720904:RNZ720918 RXU720904:RXV720918 SHQ720904:SHR720918 SRM720904:SRN720918 TBI720904:TBJ720918 TLE720904:TLF720918 TVA720904:TVB720918 UEW720904:UEX720918 UOS720904:UOT720918 UYO720904:UYP720918 VIK720904:VIL720918 VSG720904:VSH720918 WCC720904:WCD720918 WLY720904:WLZ720918 WVU720904:WVV720918 G786440:H786454 JI786440:JJ786454 TE786440:TF786454 ADA786440:ADB786454 AMW786440:AMX786454 AWS786440:AWT786454 BGO786440:BGP786454 BQK786440:BQL786454 CAG786440:CAH786454 CKC786440:CKD786454 CTY786440:CTZ786454 DDU786440:DDV786454 DNQ786440:DNR786454 DXM786440:DXN786454 EHI786440:EHJ786454 ERE786440:ERF786454 FBA786440:FBB786454 FKW786440:FKX786454 FUS786440:FUT786454 GEO786440:GEP786454 GOK786440:GOL786454 GYG786440:GYH786454 HIC786440:HID786454 HRY786440:HRZ786454 IBU786440:IBV786454 ILQ786440:ILR786454 IVM786440:IVN786454 JFI786440:JFJ786454 JPE786440:JPF786454 JZA786440:JZB786454 KIW786440:KIX786454 KSS786440:KST786454 LCO786440:LCP786454 LMK786440:LML786454 LWG786440:LWH786454 MGC786440:MGD786454 MPY786440:MPZ786454 MZU786440:MZV786454 NJQ786440:NJR786454 NTM786440:NTN786454 ODI786440:ODJ786454 ONE786440:ONF786454 OXA786440:OXB786454 PGW786440:PGX786454 PQS786440:PQT786454 QAO786440:QAP786454 QKK786440:QKL786454 QUG786440:QUH786454 REC786440:RED786454 RNY786440:RNZ786454 RXU786440:RXV786454 SHQ786440:SHR786454 SRM786440:SRN786454 TBI786440:TBJ786454 TLE786440:TLF786454 TVA786440:TVB786454 UEW786440:UEX786454 UOS786440:UOT786454 UYO786440:UYP786454 VIK786440:VIL786454 VSG786440:VSH786454 WCC786440:WCD786454 WLY786440:WLZ786454 WVU786440:WVV786454 G851976:H851990 JI851976:JJ851990 TE851976:TF851990 ADA851976:ADB851990 AMW851976:AMX851990 AWS851976:AWT851990 BGO851976:BGP851990 BQK851976:BQL851990 CAG851976:CAH851990 CKC851976:CKD851990 CTY851976:CTZ851990 DDU851976:DDV851990 DNQ851976:DNR851990 DXM851976:DXN851990 EHI851976:EHJ851990 ERE851976:ERF851990 FBA851976:FBB851990 FKW851976:FKX851990 FUS851976:FUT851990 GEO851976:GEP851990 GOK851976:GOL851990 GYG851976:GYH851990 HIC851976:HID851990 HRY851976:HRZ851990 IBU851976:IBV851990 ILQ851976:ILR851990 IVM851976:IVN851990 JFI851976:JFJ851990 JPE851976:JPF851990 JZA851976:JZB851990 KIW851976:KIX851990 KSS851976:KST851990 LCO851976:LCP851990 LMK851976:LML851990 LWG851976:LWH851990 MGC851976:MGD851990 MPY851976:MPZ851990 MZU851976:MZV851990 NJQ851976:NJR851990 NTM851976:NTN851990 ODI851976:ODJ851990 ONE851976:ONF851990 OXA851976:OXB851990 PGW851976:PGX851990 PQS851976:PQT851990 QAO851976:QAP851990 QKK851976:QKL851990 QUG851976:QUH851990 REC851976:RED851990 RNY851976:RNZ851990 RXU851976:RXV851990 SHQ851976:SHR851990 SRM851976:SRN851990 TBI851976:TBJ851990 TLE851976:TLF851990 TVA851976:TVB851990 UEW851976:UEX851990 UOS851976:UOT851990 UYO851976:UYP851990 VIK851976:VIL851990 VSG851976:VSH851990 WCC851976:WCD851990 WLY851976:WLZ851990 WVU851976:WVV851990 G917512:H917526 JI917512:JJ917526 TE917512:TF917526 ADA917512:ADB917526 AMW917512:AMX917526 AWS917512:AWT917526 BGO917512:BGP917526 BQK917512:BQL917526 CAG917512:CAH917526 CKC917512:CKD917526 CTY917512:CTZ917526 DDU917512:DDV917526 DNQ917512:DNR917526 DXM917512:DXN917526 EHI917512:EHJ917526 ERE917512:ERF917526 FBA917512:FBB917526 FKW917512:FKX917526 FUS917512:FUT917526 GEO917512:GEP917526 GOK917512:GOL917526 GYG917512:GYH917526 HIC917512:HID917526 HRY917512:HRZ917526 IBU917512:IBV917526 ILQ917512:ILR917526 IVM917512:IVN917526 JFI917512:JFJ917526 JPE917512:JPF917526 JZA917512:JZB917526 KIW917512:KIX917526 KSS917512:KST917526 LCO917512:LCP917526 LMK917512:LML917526 LWG917512:LWH917526 MGC917512:MGD917526 MPY917512:MPZ917526 MZU917512:MZV917526 NJQ917512:NJR917526 NTM917512:NTN917526 ODI917512:ODJ917526 ONE917512:ONF917526 OXA917512:OXB917526 PGW917512:PGX917526 PQS917512:PQT917526 QAO917512:QAP917526 QKK917512:QKL917526 QUG917512:QUH917526 REC917512:RED917526 RNY917512:RNZ917526 RXU917512:RXV917526 SHQ917512:SHR917526 SRM917512:SRN917526 TBI917512:TBJ917526 TLE917512:TLF917526 TVA917512:TVB917526 UEW917512:UEX917526 UOS917512:UOT917526 UYO917512:UYP917526 VIK917512:VIL917526 VSG917512:VSH917526 WCC917512:WCD917526 WLY917512:WLZ917526 WVU917512:WVV917526 G983048:H983062 JI983048:JJ983062 TE983048:TF983062 ADA983048:ADB983062 AMW983048:AMX983062 AWS983048:AWT983062 BGO983048:BGP983062 BQK983048:BQL983062 CAG983048:CAH983062 CKC983048:CKD983062 CTY983048:CTZ983062 DDU983048:DDV983062 DNQ983048:DNR983062 DXM983048:DXN983062 EHI983048:EHJ983062 ERE983048:ERF983062 FBA983048:FBB983062 FKW983048:FKX983062 FUS983048:FUT983062 GEO983048:GEP983062 GOK983048:GOL983062 GYG983048:GYH983062 HIC983048:HID983062 HRY983048:HRZ983062 IBU983048:IBV983062 ILQ983048:ILR983062 IVM983048:IVN983062 JFI983048:JFJ983062 JPE983048:JPF983062 JZA983048:JZB983062 KIW983048:KIX983062 KSS983048:KST983062 LCO983048:LCP983062 LMK983048:LML983062 LWG983048:LWH983062 MGC983048:MGD983062 MPY983048:MPZ983062 MZU983048:MZV983062 NJQ983048:NJR983062 NTM983048:NTN983062 ODI983048:ODJ983062 ONE983048:ONF983062 OXA983048:OXB983062 PGW983048:PGX983062 PQS983048:PQT983062 QAO983048:QAP983062 QKK983048:QKL983062 QUG983048:QUH983062 REC983048:RED983062 RNY983048:RNZ983062 RXU983048:RXV983062 SHQ983048:SHR983062 SRM983048:SRN983062 TBI983048:TBJ983062 TLE983048:TLF983062 TVA983048:TVB983062 UEW983048:UEX983062 UOS983048:UOT983062 UYO983048:UYP983062 VIK983048:VIL983062 VSG983048:VSH983062 WCC983048:WCD983062 WLY983048:WLZ983062 C8" xr:uid="{93192CE6-970D-4190-9009-54CB5894C9BD}">
      <formula1>4</formula1>
    </dataValidation>
    <dataValidation type="textLength" operator="greaterThanOrEqual" allowBlank="1" showInputMessage="1" showErrorMessage="1" error="Account number must be at least 6 digits and begin with a 5380, 5381, or 538F." sqref="C18:C31" xr:uid="{D14D5E39-C855-4073-B50B-6FC3F248094A}">
      <formula1>6</formula1>
    </dataValidation>
  </dataValidations>
  <hyperlinks>
    <hyperlink ref="A40" location="Instructions550555" display="550 Instructions" xr:uid="{FD9E91C5-9DD7-4F4F-A65A-B15155BF282D}"/>
    <hyperlink ref="A41" location="TransfersPurposeandUse" display="Transfer Accounts - Purpose and Use" xr:uid="{8786F701-F2BD-46B3-934A-05440CA22D7A}"/>
  </hyperlinks>
  <pageMargins left="0.7" right="0.7" top="0.75" bottom="0.75" header="0.3" footer="0.3"/>
  <pageSetup scale="51" orientation="portrait" horizontalDpi="300" verticalDpi="300" r:id="rId1"/>
  <ignoredErrors>
    <ignoredError sqref="M6:Q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47"/>
  <sheetViews>
    <sheetView showGridLines="0" topLeftCell="B1" zoomScaleNormal="100" workbookViewId="0">
      <selection activeCell="B1" sqref="B1:R1"/>
    </sheetView>
  </sheetViews>
  <sheetFormatPr defaultRowHeight="15.6" x14ac:dyDescent="0.3"/>
  <cols>
    <col min="1" max="1" width="0" style="48" hidden="1" customWidth="1"/>
    <col min="2" max="2" width="9.88671875" style="48" customWidth="1"/>
    <col min="3" max="3" width="1.88671875" style="48" customWidth="1"/>
    <col min="4" max="4" width="6.6640625" style="48" customWidth="1"/>
    <col min="5" max="5" width="1.6640625" style="48" customWidth="1"/>
    <col min="6" max="6" width="9" style="48" customWidth="1"/>
    <col min="7" max="7" width="1.6640625" style="48" customWidth="1"/>
    <col min="8" max="8" width="14.5546875" style="48" customWidth="1"/>
    <col min="9" max="9" width="2.6640625" style="48" customWidth="1"/>
    <col min="10" max="10" width="12" style="48" customWidth="1"/>
    <col min="11" max="11" width="1.6640625" style="48" customWidth="1"/>
    <col min="12" max="12" width="7.109375" style="48" bestFit="1" customWidth="1"/>
    <col min="13" max="13" width="1.6640625" style="48" customWidth="1"/>
    <col min="14" max="14" width="10.33203125" style="48" customWidth="1"/>
    <col min="15" max="15" width="1.6640625" style="48" customWidth="1"/>
    <col min="16" max="16" width="14.44140625" style="48" customWidth="1"/>
    <col min="17" max="17" width="1.33203125" style="48" customWidth="1"/>
    <col min="18" max="18" width="39.33203125" style="48" customWidth="1"/>
    <col min="19" max="19" width="5.88671875" style="48" hidden="1" customWidth="1"/>
    <col min="20" max="20" width="2" style="48" hidden="1" customWidth="1"/>
    <col min="21" max="24" width="5.88671875" style="48" hidden="1" customWidth="1"/>
    <col min="25" max="25" width="7" style="48" hidden="1" customWidth="1"/>
    <col min="26" max="26" width="2" style="48" hidden="1" customWidth="1"/>
    <col min="27" max="27" width="7" style="48" hidden="1" customWidth="1"/>
    <col min="28" max="30" width="5.88671875" style="48" hidden="1" customWidth="1"/>
    <col min="31" max="32" width="6.44140625" style="48" hidden="1" customWidth="1"/>
    <col min="33" max="36" width="0" style="48" hidden="1" customWidth="1"/>
    <col min="37" max="257" width="9.109375" style="48"/>
    <col min="258" max="258" width="0" style="48" hidden="1" customWidth="1"/>
    <col min="259" max="259" width="11.109375" style="48" customWidth="1"/>
    <col min="260" max="260" width="1.6640625" style="48" customWidth="1"/>
    <col min="261" max="261" width="7.109375" style="48" bestFit="1" customWidth="1"/>
    <col min="262" max="262" width="1.6640625" style="48" customWidth="1"/>
    <col min="263" max="263" width="12.6640625" style="48" customWidth="1"/>
    <col min="264" max="264" width="1.6640625" style="48" customWidth="1"/>
    <col min="265" max="265" width="20.6640625" style="48" customWidth="1"/>
    <col min="266" max="266" width="2.6640625" style="48" customWidth="1"/>
    <col min="267" max="267" width="10.5546875" style="48" customWidth="1"/>
    <col min="268" max="268" width="1.6640625" style="48" customWidth="1"/>
    <col min="269" max="269" width="10.5546875" style="48" customWidth="1"/>
    <col min="270" max="270" width="1.6640625" style="48" customWidth="1"/>
    <col min="271" max="271" width="12.6640625" style="48" customWidth="1"/>
    <col min="272" max="272" width="1.6640625" style="48" customWidth="1"/>
    <col min="273" max="273" width="22.88671875" style="48" customWidth="1"/>
    <col min="274" max="274" width="4.6640625" style="48" customWidth="1"/>
    <col min="275" max="288" width="0" style="48" hidden="1" customWidth="1"/>
    <col min="289" max="513" width="9.109375" style="48"/>
    <col min="514" max="514" width="0" style="48" hidden="1" customWidth="1"/>
    <col min="515" max="515" width="11.109375" style="48" customWidth="1"/>
    <col min="516" max="516" width="1.6640625" style="48" customWidth="1"/>
    <col min="517" max="517" width="7.109375" style="48" bestFit="1" customWidth="1"/>
    <col min="518" max="518" width="1.6640625" style="48" customWidth="1"/>
    <col min="519" max="519" width="12.6640625" style="48" customWidth="1"/>
    <col min="520" max="520" width="1.6640625" style="48" customWidth="1"/>
    <col min="521" max="521" width="20.6640625" style="48" customWidth="1"/>
    <col min="522" max="522" width="2.6640625" style="48" customWidth="1"/>
    <col min="523" max="523" width="10.5546875" style="48" customWidth="1"/>
    <col min="524" max="524" width="1.6640625" style="48" customWidth="1"/>
    <col min="525" max="525" width="10.5546875" style="48" customWidth="1"/>
    <col min="526" max="526" width="1.6640625" style="48" customWidth="1"/>
    <col min="527" max="527" width="12.6640625" style="48" customWidth="1"/>
    <col min="528" max="528" width="1.6640625" style="48" customWidth="1"/>
    <col min="529" max="529" width="22.88671875" style="48" customWidth="1"/>
    <col min="530" max="530" width="4.6640625" style="48" customWidth="1"/>
    <col min="531" max="544" width="0" style="48" hidden="1" customWidth="1"/>
    <col min="545" max="769" width="9.109375" style="48"/>
    <col min="770" max="770" width="0" style="48" hidden="1" customWidth="1"/>
    <col min="771" max="771" width="11.109375" style="48" customWidth="1"/>
    <col min="772" max="772" width="1.6640625" style="48" customWidth="1"/>
    <col min="773" max="773" width="7.109375" style="48" bestFit="1" customWidth="1"/>
    <col min="774" max="774" width="1.6640625" style="48" customWidth="1"/>
    <col min="775" max="775" width="12.6640625" style="48" customWidth="1"/>
    <col min="776" max="776" width="1.6640625" style="48" customWidth="1"/>
    <col min="777" max="777" width="20.6640625" style="48" customWidth="1"/>
    <col min="778" max="778" width="2.6640625" style="48" customWidth="1"/>
    <col min="779" max="779" width="10.5546875" style="48" customWidth="1"/>
    <col min="780" max="780" width="1.6640625" style="48" customWidth="1"/>
    <col min="781" max="781" width="10.5546875" style="48" customWidth="1"/>
    <col min="782" max="782" width="1.6640625" style="48" customWidth="1"/>
    <col min="783" max="783" width="12.6640625" style="48" customWidth="1"/>
    <col min="784" max="784" width="1.6640625" style="48" customWidth="1"/>
    <col min="785" max="785" width="22.88671875" style="48" customWidth="1"/>
    <col min="786" max="786" width="4.6640625" style="48" customWidth="1"/>
    <col min="787" max="800" width="0" style="48" hidden="1" customWidth="1"/>
    <col min="801" max="1025" width="9.109375" style="48"/>
    <col min="1026" max="1026" width="0" style="48" hidden="1" customWidth="1"/>
    <col min="1027" max="1027" width="11.109375" style="48" customWidth="1"/>
    <col min="1028" max="1028" width="1.6640625" style="48" customWidth="1"/>
    <col min="1029" max="1029" width="7.109375" style="48" bestFit="1" customWidth="1"/>
    <col min="1030" max="1030" width="1.6640625" style="48" customWidth="1"/>
    <col min="1031" max="1031" width="12.6640625" style="48" customWidth="1"/>
    <col min="1032" max="1032" width="1.6640625" style="48" customWidth="1"/>
    <col min="1033" max="1033" width="20.6640625" style="48" customWidth="1"/>
    <col min="1034" max="1034" width="2.6640625" style="48" customWidth="1"/>
    <col min="1035" max="1035" width="10.5546875" style="48" customWidth="1"/>
    <col min="1036" max="1036" width="1.6640625" style="48" customWidth="1"/>
    <col min="1037" max="1037" width="10.5546875" style="48" customWidth="1"/>
    <col min="1038" max="1038" width="1.6640625" style="48" customWidth="1"/>
    <col min="1039" max="1039" width="12.6640625" style="48" customWidth="1"/>
    <col min="1040" max="1040" width="1.6640625" style="48" customWidth="1"/>
    <col min="1041" max="1041" width="22.88671875" style="48" customWidth="1"/>
    <col min="1042" max="1042" width="4.6640625" style="48" customWidth="1"/>
    <col min="1043" max="1056" width="0" style="48" hidden="1" customWidth="1"/>
    <col min="1057" max="1281" width="9.109375" style="48"/>
    <col min="1282" max="1282" width="0" style="48" hidden="1" customWidth="1"/>
    <col min="1283" max="1283" width="11.109375" style="48" customWidth="1"/>
    <col min="1284" max="1284" width="1.6640625" style="48" customWidth="1"/>
    <col min="1285" max="1285" width="7.109375" style="48" bestFit="1" customWidth="1"/>
    <col min="1286" max="1286" width="1.6640625" style="48" customWidth="1"/>
    <col min="1287" max="1287" width="12.6640625" style="48" customWidth="1"/>
    <col min="1288" max="1288" width="1.6640625" style="48" customWidth="1"/>
    <col min="1289" max="1289" width="20.6640625" style="48" customWidth="1"/>
    <col min="1290" max="1290" width="2.6640625" style="48" customWidth="1"/>
    <col min="1291" max="1291" width="10.5546875" style="48" customWidth="1"/>
    <col min="1292" max="1292" width="1.6640625" style="48" customWidth="1"/>
    <col min="1293" max="1293" width="10.5546875" style="48" customWidth="1"/>
    <col min="1294" max="1294" width="1.6640625" style="48" customWidth="1"/>
    <col min="1295" max="1295" width="12.6640625" style="48" customWidth="1"/>
    <col min="1296" max="1296" width="1.6640625" style="48" customWidth="1"/>
    <col min="1297" max="1297" width="22.88671875" style="48" customWidth="1"/>
    <col min="1298" max="1298" width="4.6640625" style="48" customWidth="1"/>
    <col min="1299" max="1312" width="0" style="48" hidden="1" customWidth="1"/>
    <col min="1313" max="1537" width="9.109375" style="48"/>
    <col min="1538" max="1538" width="0" style="48" hidden="1" customWidth="1"/>
    <col min="1539" max="1539" width="11.109375" style="48" customWidth="1"/>
    <col min="1540" max="1540" width="1.6640625" style="48" customWidth="1"/>
    <col min="1541" max="1541" width="7.109375" style="48" bestFit="1" customWidth="1"/>
    <col min="1542" max="1542" width="1.6640625" style="48" customWidth="1"/>
    <col min="1543" max="1543" width="12.6640625" style="48" customWidth="1"/>
    <col min="1544" max="1544" width="1.6640625" style="48" customWidth="1"/>
    <col min="1545" max="1545" width="20.6640625" style="48" customWidth="1"/>
    <col min="1546" max="1546" width="2.6640625" style="48" customWidth="1"/>
    <col min="1547" max="1547" width="10.5546875" style="48" customWidth="1"/>
    <col min="1548" max="1548" width="1.6640625" style="48" customWidth="1"/>
    <col min="1549" max="1549" width="10.5546875" style="48" customWidth="1"/>
    <col min="1550" max="1550" width="1.6640625" style="48" customWidth="1"/>
    <col min="1551" max="1551" width="12.6640625" style="48" customWidth="1"/>
    <col min="1552" max="1552" width="1.6640625" style="48" customWidth="1"/>
    <col min="1553" max="1553" width="22.88671875" style="48" customWidth="1"/>
    <col min="1554" max="1554" width="4.6640625" style="48" customWidth="1"/>
    <col min="1555" max="1568" width="0" style="48" hidden="1" customWidth="1"/>
    <col min="1569" max="1793" width="9.109375" style="48"/>
    <col min="1794" max="1794" width="0" style="48" hidden="1" customWidth="1"/>
    <col min="1795" max="1795" width="11.109375" style="48" customWidth="1"/>
    <col min="1796" max="1796" width="1.6640625" style="48" customWidth="1"/>
    <col min="1797" max="1797" width="7.109375" style="48" bestFit="1" customWidth="1"/>
    <col min="1798" max="1798" width="1.6640625" style="48" customWidth="1"/>
    <col min="1799" max="1799" width="12.6640625" style="48" customWidth="1"/>
    <col min="1800" max="1800" width="1.6640625" style="48" customWidth="1"/>
    <col min="1801" max="1801" width="20.6640625" style="48" customWidth="1"/>
    <col min="1802" max="1802" width="2.6640625" style="48" customWidth="1"/>
    <col min="1803" max="1803" width="10.5546875" style="48" customWidth="1"/>
    <col min="1804" max="1804" width="1.6640625" style="48" customWidth="1"/>
    <col min="1805" max="1805" width="10.5546875" style="48" customWidth="1"/>
    <col min="1806" max="1806" width="1.6640625" style="48" customWidth="1"/>
    <col min="1807" max="1807" width="12.6640625" style="48" customWidth="1"/>
    <col min="1808" max="1808" width="1.6640625" style="48" customWidth="1"/>
    <col min="1809" max="1809" width="22.88671875" style="48" customWidth="1"/>
    <col min="1810" max="1810" width="4.6640625" style="48" customWidth="1"/>
    <col min="1811" max="1824" width="0" style="48" hidden="1" customWidth="1"/>
    <col min="1825" max="2049" width="9.109375" style="48"/>
    <col min="2050" max="2050" width="0" style="48" hidden="1" customWidth="1"/>
    <col min="2051" max="2051" width="11.109375" style="48" customWidth="1"/>
    <col min="2052" max="2052" width="1.6640625" style="48" customWidth="1"/>
    <col min="2053" max="2053" width="7.109375" style="48" bestFit="1" customWidth="1"/>
    <col min="2054" max="2054" width="1.6640625" style="48" customWidth="1"/>
    <col min="2055" max="2055" width="12.6640625" style="48" customWidth="1"/>
    <col min="2056" max="2056" width="1.6640625" style="48" customWidth="1"/>
    <col min="2057" max="2057" width="20.6640625" style="48" customWidth="1"/>
    <col min="2058" max="2058" width="2.6640625" style="48" customWidth="1"/>
    <col min="2059" max="2059" width="10.5546875" style="48" customWidth="1"/>
    <col min="2060" max="2060" width="1.6640625" style="48" customWidth="1"/>
    <col min="2061" max="2061" width="10.5546875" style="48" customWidth="1"/>
    <col min="2062" max="2062" width="1.6640625" style="48" customWidth="1"/>
    <col min="2063" max="2063" width="12.6640625" style="48" customWidth="1"/>
    <col min="2064" max="2064" width="1.6640625" style="48" customWidth="1"/>
    <col min="2065" max="2065" width="22.88671875" style="48" customWidth="1"/>
    <col min="2066" max="2066" width="4.6640625" style="48" customWidth="1"/>
    <col min="2067" max="2080" width="0" style="48" hidden="1" customWidth="1"/>
    <col min="2081" max="2305" width="9.109375" style="48"/>
    <col min="2306" max="2306" width="0" style="48" hidden="1" customWidth="1"/>
    <col min="2307" max="2307" width="11.109375" style="48" customWidth="1"/>
    <col min="2308" max="2308" width="1.6640625" style="48" customWidth="1"/>
    <col min="2309" max="2309" width="7.109375" style="48" bestFit="1" customWidth="1"/>
    <col min="2310" max="2310" width="1.6640625" style="48" customWidth="1"/>
    <col min="2311" max="2311" width="12.6640625" style="48" customWidth="1"/>
    <col min="2312" max="2312" width="1.6640625" style="48" customWidth="1"/>
    <col min="2313" max="2313" width="20.6640625" style="48" customWidth="1"/>
    <col min="2314" max="2314" width="2.6640625" style="48" customWidth="1"/>
    <col min="2315" max="2315" width="10.5546875" style="48" customWidth="1"/>
    <col min="2316" max="2316" width="1.6640625" style="48" customWidth="1"/>
    <col min="2317" max="2317" width="10.5546875" style="48" customWidth="1"/>
    <col min="2318" max="2318" width="1.6640625" style="48" customWidth="1"/>
    <col min="2319" max="2319" width="12.6640625" style="48" customWidth="1"/>
    <col min="2320" max="2320" width="1.6640625" style="48" customWidth="1"/>
    <col min="2321" max="2321" width="22.88671875" style="48" customWidth="1"/>
    <col min="2322" max="2322" width="4.6640625" style="48" customWidth="1"/>
    <col min="2323" max="2336" width="0" style="48" hidden="1" customWidth="1"/>
    <col min="2337" max="2561" width="9.109375" style="48"/>
    <col min="2562" max="2562" width="0" style="48" hidden="1" customWidth="1"/>
    <col min="2563" max="2563" width="11.109375" style="48" customWidth="1"/>
    <col min="2564" max="2564" width="1.6640625" style="48" customWidth="1"/>
    <col min="2565" max="2565" width="7.109375" style="48" bestFit="1" customWidth="1"/>
    <col min="2566" max="2566" width="1.6640625" style="48" customWidth="1"/>
    <col min="2567" max="2567" width="12.6640625" style="48" customWidth="1"/>
    <col min="2568" max="2568" width="1.6640625" style="48" customWidth="1"/>
    <col min="2569" max="2569" width="20.6640625" style="48" customWidth="1"/>
    <col min="2570" max="2570" width="2.6640625" style="48" customWidth="1"/>
    <col min="2571" max="2571" width="10.5546875" style="48" customWidth="1"/>
    <col min="2572" max="2572" width="1.6640625" style="48" customWidth="1"/>
    <col min="2573" max="2573" width="10.5546875" style="48" customWidth="1"/>
    <col min="2574" max="2574" width="1.6640625" style="48" customWidth="1"/>
    <col min="2575" max="2575" width="12.6640625" style="48" customWidth="1"/>
    <col min="2576" max="2576" width="1.6640625" style="48" customWidth="1"/>
    <col min="2577" max="2577" width="22.88671875" style="48" customWidth="1"/>
    <col min="2578" max="2578" width="4.6640625" style="48" customWidth="1"/>
    <col min="2579" max="2592" width="0" style="48" hidden="1" customWidth="1"/>
    <col min="2593" max="2817" width="9.109375" style="48"/>
    <col min="2818" max="2818" width="0" style="48" hidden="1" customWidth="1"/>
    <col min="2819" max="2819" width="11.109375" style="48" customWidth="1"/>
    <col min="2820" max="2820" width="1.6640625" style="48" customWidth="1"/>
    <col min="2821" max="2821" width="7.109375" style="48" bestFit="1" customWidth="1"/>
    <col min="2822" max="2822" width="1.6640625" style="48" customWidth="1"/>
    <col min="2823" max="2823" width="12.6640625" style="48" customWidth="1"/>
    <col min="2824" max="2824" width="1.6640625" style="48" customWidth="1"/>
    <col min="2825" max="2825" width="20.6640625" style="48" customWidth="1"/>
    <col min="2826" max="2826" width="2.6640625" style="48" customWidth="1"/>
    <col min="2827" max="2827" width="10.5546875" style="48" customWidth="1"/>
    <col min="2828" max="2828" width="1.6640625" style="48" customWidth="1"/>
    <col min="2829" max="2829" width="10.5546875" style="48" customWidth="1"/>
    <col min="2830" max="2830" width="1.6640625" style="48" customWidth="1"/>
    <col min="2831" max="2831" width="12.6640625" style="48" customWidth="1"/>
    <col min="2832" max="2832" width="1.6640625" style="48" customWidth="1"/>
    <col min="2833" max="2833" width="22.88671875" style="48" customWidth="1"/>
    <col min="2834" max="2834" width="4.6640625" style="48" customWidth="1"/>
    <col min="2835" max="2848" width="0" style="48" hidden="1" customWidth="1"/>
    <col min="2849" max="3073" width="9.109375" style="48"/>
    <col min="3074" max="3074" width="0" style="48" hidden="1" customWidth="1"/>
    <col min="3075" max="3075" width="11.109375" style="48" customWidth="1"/>
    <col min="3076" max="3076" width="1.6640625" style="48" customWidth="1"/>
    <col min="3077" max="3077" width="7.109375" style="48" bestFit="1" customWidth="1"/>
    <col min="3078" max="3078" width="1.6640625" style="48" customWidth="1"/>
    <col min="3079" max="3079" width="12.6640625" style="48" customWidth="1"/>
    <col min="3080" max="3080" width="1.6640625" style="48" customWidth="1"/>
    <col min="3081" max="3081" width="20.6640625" style="48" customWidth="1"/>
    <col min="3082" max="3082" width="2.6640625" style="48" customWidth="1"/>
    <col min="3083" max="3083" width="10.5546875" style="48" customWidth="1"/>
    <col min="3084" max="3084" width="1.6640625" style="48" customWidth="1"/>
    <col min="3085" max="3085" width="10.5546875" style="48" customWidth="1"/>
    <col min="3086" max="3086" width="1.6640625" style="48" customWidth="1"/>
    <col min="3087" max="3087" width="12.6640625" style="48" customWidth="1"/>
    <col min="3088" max="3088" width="1.6640625" style="48" customWidth="1"/>
    <col min="3089" max="3089" width="22.88671875" style="48" customWidth="1"/>
    <col min="3090" max="3090" width="4.6640625" style="48" customWidth="1"/>
    <col min="3091" max="3104" width="0" style="48" hidden="1" customWidth="1"/>
    <col min="3105" max="3329" width="9.109375" style="48"/>
    <col min="3330" max="3330" width="0" style="48" hidden="1" customWidth="1"/>
    <col min="3331" max="3331" width="11.109375" style="48" customWidth="1"/>
    <col min="3332" max="3332" width="1.6640625" style="48" customWidth="1"/>
    <col min="3333" max="3333" width="7.109375" style="48" bestFit="1" customWidth="1"/>
    <col min="3334" max="3334" width="1.6640625" style="48" customWidth="1"/>
    <col min="3335" max="3335" width="12.6640625" style="48" customWidth="1"/>
    <col min="3336" max="3336" width="1.6640625" style="48" customWidth="1"/>
    <col min="3337" max="3337" width="20.6640625" style="48" customWidth="1"/>
    <col min="3338" max="3338" width="2.6640625" style="48" customWidth="1"/>
    <col min="3339" max="3339" width="10.5546875" style="48" customWidth="1"/>
    <col min="3340" max="3340" width="1.6640625" style="48" customWidth="1"/>
    <col min="3341" max="3341" width="10.5546875" style="48" customWidth="1"/>
    <col min="3342" max="3342" width="1.6640625" style="48" customWidth="1"/>
    <col min="3343" max="3343" width="12.6640625" style="48" customWidth="1"/>
    <col min="3344" max="3344" width="1.6640625" style="48" customWidth="1"/>
    <col min="3345" max="3345" width="22.88671875" style="48" customWidth="1"/>
    <col min="3346" max="3346" width="4.6640625" style="48" customWidth="1"/>
    <col min="3347" max="3360" width="0" style="48" hidden="1" customWidth="1"/>
    <col min="3361" max="3585" width="9.109375" style="48"/>
    <col min="3586" max="3586" width="0" style="48" hidden="1" customWidth="1"/>
    <col min="3587" max="3587" width="11.109375" style="48" customWidth="1"/>
    <col min="3588" max="3588" width="1.6640625" style="48" customWidth="1"/>
    <col min="3589" max="3589" width="7.109375" style="48" bestFit="1" customWidth="1"/>
    <col min="3590" max="3590" width="1.6640625" style="48" customWidth="1"/>
    <col min="3591" max="3591" width="12.6640625" style="48" customWidth="1"/>
    <col min="3592" max="3592" width="1.6640625" style="48" customWidth="1"/>
    <col min="3593" max="3593" width="20.6640625" style="48" customWidth="1"/>
    <col min="3594" max="3594" width="2.6640625" style="48" customWidth="1"/>
    <col min="3595" max="3595" width="10.5546875" style="48" customWidth="1"/>
    <col min="3596" max="3596" width="1.6640625" style="48" customWidth="1"/>
    <col min="3597" max="3597" width="10.5546875" style="48" customWidth="1"/>
    <col min="3598" max="3598" width="1.6640625" style="48" customWidth="1"/>
    <col min="3599" max="3599" width="12.6640625" style="48" customWidth="1"/>
    <col min="3600" max="3600" width="1.6640625" style="48" customWidth="1"/>
    <col min="3601" max="3601" width="22.88671875" style="48" customWidth="1"/>
    <col min="3602" max="3602" width="4.6640625" style="48" customWidth="1"/>
    <col min="3603" max="3616" width="0" style="48" hidden="1" customWidth="1"/>
    <col min="3617" max="3841" width="9.109375" style="48"/>
    <col min="3842" max="3842" width="0" style="48" hidden="1" customWidth="1"/>
    <col min="3843" max="3843" width="11.109375" style="48" customWidth="1"/>
    <col min="3844" max="3844" width="1.6640625" style="48" customWidth="1"/>
    <col min="3845" max="3845" width="7.109375" style="48" bestFit="1" customWidth="1"/>
    <col min="3846" max="3846" width="1.6640625" style="48" customWidth="1"/>
    <col min="3847" max="3847" width="12.6640625" style="48" customWidth="1"/>
    <col min="3848" max="3848" width="1.6640625" style="48" customWidth="1"/>
    <col min="3849" max="3849" width="20.6640625" style="48" customWidth="1"/>
    <col min="3850" max="3850" width="2.6640625" style="48" customWidth="1"/>
    <col min="3851" max="3851" width="10.5546875" style="48" customWidth="1"/>
    <col min="3852" max="3852" width="1.6640625" style="48" customWidth="1"/>
    <col min="3853" max="3853" width="10.5546875" style="48" customWidth="1"/>
    <col min="3854" max="3854" width="1.6640625" style="48" customWidth="1"/>
    <col min="3855" max="3855" width="12.6640625" style="48" customWidth="1"/>
    <col min="3856" max="3856" width="1.6640625" style="48" customWidth="1"/>
    <col min="3857" max="3857" width="22.88671875" style="48" customWidth="1"/>
    <col min="3858" max="3858" width="4.6640625" style="48" customWidth="1"/>
    <col min="3859" max="3872" width="0" style="48" hidden="1" customWidth="1"/>
    <col min="3873" max="4097" width="9.109375" style="48"/>
    <col min="4098" max="4098" width="0" style="48" hidden="1" customWidth="1"/>
    <col min="4099" max="4099" width="11.109375" style="48" customWidth="1"/>
    <col min="4100" max="4100" width="1.6640625" style="48" customWidth="1"/>
    <col min="4101" max="4101" width="7.109375" style="48" bestFit="1" customWidth="1"/>
    <col min="4102" max="4102" width="1.6640625" style="48" customWidth="1"/>
    <col min="4103" max="4103" width="12.6640625" style="48" customWidth="1"/>
    <col min="4104" max="4104" width="1.6640625" style="48" customWidth="1"/>
    <col min="4105" max="4105" width="20.6640625" style="48" customWidth="1"/>
    <col min="4106" max="4106" width="2.6640625" style="48" customWidth="1"/>
    <col min="4107" max="4107" width="10.5546875" style="48" customWidth="1"/>
    <col min="4108" max="4108" width="1.6640625" style="48" customWidth="1"/>
    <col min="4109" max="4109" width="10.5546875" style="48" customWidth="1"/>
    <col min="4110" max="4110" width="1.6640625" style="48" customWidth="1"/>
    <col min="4111" max="4111" width="12.6640625" style="48" customWidth="1"/>
    <col min="4112" max="4112" width="1.6640625" style="48" customWidth="1"/>
    <col min="4113" max="4113" width="22.88671875" style="48" customWidth="1"/>
    <col min="4114" max="4114" width="4.6640625" style="48" customWidth="1"/>
    <col min="4115" max="4128" width="0" style="48" hidden="1" customWidth="1"/>
    <col min="4129" max="4353" width="9.109375" style="48"/>
    <col min="4354" max="4354" width="0" style="48" hidden="1" customWidth="1"/>
    <col min="4355" max="4355" width="11.109375" style="48" customWidth="1"/>
    <col min="4356" max="4356" width="1.6640625" style="48" customWidth="1"/>
    <col min="4357" max="4357" width="7.109375" style="48" bestFit="1" customWidth="1"/>
    <col min="4358" max="4358" width="1.6640625" style="48" customWidth="1"/>
    <col min="4359" max="4359" width="12.6640625" style="48" customWidth="1"/>
    <col min="4360" max="4360" width="1.6640625" style="48" customWidth="1"/>
    <col min="4361" max="4361" width="20.6640625" style="48" customWidth="1"/>
    <col min="4362" max="4362" width="2.6640625" style="48" customWidth="1"/>
    <col min="4363" max="4363" width="10.5546875" style="48" customWidth="1"/>
    <col min="4364" max="4364" width="1.6640625" style="48" customWidth="1"/>
    <col min="4365" max="4365" width="10.5546875" style="48" customWidth="1"/>
    <col min="4366" max="4366" width="1.6640625" style="48" customWidth="1"/>
    <col min="4367" max="4367" width="12.6640625" style="48" customWidth="1"/>
    <col min="4368" max="4368" width="1.6640625" style="48" customWidth="1"/>
    <col min="4369" max="4369" width="22.88671875" style="48" customWidth="1"/>
    <col min="4370" max="4370" width="4.6640625" style="48" customWidth="1"/>
    <col min="4371" max="4384" width="0" style="48" hidden="1" customWidth="1"/>
    <col min="4385" max="4609" width="9.109375" style="48"/>
    <col min="4610" max="4610" width="0" style="48" hidden="1" customWidth="1"/>
    <col min="4611" max="4611" width="11.109375" style="48" customWidth="1"/>
    <col min="4612" max="4612" width="1.6640625" style="48" customWidth="1"/>
    <col min="4613" max="4613" width="7.109375" style="48" bestFit="1" customWidth="1"/>
    <col min="4614" max="4614" width="1.6640625" style="48" customWidth="1"/>
    <col min="4615" max="4615" width="12.6640625" style="48" customWidth="1"/>
    <col min="4616" max="4616" width="1.6640625" style="48" customWidth="1"/>
    <col min="4617" max="4617" width="20.6640625" style="48" customWidth="1"/>
    <col min="4618" max="4618" width="2.6640625" style="48" customWidth="1"/>
    <col min="4619" max="4619" width="10.5546875" style="48" customWidth="1"/>
    <col min="4620" max="4620" width="1.6640625" style="48" customWidth="1"/>
    <col min="4621" max="4621" width="10.5546875" style="48" customWidth="1"/>
    <col min="4622" max="4622" width="1.6640625" style="48" customWidth="1"/>
    <col min="4623" max="4623" width="12.6640625" style="48" customWidth="1"/>
    <col min="4624" max="4624" width="1.6640625" style="48" customWidth="1"/>
    <col min="4625" max="4625" width="22.88671875" style="48" customWidth="1"/>
    <col min="4626" max="4626" width="4.6640625" style="48" customWidth="1"/>
    <col min="4627" max="4640" width="0" style="48" hidden="1" customWidth="1"/>
    <col min="4641" max="4865" width="9.109375" style="48"/>
    <col min="4866" max="4866" width="0" style="48" hidden="1" customWidth="1"/>
    <col min="4867" max="4867" width="11.109375" style="48" customWidth="1"/>
    <col min="4868" max="4868" width="1.6640625" style="48" customWidth="1"/>
    <col min="4869" max="4869" width="7.109375" style="48" bestFit="1" customWidth="1"/>
    <col min="4870" max="4870" width="1.6640625" style="48" customWidth="1"/>
    <col min="4871" max="4871" width="12.6640625" style="48" customWidth="1"/>
    <col min="4872" max="4872" width="1.6640625" style="48" customWidth="1"/>
    <col min="4873" max="4873" width="20.6640625" style="48" customWidth="1"/>
    <col min="4874" max="4874" width="2.6640625" style="48" customWidth="1"/>
    <col min="4875" max="4875" width="10.5546875" style="48" customWidth="1"/>
    <col min="4876" max="4876" width="1.6640625" style="48" customWidth="1"/>
    <col min="4877" max="4877" width="10.5546875" style="48" customWidth="1"/>
    <col min="4878" max="4878" width="1.6640625" style="48" customWidth="1"/>
    <col min="4879" max="4879" width="12.6640625" style="48" customWidth="1"/>
    <col min="4880" max="4880" width="1.6640625" style="48" customWidth="1"/>
    <col min="4881" max="4881" width="22.88671875" style="48" customWidth="1"/>
    <col min="4882" max="4882" width="4.6640625" style="48" customWidth="1"/>
    <col min="4883" max="4896" width="0" style="48" hidden="1" customWidth="1"/>
    <col min="4897" max="5121" width="9.109375" style="48"/>
    <col min="5122" max="5122" width="0" style="48" hidden="1" customWidth="1"/>
    <col min="5123" max="5123" width="11.109375" style="48" customWidth="1"/>
    <col min="5124" max="5124" width="1.6640625" style="48" customWidth="1"/>
    <col min="5125" max="5125" width="7.109375" style="48" bestFit="1" customWidth="1"/>
    <col min="5126" max="5126" width="1.6640625" style="48" customWidth="1"/>
    <col min="5127" max="5127" width="12.6640625" style="48" customWidth="1"/>
    <col min="5128" max="5128" width="1.6640625" style="48" customWidth="1"/>
    <col min="5129" max="5129" width="20.6640625" style="48" customWidth="1"/>
    <col min="5130" max="5130" width="2.6640625" style="48" customWidth="1"/>
    <col min="5131" max="5131" width="10.5546875" style="48" customWidth="1"/>
    <col min="5132" max="5132" width="1.6640625" style="48" customWidth="1"/>
    <col min="5133" max="5133" width="10.5546875" style="48" customWidth="1"/>
    <col min="5134" max="5134" width="1.6640625" style="48" customWidth="1"/>
    <col min="5135" max="5135" width="12.6640625" style="48" customWidth="1"/>
    <col min="5136" max="5136" width="1.6640625" style="48" customWidth="1"/>
    <col min="5137" max="5137" width="22.88671875" style="48" customWidth="1"/>
    <col min="5138" max="5138" width="4.6640625" style="48" customWidth="1"/>
    <col min="5139" max="5152" width="0" style="48" hidden="1" customWidth="1"/>
    <col min="5153" max="5377" width="9.109375" style="48"/>
    <col min="5378" max="5378" width="0" style="48" hidden="1" customWidth="1"/>
    <col min="5379" max="5379" width="11.109375" style="48" customWidth="1"/>
    <col min="5380" max="5380" width="1.6640625" style="48" customWidth="1"/>
    <col min="5381" max="5381" width="7.109375" style="48" bestFit="1" customWidth="1"/>
    <col min="5382" max="5382" width="1.6640625" style="48" customWidth="1"/>
    <col min="5383" max="5383" width="12.6640625" style="48" customWidth="1"/>
    <col min="5384" max="5384" width="1.6640625" style="48" customWidth="1"/>
    <col min="5385" max="5385" width="20.6640625" style="48" customWidth="1"/>
    <col min="5386" max="5386" width="2.6640625" style="48" customWidth="1"/>
    <col min="5387" max="5387" width="10.5546875" style="48" customWidth="1"/>
    <col min="5388" max="5388" width="1.6640625" style="48" customWidth="1"/>
    <col min="5389" max="5389" width="10.5546875" style="48" customWidth="1"/>
    <col min="5390" max="5390" width="1.6640625" style="48" customWidth="1"/>
    <col min="5391" max="5391" width="12.6640625" style="48" customWidth="1"/>
    <col min="5392" max="5392" width="1.6640625" style="48" customWidth="1"/>
    <col min="5393" max="5393" width="22.88671875" style="48" customWidth="1"/>
    <col min="5394" max="5394" width="4.6640625" style="48" customWidth="1"/>
    <col min="5395" max="5408" width="0" style="48" hidden="1" customWidth="1"/>
    <col min="5409" max="5633" width="9.109375" style="48"/>
    <col min="5634" max="5634" width="0" style="48" hidden="1" customWidth="1"/>
    <col min="5635" max="5635" width="11.109375" style="48" customWidth="1"/>
    <col min="5636" max="5636" width="1.6640625" style="48" customWidth="1"/>
    <col min="5637" max="5637" width="7.109375" style="48" bestFit="1" customWidth="1"/>
    <col min="5638" max="5638" width="1.6640625" style="48" customWidth="1"/>
    <col min="5639" max="5639" width="12.6640625" style="48" customWidth="1"/>
    <col min="5640" max="5640" width="1.6640625" style="48" customWidth="1"/>
    <col min="5641" max="5641" width="20.6640625" style="48" customWidth="1"/>
    <col min="5642" max="5642" width="2.6640625" style="48" customWidth="1"/>
    <col min="5643" max="5643" width="10.5546875" style="48" customWidth="1"/>
    <col min="5644" max="5644" width="1.6640625" style="48" customWidth="1"/>
    <col min="5645" max="5645" width="10.5546875" style="48" customWidth="1"/>
    <col min="5646" max="5646" width="1.6640625" style="48" customWidth="1"/>
    <col min="5647" max="5647" width="12.6640625" style="48" customWidth="1"/>
    <col min="5648" max="5648" width="1.6640625" style="48" customWidth="1"/>
    <col min="5649" max="5649" width="22.88671875" style="48" customWidth="1"/>
    <col min="5650" max="5650" width="4.6640625" style="48" customWidth="1"/>
    <col min="5651" max="5664" width="0" style="48" hidden="1" customWidth="1"/>
    <col min="5665" max="5889" width="9.109375" style="48"/>
    <col min="5890" max="5890" width="0" style="48" hidden="1" customWidth="1"/>
    <col min="5891" max="5891" width="11.109375" style="48" customWidth="1"/>
    <col min="5892" max="5892" width="1.6640625" style="48" customWidth="1"/>
    <col min="5893" max="5893" width="7.109375" style="48" bestFit="1" customWidth="1"/>
    <col min="5894" max="5894" width="1.6640625" style="48" customWidth="1"/>
    <col min="5895" max="5895" width="12.6640625" style="48" customWidth="1"/>
    <col min="5896" max="5896" width="1.6640625" style="48" customWidth="1"/>
    <col min="5897" max="5897" width="20.6640625" style="48" customWidth="1"/>
    <col min="5898" max="5898" width="2.6640625" style="48" customWidth="1"/>
    <col min="5899" max="5899" width="10.5546875" style="48" customWidth="1"/>
    <col min="5900" max="5900" width="1.6640625" style="48" customWidth="1"/>
    <col min="5901" max="5901" width="10.5546875" style="48" customWidth="1"/>
    <col min="5902" max="5902" width="1.6640625" style="48" customWidth="1"/>
    <col min="5903" max="5903" width="12.6640625" style="48" customWidth="1"/>
    <col min="5904" max="5904" width="1.6640625" style="48" customWidth="1"/>
    <col min="5905" max="5905" width="22.88671875" style="48" customWidth="1"/>
    <col min="5906" max="5906" width="4.6640625" style="48" customWidth="1"/>
    <col min="5907" max="5920" width="0" style="48" hidden="1" customWidth="1"/>
    <col min="5921" max="6145" width="9.109375" style="48"/>
    <col min="6146" max="6146" width="0" style="48" hidden="1" customWidth="1"/>
    <col min="6147" max="6147" width="11.109375" style="48" customWidth="1"/>
    <col min="6148" max="6148" width="1.6640625" style="48" customWidth="1"/>
    <col min="6149" max="6149" width="7.109375" style="48" bestFit="1" customWidth="1"/>
    <col min="6150" max="6150" width="1.6640625" style="48" customWidth="1"/>
    <col min="6151" max="6151" width="12.6640625" style="48" customWidth="1"/>
    <col min="6152" max="6152" width="1.6640625" style="48" customWidth="1"/>
    <col min="6153" max="6153" width="20.6640625" style="48" customWidth="1"/>
    <col min="6154" max="6154" width="2.6640625" style="48" customWidth="1"/>
    <col min="6155" max="6155" width="10.5546875" style="48" customWidth="1"/>
    <col min="6156" max="6156" width="1.6640625" style="48" customWidth="1"/>
    <col min="6157" max="6157" width="10.5546875" style="48" customWidth="1"/>
    <col min="6158" max="6158" width="1.6640625" style="48" customWidth="1"/>
    <col min="6159" max="6159" width="12.6640625" style="48" customWidth="1"/>
    <col min="6160" max="6160" width="1.6640625" style="48" customWidth="1"/>
    <col min="6161" max="6161" width="22.88671875" style="48" customWidth="1"/>
    <col min="6162" max="6162" width="4.6640625" style="48" customWidth="1"/>
    <col min="6163" max="6176" width="0" style="48" hidden="1" customWidth="1"/>
    <col min="6177" max="6401" width="9.109375" style="48"/>
    <col min="6402" max="6402" width="0" style="48" hidden="1" customWidth="1"/>
    <col min="6403" max="6403" width="11.109375" style="48" customWidth="1"/>
    <col min="6404" max="6404" width="1.6640625" style="48" customWidth="1"/>
    <col min="6405" max="6405" width="7.109375" style="48" bestFit="1" customWidth="1"/>
    <col min="6406" max="6406" width="1.6640625" style="48" customWidth="1"/>
    <col min="6407" max="6407" width="12.6640625" style="48" customWidth="1"/>
    <col min="6408" max="6408" width="1.6640625" style="48" customWidth="1"/>
    <col min="6409" max="6409" width="20.6640625" style="48" customWidth="1"/>
    <col min="6410" max="6410" width="2.6640625" style="48" customWidth="1"/>
    <col min="6411" max="6411" width="10.5546875" style="48" customWidth="1"/>
    <col min="6412" max="6412" width="1.6640625" style="48" customWidth="1"/>
    <col min="6413" max="6413" width="10.5546875" style="48" customWidth="1"/>
    <col min="6414" max="6414" width="1.6640625" style="48" customWidth="1"/>
    <col min="6415" max="6415" width="12.6640625" style="48" customWidth="1"/>
    <col min="6416" max="6416" width="1.6640625" style="48" customWidth="1"/>
    <col min="6417" max="6417" width="22.88671875" style="48" customWidth="1"/>
    <col min="6418" max="6418" width="4.6640625" style="48" customWidth="1"/>
    <col min="6419" max="6432" width="0" style="48" hidden="1" customWidth="1"/>
    <col min="6433" max="6657" width="9.109375" style="48"/>
    <col min="6658" max="6658" width="0" style="48" hidden="1" customWidth="1"/>
    <col min="6659" max="6659" width="11.109375" style="48" customWidth="1"/>
    <col min="6660" max="6660" width="1.6640625" style="48" customWidth="1"/>
    <col min="6661" max="6661" width="7.109375" style="48" bestFit="1" customWidth="1"/>
    <col min="6662" max="6662" width="1.6640625" style="48" customWidth="1"/>
    <col min="6663" max="6663" width="12.6640625" style="48" customWidth="1"/>
    <col min="6664" max="6664" width="1.6640625" style="48" customWidth="1"/>
    <col min="6665" max="6665" width="20.6640625" style="48" customWidth="1"/>
    <col min="6666" max="6666" width="2.6640625" style="48" customWidth="1"/>
    <col min="6667" max="6667" width="10.5546875" style="48" customWidth="1"/>
    <col min="6668" max="6668" width="1.6640625" style="48" customWidth="1"/>
    <col min="6669" max="6669" width="10.5546875" style="48" customWidth="1"/>
    <col min="6670" max="6670" width="1.6640625" style="48" customWidth="1"/>
    <col min="6671" max="6671" width="12.6640625" style="48" customWidth="1"/>
    <col min="6672" max="6672" width="1.6640625" style="48" customWidth="1"/>
    <col min="6673" max="6673" width="22.88671875" style="48" customWidth="1"/>
    <col min="6674" max="6674" width="4.6640625" style="48" customWidth="1"/>
    <col min="6675" max="6688" width="0" style="48" hidden="1" customWidth="1"/>
    <col min="6689" max="6913" width="9.109375" style="48"/>
    <col min="6914" max="6914" width="0" style="48" hidden="1" customWidth="1"/>
    <col min="6915" max="6915" width="11.109375" style="48" customWidth="1"/>
    <col min="6916" max="6916" width="1.6640625" style="48" customWidth="1"/>
    <col min="6917" max="6917" width="7.109375" style="48" bestFit="1" customWidth="1"/>
    <col min="6918" max="6918" width="1.6640625" style="48" customWidth="1"/>
    <col min="6919" max="6919" width="12.6640625" style="48" customWidth="1"/>
    <col min="6920" max="6920" width="1.6640625" style="48" customWidth="1"/>
    <col min="6921" max="6921" width="20.6640625" style="48" customWidth="1"/>
    <col min="6922" max="6922" width="2.6640625" style="48" customWidth="1"/>
    <col min="6923" max="6923" width="10.5546875" style="48" customWidth="1"/>
    <col min="6924" max="6924" width="1.6640625" style="48" customWidth="1"/>
    <col min="6925" max="6925" width="10.5546875" style="48" customWidth="1"/>
    <col min="6926" max="6926" width="1.6640625" style="48" customWidth="1"/>
    <col min="6927" max="6927" width="12.6640625" style="48" customWidth="1"/>
    <col min="6928" max="6928" width="1.6640625" style="48" customWidth="1"/>
    <col min="6929" max="6929" width="22.88671875" style="48" customWidth="1"/>
    <col min="6930" max="6930" width="4.6640625" style="48" customWidth="1"/>
    <col min="6931" max="6944" width="0" style="48" hidden="1" customWidth="1"/>
    <col min="6945" max="7169" width="9.109375" style="48"/>
    <col min="7170" max="7170" width="0" style="48" hidden="1" customWidth="1"/>
    <col min="7171" max="7171" width="11.109375" style="48" customWidth="1"/>
    <col min="7172" max="7172" width="1.6640625" style="48" customWidth="1"/>
    <col min="7173" max="7173" width="7.109375" style="48" bestFit="1" customWidth="1"/>
    <col min="7174" max="7174" width="1.6640625" style="48" customWidth="1"/>
    <col min="7175" max="7175" width="12.6640625" style="48" customWidth="1"/>
    <col min="7176" max="7176" width="1.6640625" style="48" customWidth="1"/>
    <col min="7177" max="7177" width="20.6640625" style="48" customWidth="1"/>
    <col min="7178" max="7178" width="2.6640625" style="48" customWidth="1"/>
    <col min="7179" max="7179" width="10.5546875" style="48" customWidth="1"/>
    <col min="7180" max="7180" width="1.6640625" style="48" customWidth="1"/>
    <col min="7181" max="7181" width="10.5546875" style="48" customWidth="1"/>
    <col min="7182" max="7182" width="1.6640625" style="48" customWidth="1"/>
    <col min="7183" max="7183" width="12.6640625" style="48" customWidth="1"/>
    <col min="7184" max="7184" width="1.6640625" style="48" customWidth="1"/>
    <col min="7185" max="7185" width="22.88671875" style="48" customWidth="1"/>
    <col min="7186" max="7186" width="4.6640625" style="48" customWidth="1"/>
    <col min="7187" max="7200" width="0" style="48" hidden="1" customWidth="1"/>
    <col min="7201" max="7425" width="9.109375" style="48"/>
    <col min="7426" max="7426" width="0" style="48" hidden="1" customWidth="1"/>
    <col min="7427" max="7427" width="11.109375" style="48" customWidth="1"/>
    <col min="7428" max="7428" width="1.6640625" style="48" customWidth="1"/>
    <col min="7429" max="7429" width="7.109375" style="48" bestFit="1" customWidth="1"/>
    <col min="7430" max="7430" width="1.6640625" style="48" customWidth="1"/>
    <col min="7431" max="7431" width="12.6640625" style="48" customWidth="1"/>
    <col min="7432" max="7432" width="1.6640625" style="48" customWidth="1"/>
    <col min="7433" max="7433" width="20.6640625" style="48" customWidth="1"/>
    <col min="7434" max="7434" width="2.6640625" style="48" customWidth="1"/>
    <col min="7435" max="7435" width="10.5546875" style="48" customWidth="1"/>
    <col min="7436" max="7436" width="1.6640625" style="48" customWidth="1"/>
    <col min="7437" max="7437" width="10.5546875" style="48" customWidth="1"/>
    <col min="7438" max="7438" width="1.6640625" style="48" customWidth="1"/>
    <col min="7439" max="7439" width="12.6640625" style="48" customWidth="1"/>
    <col min="7440" max="7440" width="1.6640625" style="48" customWidth="1"/>
    <col min="7441" max="7441" width="22.88671875" style="48" customWidth="1"/>
    <col min="7442" max="7442" width="4.6640625" style="48" customWidth="1"/>
    <col min="7443" max="7456" width="0" style="48" hidden="1" customWidth="1"/>
    <col min="7457" max="7681" width="9.109375" style="48"/>
    <col min="7682" max="7682" width="0" style="48" hidden="1" customWidth="1"/>
    <col min="7683" max="7683" width="11.109375" style="48" customWidth="1"/>
    <col min="7684" max="7684" width="1.6640625" style="48" customWidth="1"/>
    <col min="7685" max="7685" width="7.109375" style="48" bestFit="1" customWidth="1"/>
    <col min="7686" max="7686" width="1.6640625" style="48" customWidth="1"/>
    <col min="7687" max="7687" width="12.6640625" style="48" customWidth="1"/>
    <col min="7688" max="7688" width="1.6640625" style="48" customWidth="1"/>
    <col min="7689" max="7689" width="20.6640625" style="48" customWidth="1"/>
    <col min="7690" max="7690" width="2.6640625" style="48" customWidth="1"/>
    <col min="7691" max="7691" width="10.5546875" style="48" customWidth="1"/>
    <col min="7692" max="7692" width="1.6640625" style="48" customWidth="1"/>
    <col min="7693" max="7693" width="10.5546875" style="48" customWidth="1"/>
    <col min="7694" max="7694" width="1.6640625" style="48" customWidth="1"/>
    <col min="7695" max="7695" width="12.6640625" style="48" customWidth="1"/>
    <col min="7696" max="7696" width="1.6640625" style="48" customWidth="1"/>
    <col min="7697" max="7697" width="22.88671875" style="48" customWidth="1"/>
    <col min="7698" max="7698" width="4.6640625" style="48" customWidth="1"/>
    <col min="7699" max="7712" width="0" style="48" hidden="1" customWidth="1"/>
    <col min="7713" max="7937" width="9.109375" style="48"/>
    <col min="7938" max="7938" width="0" style="48" hidden="1" customWidth="1"/>
    <col min="7939" max="7939" width="11.109375" style="48" customWidth="1"/>
    <col min="7940" max="7940" width="1.6640625" style="48" customWidth="1"/>
    <col min="7941" max="7941" width="7.109375" style="48" bestFit="1" customWidth="1"/>
    <col min="7942" max="7942" width="1.6640625" style="48" customWidth="1"/>
    <col min="7943" max="7943" width="12.6640625" style="48" customWidth="1"/>
    <col min="7944" max="7944" width="1.6640625" style="48" customWidth="1"/>
    <col min="7945" max="7945" width="20.6640625" style="48" customWidth="1"/>
    <col min="7946" max="7946" width="2.6640625" style="48" customWidth="1"/>
    <col min="7947" max="7947" width="10.5546875" style="48" customWidth="1"/>
    <col min="7948" max="7948" width="1.6640625" style="48" customWidth="1"/>
    <col min="7949" max="7949" width="10.5546875" style="48" customWidth="1"/>
    <col min="7950" max="7950" width="1.6640625" style="48" customWidth="1"/>
    <col min="7951" max="7951" width="12.6640625" style="48" customWidth="1"/>
    <col min="7952" max="7952" width="1.6640625" style="48" customWidth="1"/>
    <col min="7953" max="7953" width="22.88671875" style="48" customWidth="1"/>
    <col min="7954" max="7954" width="4.6640625" style="48" customWidth="1"/>
    <col min="7955" max="7968" width="0" style="48" hidden="1" customWidth="1"/>
    <col min="7969" max="8193" width="9.109375" style="48"/>
    <col min="8194" max="8194" width="0" style="48" hidden="1" customWidth="1"/>
    <col min="8195" max="8195" width="11.109375" style="48" customWidth="1"/>
    <col min="8196" max="8196" width="1.6640625" style="48" customWidth="1"/>
    <col min="8197" max="8197" width="7.109375" style="48" bestFit="1" customWidth="1"/>
    <col min="8198" max="8198" width="1.6640625" style="48" customWidth="1"/>
    <col min="8199" max="8199" width="12.6640625" style="48" customWidth="1"/>
    <col min="8200" max="8200" width="1.6640625" style="48" customWidth="1"/>
    <col min="8201" max="8201" width="20.6640625" style="48" customWidth="1"/>
    <col min="8202" max="8202" width="2.6640625" style="48" customWidth="1"/>
    <col min="8203" max="8203" width="10.5546875" style="48" customWidth="1"/>
    <col min="8204" max="8204" width="1.6640625" style="48" customWidth="1"/>
    <col min="8205" max="8205" width="10.5546875" style="48" customWidth="1"/>
    <col min="8206" max="8206" width="1.6640625" style="48" customWidth="1"/>
    <col min="8207" max="8207" width="12.6640625" style="48" customWidth="1"/>
    <col min="8208" max="8208" width="1.6640625" style="48" customWidth="1"/>
    <col min="8209" max="8209" width="22.88671875" style="48" customWidth="1"/>
    <col min="8210" max="8210" width="4.6640625" style="48" customWidth="1"/>
    <col min="8211" max="8224" width="0" style="48" hidden="1" customWidth="1"/>
    <col min="8225" max="8449" width="9.109375" style="48"/>
    <col min="8450" max="8450" width="0" style="48" hidden="1" customWidth="1"/>
    <col min="8451" max="8451" width="11.109375" style="48" customWidth="1"/>
    <col min="8452" max="8452" width="1.6640625" style="48" customWidth="1"/>
    <col min="8453" max="8453" width="7.109375" style="48" bestFit="1" customWidth="1"/>
    <col min="8454" max="8454" width="1.6640625" style="48" customWidth="1"/>
    <col min="8455" max="8455" width="12.6640625" style="48" customWidth="1"/>
    <col min="8456" max="8456" width="1.6640625" style="48" customWidth="1"/>
    <col min="8457" max="8457" width="20.6640625" style="48" customWidth="1"/>
    <col min="8458" max="8458" width="2.6640625" style="48" customWidth="1"/>
    <col min="8459" max="8459" width="10.5546875" style="48" customWidth="1"/>
    <col min="8460" max="8460" width="1.6640625" style="48" customWidth="1"/>
    <col min="8461" max="8461" width="10.5546875" style="48" customWidth="1"/>
    <col min="8462" max="8462" width="1.6640625" style="48" customWidth="1"/>
    <col min="8463" max="8463" width="12.6640625" style="48" customWidth="1"/>
    <col min="8464" max="8464" width="1.6640625" style="48" customWidth="1"/>
    <col min="8465" max="8465" width="22.88671875" style="48" customWidth="1"/>
    <col min="8466" max="8466" width="4.6640625" style="48" customWidth="1"/>
    <col min="8467" max="8480" width="0" style="48" hidden="1" customWidth="1"/>
    <col min="8481" max="8705" width="9.109375" style="48"/>
    <col min="8706" max="8706" width="0" style="48" hidden="1" customWidth="1"/>
    <col min="8707" max="8707" width="11.109375" style="48" customWidth="1"/>
    <col min="8708" max="8708" width="1.6640625" style="48" customWidth="1"/>
    <col min="8709" max="8709" width="7.109375" style="48" bestFit="1" customWidth="1"/>
    <col min="8710" max="8710" width="1.6640625" style="48" customWidth="1"/>
    <col min="8711" max="8711" width="12.6640625" style="48" customWidth="1"/>
    <col min="8712" max="8712" width="1.6640625" style="48" customWidth="1"/>
    <col min="8713" max="8713" width="20.6640625" style="48" customWidth="1"/>
    <col min="8714" max="8714" width="2.6640625" style="48" customWidth="1"/>
    <col min="8715" max="8715" width="10.5546875" style="48" customWidth="1"/>
    <col min="8716" max="8716" width="1.6640625" style="48" customWidth="1"/>
    <col min="8717" max="8717" width="10.5546875" style="48" customWidth="1"/>
    <col min="8718" max="8718" width="1.6640625" style="48" customWidth="1"/>
    <col min="8719" max="8719" width="12.6640625" style="48" customWidth="1"/>
    <col min="8720" max="8720" width="1.6640625" style="48" customWidth="1"/>
    <col min="8721" max="8721" width="22.88671875" style="48" customWidth="1"/>
    <col min="8722" max="8722" width="4.6640625" style="48" customWidth="1"/>
    <col min="8723" max="8736" width="0" style="48" hidden="1" customWidth="1"/>
    <col min="8737" max="8961" width="9.109375" style="48"/>
    <col min="8962" max="8962" width="0" style="48" hidden="1" customWidth="1"/>
    <col min="8963" max="8963" width="11.109375" style="48" customWidth="1"/>
    <col min="8964" max="8964" width="1.6640625" style="48" customWidth="1"/>
    <col min="8965" max="8965" width="7.109375" style="48" bestFit="1" customWidth="1"/>
    <col min="8966" max="8966" width="1.6640625" style="48" customWidth="1"/>
    <col min="8967" max="8967" width="12.6640625" style="48" customWidth="1"/>
    <col min="8968" max="8968" width="1.6640625" style="48" customWidth="1"/>
    <col min="8969" max="8969" width="20.6640625" style="48" customWidth="1"/>
    <col min="8970" max="8970" width="2.6640625" style="48" customWidth="1"/>
    <col min="8971" max="8971" width="10.5546875" style="48" customWidth="1"/>
    <col min="8972" max="8972" width="1.6640625" style="48" customWidth="1"/>
    <col min="8973" max="8973" width="10.5546875" style="48" customWidth="1"/>
    <col min="8974" max="8974" width="1.6640625" style="48" customWidth="1"/>
    <col min="8975" max="8975" width="12.6640625" style="48" customWidth="1"/>
    <col min="8976" max="8976" width="1.6640625" style="48" customWidth="1"/>
    <col min="8977" max="8977" width="22.88671875" style="48" customWidth="1"/>
    <col min="8978" max="8978" width="4.6640625" style="48" customWidth="1"/>
    <col min="8979" max="8992" width="0" style="48" hidden="1" customWidth="1"/>
    <col min="8993" max="9217" width="9.109375" style="48"/>
    <col min="9218" max="9218" width="0" style="48" hidden="1" customWidth="1"/>
    <col min="9219" max="9219" width="11.109375" style="48" customWidth="1"/>
    <col min="9220" max="9220" width="1.6640625" style="48" customWidth="1"/>
    <col min="9221" max="9221" width="7.109375" style="48" bestFit="1" customWidth="1"/>
    <col min="9222" max="9222" width="1.6640625" style="48" customWidth="1"/>
    <col min="9223" max="9223" width="12.6640625" style="48" customWidth="1"/>
    <col min="9224" max="9224" width="1.6640625" style="48" customWidth="1"/>
    <col min="9225" max="9225" width="20.6640625" style="48" customWidth="1"/>
    <col min="9226" max="9226" width="2.6640625" style="48" customWidth="1"/>
    <col min="9227" max="9227" width="10.5546875" style="48" customWidth="1"/>
    <col min="9228" max="9228" width="1.6640625" style="48" customWidth="1"/>
    <col min="9229" max="9229" width="10.5546875" style="48" customWidth="1"/>
    <col min="9230" max="9230" width="1.6640625" style="48" customWidth="1"/>
    <col min="9231" max="9231" width="12.6640625" style="48" customWidth="1"/>
    <col min="9232" max="9232" width="1.6640625" style="48" customWidth="1"/>
    <col min="9233" max="9233" width="22.88671875" style="48" customWidth="1"/>
    <col min="9234" max="9234" width="4.6640625" style="48" customWidth="1"/>
    <col min="9235" max="9248" width="0" style="48" hidden="1" customWidth="1"/>
    <col min="9249" max="9473" width="9.109375" style="48"/>
    <col min="9474" max="9474" width="0" style="48" hidden="1" customWidth="1"/>
    <col min="9475" max="9475" width="11.109375" style="48" customWidth="1"/>
    <col min="9476" max="9476" width="1.6640625" style="48" customWidth="1"/>
    <col min="9477" max="9477" width="7.109375" style="48" bestFit="1" customWidth="1"/>
    <col min="9478" max="9478" width="1.6640625" style="48" customWidth="1"/>
    <col min="9479" max="9479" width="12.6640625" style="48" customWidth="1"/>
    <col min="9480" max="9480" width="1.6640625" style="48" customWidth="1"/>
    <col min="9481" max="9481" width="20.6640625" style="48" customWidth="1"/>
    <col min="9482" max="9482" width="2.6640625" style="48" customWidth="1"/>
    <col min="9483" max="9483" width="10.5546875" style="48" customWidth="1"/>
    <col min="9484" max="9484" width="1.6640625" style="48" customWidth="1"/>
    <col min="9485" max="9485" width="10.5546875" style="48" customWidth="1"/>
    <col min="9486" max="9486" width="1.6640625" style="48" customWidth="1"/>
    <col min="9487" max="9487" width="12.6640625" style="48" customWidth="1"/>
    <col min="9488" max="9488" width="1.6640625" style="48" customWidth="1"/>
    <col min="9489" max="9489" width="22.88671875" style="48" customWidth="1"/>
    <col min="9490" max="9490" width="4.6640625" style="48" customWidth="1"/>
    <col min="9491" max="9504" width="0" style="48" hidden="1" customWidth="1"/>
    <col min="9505" max="9729" width="9.109375" style="48"/>
    <col min="9730" max="9730" width="0" style="48" hidden="1" customWidth="1"/>
    <col min="9731" max="9731" width="11.109375" style="48" customWidth="1"/>
    <col min="9732" max="9732" width="1.6640625" style="48" customWidth="1"/>
    <col min="9733" max="9733" width="7.109375" style="48" bestFit="1" customWidth="1"/>
    <col min="9734" max="9734" width="1.6640625" style="48" customWidth="1"/>
    <col min="9735" max="9735" width="12.6640625" style="48" customWidth="1"/>
    <col min="9736" max="9736" width="1.6640625" style="48" customWidth="1"/>
    <col min="9737" max="9737" width="20.6640625" style="48" customWidth="1"/>
    <col min="9738" max="9738" width="2.6640625" style="48" customWidth="1"/>
    <col min="9739" max="9739" width="10.5546875" style="48" customWidth="1"/>
    <col min="9740" max="9740" width="1.6640625" style="48" customWidth="1"/>
    <col min="9741" max="9741" width="10.5546875" style="48" customWidth="1"/>
    <col min="9742" max="9742" width="1.6640625" style="48" customWidth="1"/>
    <col min="9743" max="9743" width="12.6640625" style="48" customWidth="1"/>
    <col min="9744" max="9744" width="1.6640625" style="48" customWidth="1"/>
    <col min="9745" max="9745" width="22.88671875" style="48" customWidth="1"/>
    <col min="9746" max="9746" width="4.6640625" style="48" customWidth="1"/>
    <col min="9747" max="9760" width="0" style="48" hidden="1" customWidth="1"/>
    <col min="9761" max="9985" width="9.109375" style="48"/>
    <col min="9986" max="9986" width="0" style="48" hidden="1" customWidth="1"/>
    <col min="9987" max="9987" width="11.109375" style="48" customWidth="1"/>
    <col min="9988" max="9988" width="1.6640625" style="48" customWidth="1"/>
    <col min="9989" max="9989" width="7.109375" style="48" bestFit="1" customWidth="1"/>
    <col min="9990" max="9990" width="1.6640625" style="48" customWidth="1"/>
    <col min="9991" max="9991" width="12.6640625" style="48" customWidth="1"/>
    <col min="9992" max="9992" width="1.6640625" style="48" customWidth="1"/>
    <col min="9993" max="9993" width="20.6640625" style="48" customWidth="1"/>
    <col min="9994" max="9994" width="2.6640625" style="48" customWidth="1"/>
    <col min="9995" max="9995" width="10.5546875" style="48" customWidth="1"/>
    <col min="9996" max="9996" width="1.6640625" style="48" customWidth="1"/>
    <col min="9997" max="9997" width="10.5546875" style="48" customWidth="1"/>
    <col min="9998" max="9998" width="1.6640625" style="48" customWidth="1"/>
    <col min="9999" max="9999" width="12.6640625" style="48" customWidth="1"/>
    <col min="10000" max="10000" width="1.6640625" style="48" customWidth="1"/>
    <col min="10001" max="10001" width="22.88671875" style="48" customWidth="1"/>
    <col min="10002" max="10002" width="4.6640625" style="48" customWidth="1"/>
    <col min="10003" max="10016" width="0" style="48" hidden="1" customWidth="1"/>
    <col min="10017" max="10241" width="9.109375" style="48"/>
    <col min="10242" max="10242" width="0" style="48" hidden="1" customWidth="1"/>
    <col min="10243" max="10243" width="11.109375" style="48" customWidth="1"/>
    <col min="10244" max="10244" width="1.6640625" style="48" customWidth="1"/>
    <col min="10245" max="10245" width="7.109375" style="48" bestFit="1" customWidth="1"/>
    <col min="10246" max="10246" width="1.6640625" style="48" customWidth="1"/>
    <col min="10247" max="10247" width="12.6640625" style="48" customWidth="1"/>
    <col min="10248" max="10248" width="1.6640625" style="48" customWidth="1"/>
    <col min="10249" max="10249" width="20.6640625" style="48" customWidth="1"/>
    <col min="10250" max="10250" width="2.6640625" style="48" customWidth="1"/>
    <col min="10251" max="10251" width="10.5546875" style="48" customWidth="1"/>
    <col min="10252" max="10252" width="1.6640625" style="48" customWidth="1"/>
    <col min="10253" max="10253" width="10.5546875" style="48" customWidth="1"/>
    <col min="10254" max="10254" width="1.6640625" style="48" customWidth="1"/>
    <col min="10255" max="10255" width="12.6640625" style="48" customWidth="1"/>
    <col min="10256" max="10256" width="1.6640625" style="48" customWidth="1"/>
    <col min="10257" max="10257" width="22.88671875" style="48" customWidth="1"/>
    <col min="10258" max="10258" width="4.6640625" style="48" customWidth="1"/>
    <col min="10259" max="10272" width="0" style="48" hidden="1" customWidth="1"/>
    <col min="10273" max="10497" width="9.109375" style="48"/>
    <col min="10498" max="10498" width="0" style="48" hidden="1" customWidth="1"/>
    <col min="10499" max="10499" width="11.109375" style="48" customWidth="1"/>
    <col min="10500" max="10500" width="1.6640625" style="48" customWidth="1"/>
    <col min="10501" max="10501" width="7.109375" style="48" bestFit="1" customWidth="1"/>
    <col min="10502" max="10502" width="1.6640625" style="48" customWidth="1"/>
    <col min="10503" max="10503" width="12.6640625" style="48" customWidth="1"/>
    <col min="10504" max="10504" width="1.6640625" style="48" customWidth="1"/>
    <col min="10505" max="10505" width="20.6640625" style="48" customWidth="1"/>
    <col min="10506" max="10506" width="2.6640625" style="48" customWidth="1"/>
    <col min="10507" max="10507" width="10.5546875" style="48" customWidth="1"/>
    <col min="10508" max="10508" width="1.6640625" style="48" customWidth="1"/>
    <col min="10509" max="10509" width="10.5546875" style="48" customWidth="1"/>
    <col min="10510" max="10510" width="1.6640625" style="48" customWidth="1"/>
    <col min="10511" max="10511" width="12.6640625" style="48" customWidth="1"/>
    <col min="10512" max="10512" width="1.6640625" style="48" customWidth="1"/>
    <col min="10513" max="10513" width="22.88671875" style="48" customWidth="1"/>
    <col min="10514" max="10514" width="4.6640625" style="48" customWidth="1"/>
    <col min="10515" max="10528" width="0" style="48" hidden="1" customWidth="1"/>
    <col min="10529" max="10753" width="9.109375" style="48"/>
    <col min="10754" max="10754" width="0" style="48" hidden="1" customWidth="1"/>
    <col min="10755" max="10755" width="11.109375" style="48" customWidth="1"/>
    <col min="10756" max="10756" width="1.6640625" style="48" customWidth="1"/>
    <col min="10757" max="10757" width="7.109375" style="48" bestFit="1" customWidth="1"/>
    <col min="10758" max="10758" width="1.6640625" style="48" customWidth="1"/>
    <col min="10759" max="10759" width="12.6640625" style="48" customWidth="1"/>
    <col min="10760" max="10760" width="1.6640625" style="48" customWidth="1"/>
    <col min="10761" max="10761" width="20.6640625" style="48" customWidth="1"/>
    <col min="10762" max="10762" width="2.6640625" style="48" customWidth="1"/>
    <col min="10763" max="10763" width="10.5546875" style="48" customWidth="1"/>
    <col min="10764" max="10764" width="1.6640625" style="48" customWidth="1"/>
    <col min="10765" max="10765" width="10.5546875" style="48" customWidth="1"/>
    <col min="10766" max="10766" width="1.6640625" style="48" customWidth="1"/>
    <col min="10767" max="10767" width="12.6640625" style="48" customWidth="1"/>
    <col min="10768" max="10768" width="1.6640625" style="48" customWidth="1"/>
    <col min="10769" max="10769" width="22.88671875" style="48" customWidth="1"/>
    <col min="10770" max="10770" width="4.6640625" style="48" customWidth="1"/>
    <col min="10771" max="10784" width="0" style="48" hidden="1" customWidth="1"/>
    <col min="10785" max="11009" width="9.109375" style="48"/>
    <col min="11010" max="11010" width="0" style="48" hidden="1" customWidth="1"/>
    <col min="11011" max="11011" width="11.109375" style="48" customWidth="1"/>
    <col min="11012" max="11012" width="1.6640625" style="48" customWidth="1"/>
    <col min="11013" max="11013" width="7.109375" style="48" bestFit="1" customWidth="1"/>
    <col min="11014" max="11014" width="1.6640625" style="48" customWidth="1"/>
    <col min="11015" max="11015" width="12.6640625" style="48" customWidth="1"/>
    <col min="11016" max="11016" width="1.6640625" style="48" customWidth="1"/>
    <col min="11017" max="11017" width="20.6640625" style="48" customWidth="1"/>
    <col min="11018" max="11018" width="2.6640625" style="48" customWidth="1"/>
    <col min="11019" max="11019" width="10.5546875" style="48" customWidth="1"/>
    <col min="11020" max="11020" width="1.6640625" style="48" customWidth="1"/>
    <col min="11021" max="11021" width="10.5546875" style="48" customWidth="1"/>
    <col min="11022" max="11022" width="1.6640625" style="48" customWidth="1"/>
    <col min="11023" max="11023" width="12.6640625" style="48" customWidth="1"/>
    <col min="11024" max="11024" width="1.6640625" style="48" customWidth="1"/>
    <col min="11025" max="11025" width="22.88671875" style="48" customWidth="1"/>
    <col min="11026" max="11026" width="4.6640625" style="48" customWidth="1"/>
    <col min="11027" max="11040" width="0" style="48" hidden="1" customWidth="1"/>
    <col min="11041" max="11265" width="9.109375" style="48"/>
    <col min="11266" max="11266" width="0" style="48" hidden="1" customWidth="1"/>
    <col min="11267" max="11267" width="11.109375" style="48" customWidth="1"/>
    <col min="11268" max="11268" width="1.6640625" style="48" customWidth="1"/>
    <col min="11269" max="11269" width="7.109375" style="48" bestFit="1" customWidth="1"/>
    <col min="11270" max="11270" width="1.6640625" style="48" customWidth="1"/>
    <col min="11271" max="11271" width="12.6640625" style="48" customWidth="1"/>
    <col min="11272" max="11272" width="1.6640625" style="48" customWidth="1"/>
    <col min="11273" max="11273" width="20.6640625" style="48" customWidth="1"/>
    <col min="11274" max="11274" width="2.6640625" style="48" customWidth="1"/>
    <col min="11275" max="11275" width="10.5546875" style="48" customWidth="1"/>
    <col min="11276" max="11276" width="1.6640625" style="48" customWidth="1"/>
    <col min="11277" max="11277" width="10.5546875" style="48" customWidth="1"/>
    <col min="11278" max="11278" width="1.6640625" style="48" customWidth="1"/>
    <col min="11279" max="11279" width="12.6640625" style="48" customWidth="1"/>
    <col min="11280" max="11280" width="1.6640625" style="48" customWidth="1"/>
    <col min="11281" max="11281" width="22.88671875" style="48" customWidth="1"/>
    <col min="11282" max="11282" width="4.6640625" style="48" customWidth="1"/>
    <col min="11283" max="11296" width="0" style="48" hidden="1" customWidth="1"/>
    <col min="11297" max="11521" width="9.109375" style="48"/>
    <col min="11522" max="11522" width="0" style="48" hidden="1" customWidth="1"/>
    <col min="11523" max="11523" width="11.109375" style="48" customWidth="1"/>
    <col min="11524" max="11524" width="1.6640625" style="48" customWidth="1"/>
    <col min="11525" max="11525" width="7.109375" style="48" bestFit="1" customWidth="1"/>
    <col min="11526" max="11526" width="1.6640625" style="48" customWidth="1"/>
    <col min="11527" max="11527" width="12.6640625" style="48" customWidth="1"/>
    <col min="11528" max="11528" width="1.6640625" style="48" customWidth="1"/>
    <col min="11529" max="11529" width="20.6640625" style="48" customWidth="1"/>
    <col min="11530" max="11530" width="2.6640625" style="48" customWidth="1"/>
    <col min="11531" max="11531" width="10.5546875" style="48" customWidth="1"/>
    <col min="11532" max="11532" width="1.6640625" style="48" customWidth="1"/>
    <col min="11533" max="11533" width="10.5546875" style="48" customWidth="1"/>
    <col min="11534" max="11534" width="1.6640625" style="48" customWidth="1"/>
    <col min="11535" max="11535" width="12.6640625" style="48" customWidth="1"/>
    <col min="11536" max="11536" width="1.6640625" style="48" customWidth="1"/>
    <col min="11537" max="11537" width="22.88671875" style="48" customWidth="1"/>
    <col min="11538" max="11538" width="4.6640625" style="48" customWidth="1"/>
    <col min="11539" max="11552" width="0" style="48" hidden="1" customWidth="1"/>
    <col min="11553" max="11777" width="9.109375" style="48"/>
    <col min="11778" max="11778" width="0" style="48" hidden="1" customWidth="1"/>
    <col min="11779" max="11779" width="11.109375" style="48" customWidth="1"/>
    <col min="11780" max="11780" width="1.6640625" style="48" customWidth="1"/>
    <col min="11781" max="11781" width="7.109375" style="48" bestFit="1" customWidth="1"/>
    <col min="11782" max="11782" width="1.6640625" style="48" customWidth="1"/>
    <col min="11783" max="11783" width="12.6640625" style="48" customWidth="1"/>
    <col min="11784" max="11784" width="1.6640625" style="48" customWidth="1"/>
    <col min="11785" max="11785" width="20.6640625" style="48" customWidth="1"/>
    <col min="11786" max="11786" width="2.6640625" style="48" customWidth="1"/>
    <col min="11787" max="11787" width="10.5546875" style="48" customWidth="1"/>
    <col min="11788" max="11788" width="1.6640625" style="48" customWidth="1"/>
    <col min="11789" max="11789" width="10.5546875" style="48" customWidth="1"/>
    <col min="11790" max="11790" width="1.6640625" style="48" customWidth="1"/>
    <col min="11791" max="11791" width="12.6640625" style="48" customWidth="1"/>
    <col min="11792" max="11792" width="1.6640625" style="48" customWidth="1"/>
    <col min="11793" max="11793" width="22.88671875" style="48" customWidth="1"/>
    <col min="11794" max="11794" width="4.6640625" style="48" customWidth="1"/>
    <col min="11795" max="11808" width="0" style="48" hidden="1" customWidth="1"/>
    <col min="11809" max="12033" width="9.109375" style="48"/>
    <col min="12034" max="12034" width="0" style="48" hidden="1" customWidth="1"/>
    <col min="12035" max="12035" width="11.109375" style="48" customWidth="1"/>
    <col min="12036" max="12036" width="1.6640625" style="48" customWidth="1"/>
    <col min="12037" max="12037" width="7.109375" style="48" bestFit="1" customWidth="1"/>
    <col min="12038" max="12038" width="1.6640625" style="48" customWidth="1"/>
    <col min="12039" max="12039" width="12.6640625" style="48" customWidth="1"/>
    <col min="12040" max="12040" width="1.6640625" style="48" customWidth="1"/>
    <col min="12041" max="12041" width="20.6640625" style="48" customWidth="1"/>
    <col min="12042" max="12042" width="2.6640625" style="48" customWidth="1"/>
    <col min="12043" max="12043" width="10.5546875" style="48" customWidth="1"/>
    <col min="12044" max="12044" width="1.6640625" style="48" customWidth="1"/>
    <col min="12045" max="12045" width="10.5546875" style="48" customWidth="1"/>
    <col min="12046" max="12046" width="1.6640625" style="48" customWidth="1"/>
    <col min="12047" max="12047" width="12.6640625" style="48" customWidth="1"/>
    <col min="12048" max="12048" width="1.6640625" style="48" customWidth="1"/>
    <col min="12049" max="12049" width="22.88671875" style="48" customWidth="1"/>
    <col min="12050" max="12050" width="4.6640625" style="48" customWidth="1"/>
    <col min="12051" max="12064" width="0" style="48" hidden="1" customWidth="1"/>
    <col min="12065" max="12289" width="9.109375" style="48"/>
    <col min="12290" max="12290" width="0" style="48" hidden="1" customWidth="1"/>
    <col min="12291" max="12291" width="11.109375" style="48" customWidth="1"/>
    <col min="12292" max="12292" width="1.6640625" style="48" customWidth="1"/>
    <col min="12293" max="12293" width="7.109375" style="48" bestFit="1" customWidth="1"/>
    <col min="12294" max="12294" width="1.6640625" style="48" customWidth="1"/>
    <col min="12295" max="12295" width="12.6640625" style="48" customWidth="1"/>
    <col min="12296" max="12296" width="1.6640625" style="48" customWidth="1"/>
    <col min="12297" max="12297" width="20.6640625" style="48" customWidth="1"/>
    <col min="12298" max="12298" width="2.6640625" style="48" customWidth="1"/>
    <col min="12299" max="12299" width="10.5546875" style="48" customWidth="1"/>
    <col min="12300" max="12300" width="1.6640625" style="48" customWidth="1"/>
    <col min="12301" max="12301" width="10.5546875" style="48" customWidth="1"/>
    <col min="12302" max="12302" width="1.6640625" style="48" customWidth="1"/>
    <col min="12303" max="12303" width="12.6640625" style="48" customWidth="1"/>
    <col min="12304" max="12304" width="1.6640625" style="48" customWidth="1"/>
    <col min="12305" max="12305" width="22.88671875" style="48" customWidth="1"/>
    <col min="12306" max="12306" width="4.6640625" style="48" customWidth="1"/>
    <col min="12307" max="12320" width="0" style="48" hidden="1" customWidth="1"/>
    <col min="12321" max="12545" width="9.109375" style="48"/>
    <col min="12546" max="12546" width="0" style="48" hidden="1" customWidth="1"/>
    <col min="12547" max="12547" width="11.109375" style="48" customWidth="1"/>
    <col min="12548" max="12548" width="1.6640625" style="48" customWidth="1"/>
    <col min="12549" max="12549" width="7.109375" style="48" bestFit="1" customWidth="1"/>
    <col min="12550" max="12550" width="1.6640625" style="48" customWidth="1"/>
    <col min="12551" max="12551" width="12.6640625" style="48" customWidth="1"/>
    <col min="12552" max="12552" width="1.6640625" style="48" customWidth="1"/>
    <col min="12553" max="12553" width="20.6640625" style="48" customWidth="1"/>
    <col min="12554" max="12554" width="2.6640625" style="48" customWidth="1"/>
    <col min="12555" max="12555" width="10.5546875" style="48" customWidth="1"/>
    <col min="12556" max="12556" width="1.6640625" style="48" customWidth="1"/>
    <col min="12557" max="12557" width="10.5546875" style="48" customWidth="1"/>
    <col min="12558" max="12558" width="1.6640625" style="48" customWidth="1"/>
    <col min="12559" max="12559" width="12.6640625" style="48" customWidth="1"/>
    <col min="12560" max="12560" width="1.6640625" style="48" customWidth="1"/>
    <col min="12561" max="12561" width="22.88671875" style="48" customWidth="1"/>
    <col min="12562" max="12562" width="4.6640625" style="48" customWidth="1"/>
    <col min="12563" max="12576" width="0" style="48" hidden="1" customWidth="1"/>
    <col min="12577" max="12801" width="9.109375" style="48"/>
    <col min="12802" max="12802" width="0" style="48" hidden="1" customWidth="1"/>
    <col min="12803" max="12803" width="11.109375" style="48" customWidth="1"/>
    <col min="12804" max="12804" width="1.6640625" style="48" customWidth="1"/>
    <col min="12805" max="12805" width="7.109375" style="48" bestFit="1" customWidth="1"/>
    <col min="12806" max="12806" width="1.6640625" style="48" customWidth="1"/>
    <col min="12807" max="12807" width="12.6640625" style="48" customWidth="1"/>
    <col min="12808" max="12808" width="1.6640625" style="48" customWidth="1"/>
    <col min="12809" max="12809" width="20.6640625" style="48" customWidth="1"/>
    <col min="12810" max="12810" width="2.6640625" style="48" customWidth="1"/>
    <col min="12811" max="12811" width="10.5546875" style="48" customWidth="1"/>
    <col min="12812" max="12812" width="1.6640625" style="48" customWidth="1"/>
    <col min="12813" max="12813" width="10.5546875" style="48" customWidth="1"/>
    <col min="12814" max="12814" width="1.6640625" style="48" customWidth="1"/>
    <col min="12815" max="12815" width="12.6640625" style="48" customWidth="1"/>
    <col min="12816" max="12816" width="1.6640625" style="48" customWidth="1"/>
    <col min="12817" max="12817" width="22.88671875" style="48" customWidth="1"/>
    <col min="12818" max="12818" width="4.6640625" style="48" customWidth="1"/>
    <col min="12819" max="12832" width="0" style="48" hidden="1" customWidth="1"/>
    <col min="12833" max="13057" width="9.109375" style="48"/>
    <col min="13058" max="13058" width="0" style="48" hidden="1" customWidth="1"/>
    <col min="13059" max="13059" width="11.109375" style="48" customWidth="1"/>
    <col min="13060" max="13060" width="1.6640625" style="48" customWidth="1"/>
    <col min="13061" max="13061" width="7.109375" style="48" bestFit="1" customWidth="1"/>
    <col min="13062" max="13062" width="1.6640625" style="48" customWidth="1"/>
    <col min="13063" max="13063" width="12.6640625" style="48" customWidth="1"/>
    <col min="13064" max="13064" width="1.6640625" style="48" customWidth="1"/>
    <col min="13065" max="13065" width="20.6640625" style="48" customWidth="1"/>
    <col min="13066" max="13066" width="2.6640625" style="48" customWidth="1"/>
    <col min="13067" max="13067" width="10.5546875" style="48" customWidth="1"/>
    <col min="13068" max="13068" width="1.6640625" style="48" customWidth="1"/>
    <col min="13069" max="13069" width="10.5546875" style="48" customWidth="1"/>
    <col min="13070" max="13070" width="1.6640625" style="48" customWidth="1"/>
    <col min="13071" max="13071" width="12.6640625" style="48" customWidth="1"/>
    <col min="13072" max="13072" width="1.6640625" style="48" customWidth="1"/>
    <col min="13073" max="13073" width="22.88671875" style="48" customWidth="1"/>
    <col min="13074" max="13074" width="4.6640625" style="48" customWidth="1"/>
    <col min="13075" max="13088" width="0" style="48" hidden="1" customWidth="1"/>
    <col min="13089" max="13313" width="9.109375" style="48"/>
    <col min="13314" max="13314" width="0" style="48" hidden="1" customWidth="1"/>
    <col min="13315" max="13315" width="11.109375" style="48" customWidth="1"/>
    <col min="13316" max="13316" width="1.6640625" style="48" customWidth="1"/>
    <col min="13317" max="13317" width="7.109375" style="48" bestFit="1" customWidth="1"/>
    <col min="13318" max="13318" width="1.6640625" style="48" customWidth="1"/>
    <col min="13319" max="13319" width="12.6640625" style="48" customWidth="1"/>
    <col min="13320" max="13320" width="1.6640625" style="48" customWidth="1"/>
    <col min="13321" max="13321" width="20.6640625" style="48" customWidth="1"/>
    <col min="13322" max="13322" width="2.6640625" style="48" customWidth="1"/>
    <col min="13323" max="13323" width="10.5546875" style="48" customWidth="1"/>
    <col min="13324" max="13324" width="1.6640625" style="48" customWidth="1"/>
    <col min="13325" max="13325" width="10.5546875" style="48" customWidth="1"/>
    <col min="13326" max="13326" width="1.6640625" style="48" customWidth="1"/>
    <col min="13327" max="13327" width="12.6640625" style="48" customWidth="1"/>
    <col min="13328" max="13328" width="1.6640625" style="48" customWidth="1"/>
    <col min="13329" max="13329" width="22.88671875" style="48" customWidth="1"/>
    <col min="13330" max="13330" width="4.6640625" style="48" customWidth="1"/>
    <col min="13331" max="13344" width="0" style="48" hidden="1" customWidth="1"/>
    <col min="13345" max="13569" width="9.109375" style="48"/>
    <col min="13570" max="13570" width="0" style="48" hidden="1" customWidth="1"/>
    <col min="13571" max="13571" width="11.109375" style="48" customWidth="1"/>
    <col min="13572" max="13572" width="1.6640625" style="48" customWidth="1"/>
    <col min="13573" max="13573" width="7.109375" style="48" bestFit="1" customWidth="1"/>
    <col min="13574" max="13574" width="1.6640625" style="48" customWidth="1"/>
    <col min="13575" max="13575" width="12.6640625" style="48" customWidth="1"/>
    <col min="13576" max="13576" width="1.6640625" style="48" customWidth="1"/>
    <col min="13577" max="13577" width="20.6640625" style="48" customWidth="1"/>
    <col min="13578" max="13578" width="2.6640625" style="48" customWidth="1"/>
    <col min="13579" max="13579" width="10.5546875" style="48" customWidth="1"/>
    <col min="13580" max="13580" width="1.6640625" style="48" customWidth="1"/>
    <col min="13581" max="13581" width="10.5546875" style="48" customWidth="1"/>
    <col min="13582" max="13582" width="1.6640625" style="48" customWidth="1"/>
    <col min="13583" max="13583" width="12.6640625" style="48" customWidth="1"/>
    <col min="13584" max="13584" width="1.6640625" style="48" customWidth="1"/>
    <col min="13585" max="13585" width="22.88671875" style="48" customWidth="1"/>
    <col min="13586" max="13586" width="4.6640625" style="48" customWidth="1"/>
    <col min="13587" max="13600" width="0" style="48" hidden="1" customWidth="1"/>
    <col min="13601" max="13825" width="9.109375" style="48"/>
    <col min="13826" max="13826" width="0" style="48" hidden="1" customWidth="1"/>
    <col min="13827" max="13827" width="11.109375" style="48" customWidth="1"/>
    <col min="13828" max="13828" width="1.6640625" style="48" customWidth="1"/>
    <col min="13829" max="13829" width="7.109375" style="48" bestFit="1" customWidth="1"/>
    <col min="13830" max="13830" width="1.6640625" style="48" customWidth="1"/>
    <col min="13831" max="13831" width="12.6640625" style="48" customWidth="1"/>
    <col min="13832" max="13832" width="1.6640625" style="48" customWidth="1"/>
    <col min="13833" max="13833" width="20.6640625" style="48" customWidth="1"/>
    <col min="13834" max="13834" width="2.6640625" style="48" customWidth="1"/>
    <col min="13835" max="13835" width="10.5546875" style="48" customWidth="1"/>
    <col min="13836" max="13836" width="1.6640625" style="48" customWidth="1"/>
    <col min="13837" max="13837" width="10.5546875" style="48" customWidth="1"/>
    <col min="13838" max="13838" width="1.6640625" style="48" customWidth="1"/>
    <col min="13839" max="13839" width="12.6640625" style="48" customWidth="1"/>
    <col min="13840" max="13840" width="1.6640625" style="48" customWidth="1"/>
    <col min="13841" max="13841" width="22.88671875" style="48" customWidth="1"/>
    <col min="13842" max="13842" width="4.6640625" style="48" customWidth="1"/>
    <col min="13843" max="13856" width="0" style="48" hidden="1" customWidth="1"/>
    <col min="13857" max="14081" width="9.109375" style="48"/>
    <col min="14082" max="14082" width="0" style="48" hidden="1" customWidth="1"/>
    <col min="14083" max="14083" width="11.109375" style="48" customWidth="1"/>
    <col min="14084" max="14084" width="1.6640625" style="48" customWidth="1"/>
    <col min="14085" max="14085" width="7.109375" style="48" bestFit="1" customWidth="1"/>
    <col min="14086" max="14086" width="1.6640625" style="48" customWidth="1"/>
    <col min="14087" max="14087" width="12.6640625" style="48" customWidth="1"/>
    <col min="14088" max="14088" width="1.6640625" style="48" customWidth="1"/>
    <col min="14089" max="14089" width="20.6640625" style="48" customWidth="1"/>
    <col min="14090" max="14090" width="2.6640625" style="48" customWidth="1"/>
    <col min="14091" max="14091" width="10.5546875" style="48" customWidth="1"/>
    <col min="14092" max="14092" width="1.6640625" style="48" customWidth="1"/>
    <col min="14093" max="14093" width="10.5546875" style="48" customWidth="1"/>
    <col min="14094" max="14094" width="1.6640625" style="48" customWidth="1"/>
    <col min="14095" max="14095" width="12.6640625" style="48" customWidth="1"/>
    <col min="14096" max="14096" width="1.6640625" style="48" customWidth="1"/>
    <col min="14097" max="14097" width="22.88671875" style="48" customWidth="1"/>
    <col min="14098" max="14098" width="4.6640625" style="48" customWidth="1"/>
    <col min="14099" max="14112" width="0" style="48" hidden="1" customWidth="1"/>
    <col min="14113" max="14337" width="9.109375" style="48"/>
    <col min="14338" max="14338" width="0" style="48" hidden="1" customWidth="1"/>
    <col min="14339" max="14339" width="11.109375" style="48" customWidth="1"/>
    <col min="14340" max="14340" width="1.6640625" style="48" customWidth="1"/>
    <col min="14341" max="14341" width="7.109375" style="48" bestFit="1" customWidth="1"/>
    <col min="14342" max="14342" width="1.6640625" style="48" customWidth="1"/>
    <col min="14343" max="14343" width="12.6640625" style="48" customWidth="1"/>
    <col min="14344" max="14344" width="1.6640625" style="48" customWidth="1"/>
    <col min="14345" max="14345" width="20.6640625" style="48" customWidth="1"/>
    <col min="14346" max="14346" width="2.6640625" style="48" customWidth="1"/>
    <col min="14347" max="14347" width="10.5546875" style="48" customWidth="1"/>
    <col min="14348" max="14348" width="1.6640625" style="48" customWidth="1"/>
    <col min="14349" max="14349" width="10.5546875" style="48" customWidth="1"/>
    <col min="14350" max="14350" width="1.6640625" style="48" customWidth="1"/>
    <col min="14351" max="14351" width="12.6640625" style="48" customWidth="1"/>
    <col min="14352" max="14352" width="1.6640625" style="48" customWidth="1"/>
    <col min="14353" max="14353" width="22.88671875" style="48" customWidth="1"/>
    <col min="14354" max="14354" width="4.6640625" style="48" customWidth="1"/>
    <col min="14355" max="14368" width="0" style="48" hidden="1" customWidth="1"/>
    <col min="14369" max="14593" width="9.109375" style="48"/>
    <col min="14594" max="14594" width="0" style="48" hidden="1" customWidth="1"/>
    <col min="14595" max="14595" width="11.109375" style="48" customWidth="1"/>
    <col min="14596" max="14596" width="1.6640625" style="48" customWidth="1"/>
    <col min="14597" max="14597" width="7.109375" style="48" bestFit="1" customWidth="1"/>
    <col min="14598" max="14598" width="1.6640625" style="48" customWidth="1"/>
    <col min="14599" max="14599" width="12.6640625" style="48" customWidth="1"/>
    <col min="14600" max="14600" width="1.6640625" style="48" customWidth="1"/>
    <col min="14601" max="14601" width="20.6640625" style="48" customWidth="1"/>
    <col min="14602" max="14602" width="2.6640625" style="48" customWidth="1"/>
    <col min="14603" max="14603" width="10.5546875" style="48" customWidth="1"/>
    <col min="14604" max="14604" width="1.6640625" style="48" customWidth="1"/>
    <col min="14605" max="14605" width="10.5546875" style="48" customWidth="1"/>
    <col min="14606" max="14606" width="1.6640625" style="48" customWidth="1"/>
    <col min="14607" max="14607" width="12.6640625" style="48" customWidth="1"/>
    <col min="14608" max="14608" width="1.6640625" style="48" customWidth="1"/>
    <col min="14609" max="14609" width="22.88671875" style="48" customWidth="1"/>
    <col min="14610" max="14610" width="4.6640625" style="48" customWidth="1"/>
    <col min="14611" max="14624" width="0" style="48" hidden="1" customWidth="1"/>
    <col min="14625" max="14849" width="9.109375" style="48"/>
    <col min="14850" max="14850" width="0" style="48" hidden="1" customWidth="1"/>
    <col min="14851" max="14851" width="11.109375" style="48" customWidth="1"/>
    <col min="14852" max="14852" width="1.6640625" style="48" customWidth="1"/>
    <col min="14853" max="14853" width="7.109375" style="48" bestFit="1" customWidth="1"/>
    <col min="14854" max="14854" width="1.6640625" style="48" customWidth="1"/>
    <col min="14855" max="14855" width="12.6640625" style="48" customWidth="1"/>
    <col min="14856" max="14856" width="1.6640625" style="48" customWidth="1"/>
    <col min="14857" max="14857" width="20.6640625" style="48" customWidth="1"/>
    <col min="14858" max="14858" width="2.6640625" style="48" customWidth="1"/>
    <col min="14859" max="14859" width="10.5546875" style="48" customWidth="1"/>
    <col min="14860" max="14860" width="1.6640625" style="48" customWidth="1"/>
    <col min="14861" max="14861" width="10.5546875" style="48" customWidth="1"/>
    <col min="14862" max="14862" width="1.6640625" style="48" customWidth="1"/>
    <col min="14863" max="14863" width="12.6640625" style="48" customWidth="1"/>
    <col min="14864" max="14864" width="1.6640625" style="48" customWidth="1"/>
    <col min="14865" max="14865" width="22.88671875" style="48" customWidth="1"/>
    <col min="14866" max="14866" width="4.6640625" style="48" customWidth="1"/>
    <col min="14867" max="14880" width="0" style="48" hidden="1" customWidth="1"/>
    <col min="14881" max="15105" width="9.109375" style="48"/>
    <col min="15106" max="15106" width="0" style="48" hidden="1" customWidth="1"/>
    <col min="15107" max="15107" width="11.109375" style="48" customWidth="1"/>
    <col min="15108" max="15108" width="1.6640625" style="48" customWidth="1"/>
    <col min="15109" max="15109" width="7.109375" style="48" bestFit="1" customWidth="1"/>
    <col min="15110" max="15110" width="1.6640625" style="48" customWidth="1"/>
    <col min="15111" max="15111" width="12.6640625" style="48" customWidth="1"/>
    <col min="15112" max="15112" width="1.6640625" style="48" customWidth="1"/>
    <col min="15113" max="15113" width="20.6640625" style="48" customWidth="1"/>
    <col min="15114" max="15114" width="2.6640625" style="48" customWidth="1"/>
    <col min="15115" max="15115" width="10.5546875" style="48" customWidth="1"/>
    <col min="15116" max="15116" width="1.6640625" style="48" customWidth="1"/>
    <col min="15117" max="15117" width="10.5546875" style="48" customWidth="1"/>
    <col min="15118" max="15118" width="1.6640625" style="48" customWidth="1"/>
    <col min="15119" max="15119" width="12.6640625" style="48" customWidth="1"/>
    <col min="15120" max="15120" width="1.6640625" style="48" customWidth="1"/>
    <col min="15121" max="15121" width="22.88671875" style="48" customWidth="1"/>
    <col min="15122" max="15122" width="4.6640625" style="48" customWidth="1"/>
    <col min="15123" max="15136" width="0" style="48" hidden="1" customWidth="1"/>
    <col min="15137" max="15361" width="9.109375" style="48"/>
    <col min="15362" max="15362" width="0" style="48" hidden="1" customWidth="1"/>
    <col min="15363" max="15363" width="11.109375" style="48" customWidth="1"/>
    <col min="15364" max="15364" width="1.6640625" style="48" customWidth="1"/>
    <col min="15365" max="15365" width="7.109375" style="48" bestFit="1" customWidth="1"/>
    <col min="15366" max="15366" width="1.6640625" style="48" customWidth="1"/>
    <col min="15367" max="15367" width="12.6640625" style="48" customWidth="1"/>
    <col min="15368" max="15368" width="1.6640625" style="48" customWidth="1"/>
    <col min="15369" max="15369" width="20.6640625" style="48" customWidth="1"/>
    <col min="15370" max="15370" width="2.6640625" style="48" customWidth="1"/>
    <col min="15371" max="15371" width="10.5546875" style="48" customWidth="1"/>
    <col min="15372" max="15372" width="1.6640625" style="48" customWidth="1"/>
    <col min="15373" max="15373" width="10.5546875" style="48" customWidth="1"/>
    <col min="15374" max="15374" width="1.6640625" style="48" customWidth="1"/>
    <col min="15375" max="15375" width="12.6640625" style="48" customWidth="1"/>
    <col min="15376" max="15376" width="1.6640625" style="48" customWidth="1"/>
    <col min="15377" max="15377" width="22.88671875" style="48" customWidth="1"/>
    <col min="15378" max="15378" width="4.6640625" style="48" customWidth="1"/>
    <col min="15379" max="15392" width="0" style="48" hidden="1" customWidth="1"/>
    <col min="15393" max="15617" width="9.109375" style="48"/>
    <col min="15618" max="15618" width="0" style="48" hidden="1" customWidth="1"/>
    <col min="15619" max="15619" width="11.109375" style="48" customWidth="1"/>
    <col min="15620" max="15620" width="1.6640625" style="48" customWidth="1"/>
    <col min="15621" max="15621" width="7.109375" style="48" bestFit="1" customWidth="1"/>
    <col min="15622" max="15622" width="1.6640625" style="48" customWidth="1"/>
    <col min="15623" max="15623" width="12.6640625" style="48" customWidth="1"/>
    <col min="15624" max="15624" width="1.6640625" style="48" customWidth="1"/>
    <col min="15625" max="15625" width="20.6640625" style="48" customWidth="1"/>
    <col min="15626" max="15626" width="2.6640625" style="48" customWidth="1"/>
    <col min="15627" max="15627" width="10.5546875" style="48" customWidth="1"/>
    <col min="15628" max="15628" width="1.6640625" style="48" customWidth="1"/>
    <col min="15629" max="15629" width="10.5546875" style="48" customWidth="1"/>
    <col min="15630" max="15630" width="1.6640625" style="48" customWidth="1"/>
    <col min="15631" max="15631" width="12.6640625" style="48" customWidth="1"/>
    <col min="15632" max="15632" width="1.6640625" style="48" customWidth="1"/>
    <col min="15633" max="15633" width="22.88671875" style="48" customWidth="1"/>
    <col min="15634" max="15634" width="4.6640625" style="48" customWidth="1"/>
    <col min="15635" max="15648" width="0" style="48" hidden="1" customWidth="1"/>
    <col min="15649" max="15873" width="9.109375" style="48"/>
    <col min="15874" max="15874" width="0" style="48" hidden="1" customWidth="1"/>
    <col min="15875" max="15875" width="11.109375" style="48" customWidth="1"/>
    <col min="15876" max="15876" width="1.6640625" style="48" customWidth="1"/>
    <col min="15877" max="15877" width="7.109375" style="48" bestFit="1" customWidth="1"/>
    <col min="15878" max="15878" width="1.6640625" style="48" customWidth="1"/>
    <col min="15879" max="15879" width="12.6640625" style="48" customWidth="1"/>
    <col min="15880" max="15880" width="1.6640625" style="48" customWidth="1"/>
    <col min="15881" max="15881" width="20.6640625" style="48" customWidth="1"/>
    <col min="15882" max="15882" width="2.6640625" style="48" customWidth="1"/>
    <col min="15883" max="15883" width="10.5546875" style="48" customWidth="1"/>
    <col min="15884" max="15884" width="1.6640625" style="48" customWidth="1"/>
    <col min="15885" max="15885" width="10.5546875" style="48" customWidth="1"/>
    <col min="15886" max="15886" width="1.6640625" style="48" customWidth="1"/>
    <col min="15887" max="15887" width="12.6640625" style="48" customWidth="1"/>
    <col min="15888" max="15888" width="1.6640625" style="48" customWidth="1"/>
    <col min="15889" max="15889" width="22.88671875" style="48" customWidth="1"/>
    <col min="15890" max="15890" width="4.6640625" style="48" customWidth="1"/>
    <col min="15891" max="15904" width="0" style="48" hidden="1" customWidth="1"/>
    <col min="15905" max="16129" width="9.109375" style="48"/>
    <col min="16130" max="16130" width="0" style="48" hidden="1" customWidth="1"/>
    <col min="16131" max="16131" width="11.109375" style="48" customWidth="1"/>
    <col min="16132" max="16132" width="1.6640625" style="48" customWidth="1"/>
    <col min="16133" max="16133" width="7.109375" style="48" bestFit="1" customWidth="1"/>
    <col min="16134" max="16134" width="1.6640625" style="48" customWidth="1"/>
    <col min="16135" max="16135" width="12.6640625" style="48" customWidth="1"/>
    <col min="16136" max="16136" width="1.6640625" style="48" customWidth="1"/>
    <col min="16137" max="16137" width="20.6640625" style="48" customWidth="1"/>
    <col min="16138" max="16138" width="2.6640625" style="48" customWidth="1"/>
    <col min="16139" max="16139" width="10.5546875" style="48" customWidth="1"/>
    <col min="16140" max="16140" width="1.6640625" style="48" customWidth="1"/>
    <col min="16141" max="16141" width="10.5546875" style="48" customWidth="1"/>
    <col min="16142" max="16142" width="1.6640625" style="48" customWidth="1"/>
    <col min="16143" max="16143" width="12.6640625" style="48" customWidth="1"/>
    <col min="16144" max="16144" width="1.6640625" style="48" customWidth="1"/>
    <col min="16145" max="16145" width="22.88671875" style="48" customWidth="1"/>
    <col min="16146" max="16146" width="4.6640625" style="48" customWidth="1"/>
    <col min="16147" max="16160" width="0" style="48" hidden="1" customWidth="1"/>
    <col min="16161" max="16384" width="9.109375" style="48"/>
  </cols>
  <sheetData>
    <row r="1" spans="2:37" ht="15" customHeight="1" x14ac:dyDescent="0.3">
      <c r="B1" s="270" t="str">
        <f>Index!A1</f>
        <v xml:space="preserve">                                                               Office of the State Controller                                                                </v>
      </c>
      <c r="C1" s="270"/>
      <c r="D1" s="270"/>
      <c r="E1" s="270"/>
      <c r="F1" s="270"/>
      <c r="G1" s="270"/>
      <c r="H1" s="270"/>
      <c r="I1" s="270"/>
      <c r="J1" s="270"/>
      <c r="K1" s="270"/>
      <c r="L1" s="270"/>
      <c r="M1" s="270"/>
      <c r="N1" s="270"/>
      <c r="O1" s="270"/>
      <c r="P1" s="270"/>
      <c r="Q1" s="270"/>
      <c r="R1" s="270"/>
      <c r="S1" s="46"/>
      <c r="T1" s="46"/>
      <c r="U1" s="46"/>
      <c r="V1" s="46"/>
      <c r="W1" s="46"/>
      <c r="X1" s="46"/>
      <c r="Y1" s="46"/>
      <c r="Z1" s="46"/>
      <c r="AA1" s="46"/>
      <c r="AB1" s="46"/>
      <c r="AC1" s="46"/>
      <c r="AD1" s="46"/>
      <c r="AK1" s="263" t="str">
        <f>IF(Index!B19="na","NA","")</f>
        <v/>
      </c>
    </row>
    <row r="2" spans="2:37" ht="15" customHeight="1" x14ac:dyDescent="0.3">
      <c r="B2" s="272" t="str">
        <f>Index!A2</f>
        <v>2021 Transfers - Interim Worksheets</v>
      </c>
      <c r="C2" s="272"/>
      <c r="D2" s="272"/>
      <c r="E2" s="272"/>
      <c r="F2" s="272"/>
      <c r="G2" s="272"/>
      <c r="H2" s="272"/>
      <c r="I2" s="272"/>
      <c r="J2" s="272"/>
      <c r="K2" s="272"/>
      <c r="L2" s="272"/>
      <c r="M2" s="272"/>
      <c r="N2" s="272"/>
      <c r="O2" s="272"/>
      <c r="P2" s="272"/>
      <c r="Q2" s="272"/>
      <c r="R2" s="272"/>
      <c r="S2" s="46"/>
      <c r="T2" s="46"/>
      <c r="U2" s="46"/>
      <c r="V2" s="46"/>
      <c r="W2" s="46"/>
      <c r="X2" s="46"/>
      <c r="Y2" s="46"/>
      <c r="Z2" s="46"/>
      <c r="AA2" s="46"/>
      <c r="AB2" s="46"/>
      <c r="AC2" s="46"/>
      <c r="AD2" s="46"/>
      <c r="AK2" s="263"/>
    </row>
    <row r="3" spans="2:37" ht="15" customHeight="1" x14ac:dyDescent="0.3">
      <c r="B3" s="269" t="s">
        <v>659</v>
      </c>
      <c r="C3" s="269"/>
      <c r="D3" s="269"/>
      <c r="E3" s="269"/>
      <c r="F3" s="269"/>
      <c r="G3" s="269"/>
      <c r="H3" s="269"/>
      <c r="I3" s="269"/>
      <c r="J3" s="269"/>
      <c r="K3" s="269"/>
      <c r="L3" s="269"/>
      <c r="M3" s="269"/>
      <c r="N3" s="269"/>
      <c r="O3" s="269"/>
      <c r="P3" s="269"/>
      <c r="Q3" s="269"/>
      <c r="R3" s="269"/>
      <c r="S3" s="46"/>
      <c r="T3" s="46"/>
      <c r="U3" s="46"/>
      <c r="V3" s="46"/>
      <c r="W3" s="46"/>
      <c r="X3" s="46"/>
      <c r="Y3" s="46"/>
      <c r="Z3" s="46"/>
      <c r="AA3" s="46"/>
      <c r="AB3" s="46"/>
      <c r="AC3" s="46"/>
      <c r="AD3" s="46"/>
      <c r="AK3" s="263"/>
    </row>
    <row r="4" spans="2:37" ht="15" customHeight="1" x14ac:dyDescent="0.3">
      <c r="B4" s="117"/>
      <c r="C4" s="118"/>
      <c r="D4" s="118"/>
      <c r="E4" s="118"/>
      <c r="F4" s="118"/>
      <c r="G4" s="118"/>
      <c r="H4" s="118"/>
      <c r="I4" s="117"/>
      <c r="J4" s="118"/>
      <c r="K4" s="118"/>
      <c r="L4" s="118"/>
      <c r="M4" s="118"/>
      <c r="N4" s="118"/>
      <c r="O4" s="125"/>
      <c r="P4" s="118"/>
      <c r="Q4" s="118"/>
      <c r="R4" s="116" t="s">
        <v>264</v>
      </c>
      <c r="S4" s="46"/>
      <c r="T4" s="46"/>
      <c r="U4" s="46"/>
      <c r="V4" s="46"/>
      <c r="W4" s="46"/>
      <c r="X4" s="46"/>
      <c r="Y4" s="46"/>
      <c r="Z4" s="46"/>
      <c r="AA4" s="46"/>
      <c r="AB4" s="46"/>
      <c r="AC4" s="46"/>
      <c r="AD4" s="46"/>
    </row>
    <row r="5" spans="2:37" s="49" customFormat="1" ht="15" customHeight="1" x14ac:dyDescent="0.25">
      <c r="B5" s="93" t="s">
        <v>655</v>
      </c>
      <c r="C5" s="50"/>
      <c r="D5" s="50"/>
      <c r="E5" s="276" t="str">
        <f>AgyIdx</f>
        <v>01</v>
      </c>
      <c r="F5" s="276"/>
      <c r="G5" s="276"/>
      <c r="H5" s="276"/>
      <c r="I5" s="276"/>
      <c r="J5" s="276"/>
      <c r="K5" s="86"/>
      <c r="L5" s="93" t="s">
        <v>653</v>
      </c>
      <c r="M5" s="50"/>
      <c r="N5" s="50"/>
      <c r="O5" s="267" t="str">
        <f>Index!E12 &amp;  Index!E14</f>
        <v/>
      </c>
      <c r="P5" s="267"/>
      <c r="Q5" s="267"/>
      <c r="R5" s="267"/>
      <c r="S5" s="267"/>
      <c r="T5" s="267"/>
      <c r="U5" s="267"/>
      <c r="V5" s="267"/>
    </row>
    <row r="6" spans="2:37" s="49" customFormat="1" ht="15" customHeight="1" x14ac:dyDescent="0.25">
      <c r="B6" s="93" t="s">
        <v>656</v>
      </c>
      <c r="C6" s="50"/>
      <c r="D6" s="50"/>
      <c r="E6" s="277" t="str">
        <f>Index!E11</f>
        <v>North Carolina General Assembly</v>
      </c>
      <c r="F6" s="277"/>
      <c r="G6" s="277"/>
      <c r="H6" s="277"/>
      <c r="I6" s="277"/>
      <c r="J6" s="277"/>
      <c r="K6" s="50"/>
      <c r="L6" s="93" t="s">
        <v>654</v>
      </c>
      <c r="M6" s="50"/>
      <c r="N6" s="50"/>
      <c r="O6" s="275">
        <f>Index!E13</f>
        <v>0</v>
      </c>
      <c r="P6" s="275"/>
      <c r="Q6" s="275"/>
      <c r="R6" s="275"/>
      <c r="S6" s="207"/>
      <c r="T6" s="207"/>
      <c r="U6" s="207"/>
      <c r="V6" s="207"/>
    </row>
    <row r="7" spans="2:37" s="49" customFormat="1" ht="15" customHeight="1" x14ac:dyDescent="0.25">
      <c r="B7" s="93" t="s">
        <v>657</v>
      </c>
      <c r="C7" s="50"/>
      <c r="D7" s="110"/>
      <c r="E7" s="278"/>
      <c r="F7" s="278"/>
      <c r="G7" s="278"/>
      <c r="H7" s="278"/>
      <c r="I7" s="278"/>
      <c r="J7" s="278"/>
      <c r="K7" s="50"/>
      <c r="L7" s="111"/>
      <c r="M7" s="111"/>
      <c r="N7" s="111"/>
      <c r="O7" s="111"/>
      <c r="P7" s="111"/>
      <c r="Q7" s="111"/>
      <c r="R7" s="50"/>
      <c r="S7" s="50"/>
      <c r="T7" s="50"/>
      <c r="U7" s="50"/>
      <c r="V7" s="50"/>
    </row>
    <row r="8" spans="2:37" s="49" customFormat="1" ht="15" customHeight="1" thickBot="1" x14ac:dyDescent="0.3">
      <c r="B8" s="51"/>
      <c r="C8" s="51"/>
      <c r="D8" s="51"/>
      <c r="E8" s="51"/>
      <c r="F8" s="51"/>
      <c r="G8" s="51"/>
      <c r="H8" s="51"/>
      <c r="I8" s="52"/>
      <c r="J8" s="51"/>
      <c r="K8" s="51"/>
      <c r="L8" s="51"/>
      <c r="M8" s="51"/>
      <c r="N8" s="51"/>
      <c r="O8" s="51"/>
      <c r="P8" s="51"/>
      <c r="Q8" s="51"/>
      <c r="R8" s="51"/>
      <c r="S8" s="50"/>
      <c r="T8" s="50"/>
      <c r="U8" s="50"/>
      <c r="V8" s="50"/>
    </row>
    <row r="9" spans="2:37" s="49" customFormat="1" ht="15" customHeight="1" x14ac:dyDescent="0.25">
      <c r="B9" s="50"/>
      <c r="C9" s="50"/>
      <c r="D9" s="50"/>
      <c r="E9" s="50"/>
      <c r="F9" s="50"/>
      <c r="G9" s="50"/>
      <c r="H9" s="50"/>
      <c r="I9" s="53"/>
      <c r="J9" s="50"/>
      <c r="K9" s="50"/>
      <c r="L9" s="50"/>
      <c r="M9" s="50"/>
      <c r="N9" s="50"/>
      <c r="O9" s="50"/>
      <c r="P9" s="50"/>
      <c r="Q9" s="50"/>
      <c r="R9" s="50"/>
      <c r="S9" s="50"/>
      <c r="T9" s="50"/>
      <c r="U9" s="50"/>
      <c r="V9" s="50"/>
    </row>
    <row r="10" spans="2:37" s="49" customFormat="1" ht="15" customHeight="1" thickBot="1" x14ac:dyDescent="0.3">
      <c r="B10" s="271" t="s">
        <v>647</v>
      </c>
      <c r="C10" s="271"/>
      <c r="D10" s="271"/>
      <c r="E10" s="271"/>
      <c r="F10" s="271"/>
      <c r="G10" s="271"/>
      <c r="H10" s="271"/>
      <c r="I10" s="53"/>
      <c r="J10" s="271" t="s">
        <v>718</v>
      </c>
      <c r="K10" s="271"/>
      <c r="L10" s="271"/>
      <c r="M10" s="271"/>
      <c r="N10" s="271"/>
      <c r="O10" s="271"/>
      <c r="P10" s="271"/>
      <c r="Q10" s="115"/>
      <c r="R10" s="50"/>
      <c r="S10" s="50"/>
      <c r="T10" s="50"/>
      <c r="U10" s="50"/>
      <c r="V10" s="50"/>
    </row>
    <row r="11" spans="2:37" s="49" customFormat="1" ht="15" customHeight="1" x14ac:dyDescent="0.25">
      <c r="B11" s="50"/>
      <c r="C11" s="50"/>
      <c r="D11" s="50"/>
      <c r="E11" s="50"/>
      <c r="F11" s="115" t="s">
        <v>271</v>
      </c>
      <c r="G11" s="50"/>
      <c r="H11" s="50"/>
      <c r="I11" s="115"/>
      <c r="J11" s="50"/>
      <c r="K11" s="50"/>
      <c r="L11" s="50"/>
      <c r="M11" s="50"/>
      <c r="N11" s="115" t="s">
        <v>253</v>
      </c>
      <c r="O11" s="50"/>
      <c r="P11" s="50"/>
      <c r="Q11" s="50"/>
      <c r="R11" s="50"/>
      <c r="S11" s="50"/>
      <c r="T11" s="50"/>
      <c r="U11" s="50"/>
      <c r="V11" s="50"/>
    </row>
    <row r="12" spans="2:37" s="49" customFormat="1" ht="15" customHeight="1" x14ac:dyDescent="0.25">
      <c r="B12" s="126" t="s">
        <v>619</v>
      </c>
      <c r="C12" s="50"/>
      <c r="D12" s="126" t="s">
        <v>273</v>
      </c>
      <c r="E12" s="50"/>
      <c r="F12" s="115" t="s">
        <v>148</v>
      </c>
      <c r="G12" s="50"/>
      <c r="H12" s="50"/>
      <c r="I12" s="115"/>
      <c r="J12" s="115" t="s">
        <v>619</v>
      </c>
      <c r="K12" s="50"/>
      <c r="L12" s="115" t="s">
        <v>273</v>
      </c>
      <c r="M12" s="50"/>
      <c r="N12" s="115" t="s">
        <v>148</v>
      </c>
      <c r="O12" s="50"/>
      <c r="P12" s="50"/>
      <c r="Q12" s="50"/>
      <c r="R12" s="50"/>
      <c r="S12" s="50"/>
      <c r="T12" s="50"/>
      <c r="U12" s="50"/>
      <c r="V12" s="50"/>
    </row>
    <row r="13" spans="2:37" s="49" customFormat="1" ht="15" customHeight="1" thickBot="1" x14ac:dyDescent="0.3">
      <c r="B13" s="84" t="s">
        <v>646</v>
      </c>
      <c r="C13" s="115"/>
      <c r="D13" s="84" t="s">
        <v>646</v>
      </c>
      <c r="E13" s="115"/>
      <c r="F13" s="84" t="s">
        <v>646</v>
      </c>
      <c r="G13" s="50"/>
      <c r="H13" s="84" t="s">
        <v>272</v>
      </c>
      <c r="I13" s="115"/>
      <c r="J13" s="84" t="s">
        <v>646</v>
      </c>
      <c r="K13" s="115"/>
      <c r="L13" s="84" t="s">
        <v>646</v>
      </c>
      <c r="M13" s="115"/>
      <c r="N13" s="84" t="s">
        <v>646</v>
      </c>
      <c r="O13" s="50"/>
      <c r="P13" s="84" t="s">
        <v>272</v>
      </c>
      <c r="Q13" s="115"/>
      <c r="R13" s="84" t="s">
        <v>652</v>
      </c>
      <c r="S13" s="115"/>
      <c r="T13" s="115"/>
      <c r="U13" s="115"/>
      <c r="V13" s="115"/>
      <c r="W13" s="54"/>
      <c r="X13" s="54"/>
      <c r="Y13" s="54"/>
      <c r="Z13" s="54"/>
      <c r="AA13" s="54"/>
      <c r="AB13" s="54"/>
      <c r="AC13" s="54"/>
      <c r="AD13" s="54"/>
    </row>
    <row r="14" spans="2:37" s="49" customFormat="1" ht="15" customHeight="1" x14ac:dyDescent="0.25">
      <c r="B14" s="119"/>
      <c r="C14" s="120"/>
      <c r="D14" s="121"/>
      <c r="E14" s="120"/>
      <c r="F14" s="121"/>
      <c r="G14" s="120"/>
      <c r="H14" s="122"/>
      <c r="I14" s="50"/>
      <c r="J14" s="123"/>
      <c r="K14" s="124"/>
      <c r="L14" s="121"/>
      <c r="M14" s="120"/>
      <c r="N14" s="121"/>
      <c r="O14" s="50"/>
      <c r="P14" s="122"/>
      <c r="Q14" s="127"/>
      <c r="R14" s="122"/>
      <c r="S14" s="55" t="b">
        <f>IF(OR(T14=0,T14=4),TRUE, FALSE)</f>
        <v>1</v>
      </c>
      <c r="T14" s="55">
        <f>COUNTIF(U14:X14,FALSE)</f>
        <v>0</v>
      </c>
      <c r="U14" s="56" t="b">
        <f>ISBLANK(B14)</f>
        <v>1</v>
      </c>
      <c r="V14" s="56" t="b">
        <f>ISBLANK(D14)</f>
        <v>1</v>
      </c>
      <c r="W14" s="56" t="b">
        <f>ISBLANK(F14)</f>
        <v>1</v>
      </c>
      <c r="X14" s="56" t="b">
        <f>ISBLANK(H14)</f>
        <v>1</v>
      </c>
      <c r="Y14" s="55" t="b">
        <f>IF(OR(Z14=0,Z14=4),TRUE, FALSE)</f>
        <v>1</v>
      </c>
      <c r="Z14" s="55">
        <f>COUNTIF(AA14:AD14,FALSE)</f>
        <v>0</v>
      </c>
      <c r="AA14" s="56" t="b">
        <f>ISBLANK(J14)</f>
        <v>1</v>
      </c>
      <c r="AB14" s="56" t="b">
        <f>ISBLANK(L14)</f>
        <v>1</v>
      </c>
      <c r="AC14" s="56" t="b">
        <f>ISBLANK(N14)</f>
        <v>1</v>
      </c>
      <c r="AD14" s="56" t="b">
        <f>ISBLANK(P14)</f>
        <v>1</v>
      </c>
      <c r="AE14" s="57" t="b">
        <f>IF(ISBLANK(F14),TRUE,VALUE(LEFT(F14,4))=4381)</f>
        <v>1</v>
      </c>
      <c r="AF14" s="57" t="b">
        <f>IF(ISBLANK(N14),TRUE,VALUE(LEFT(N14,4))=5381)</f>
        <v>1</v>
      </c>
    </row>
    <row r="15" spans="2:37" s="49" customFormat="1" ht="15" customHeight="1" x14ac:dyDescent="0.25">
      <c r="B15" s="119"/>
      <c r="C15" s="120"/>
      <c r="D15" s="121"/>
      <c r="E15" s="120"/>
      <c r="F15" s="121"/>
      <c r="G15" s="120"/>
      <c r="H15" s="122"/>
      <c r="I15" s="50"/>
      <c r="J15" s="123"/>
      <c r="K15" s="124"/>
      <c r="L15" s="121"/>
      <c r="M15" s="120"/>
      <c r="N15" s="121"/>
      <c r="O15" s="50"/>
      <c r="P15" s="122"/>
      <c r="Q15" s="127"/>
      <c r="R15" s="122"/>
      <c r="S15" s="55" t="b">
        <f t="shared" ref="S15:S28" si="0">IF(OR(T15=0,T15=4),TRUE, FALSE)</f>
        <v>1</v>
      </c>
      <c r="T15" s="55">
        <f t="shared" ref="T15:T28" si="1">COUNTIF(U15:X15,FALSE)</f>
        <v>0</v>
      </c>
      <c r="U15" s="56" t="b">
        <f t="shared" ref="U15:U28" si="2">ISBLANK(B15)</f>
        <v>1</v>
      </c>
      <c r="V15" s="56" t="b">
        <f t="shared" ref="V15:V28" si="3">ISBLANK(D15)</f>
        <v>1</v>
      </c>
      <c r="W15" s="56" t="b">
        <f t="shared" ref="W15:W28" si="4">ISBLANK(F15)</f>
        <v>1</v>
      </c>
      <c r="X15" s="56" t="b">
        <f t="shared" ref="X15:X28" si="5">ISBLANK(H15)</f>
        <v>1</v>
      </c>
      <c r="Y15" s="55" t="b">
        <f t="shared" ref="Y15:Y28" si="6">IF(OR(Z15=0,Z15=4),TRUE, FALSE)</f>
        <v>1</v>
      </c>
      <c r="Z15" s="55">
        <f t="shared" ref="Z15:Z28" si="7">COUNTIF(AA15:AD15,FALSE)</f>
        <v>0</v>
      </c>
      <c r="AA15" s="56" t="b">
        <f t="shared" ref="AA15:AA28" si="8">ISBLANK(J15)</f>
        <v>1</v>
      </c>
      <c r="AB15" s="56" t="b">
        <f t="shared" ref="AB15:AB28" si="9">ISBLANK(L15)</f>
        <v>1</v>
      </c>
      <c r="AC15" s="56" t="b">
        <f t="shared" ref="AC15:AC28" si="10">ISBLANK(N15)</f>
        <v>1</v>
      </c>
      <c r="AD15" s="56" t="b">
        <f t="shared" ref="AD15:AD28" si="11">ISBLANK(P15)</f>
        <v>1</v>
      </c>
      <c r="AE15" s="57" t="b">
        <f t="shared" ref="AE15:AE28" si="12">IF(ISBLANK(F15),TRUE,VALUE(LEFT(F15,4))=4381)</f>
        <v>1</v>
      </c>
      <c r="AF15" s="57" t="b">
        <f t="shared" ref="AF15:AF28" si="13">IF(ISBLANK(N15),TRUE,VALUE(LEFT(N15,4))=5381)</f>
        <v>1</v>
      </c>
    </row>
    <row r="16" spans="2:37" s="49" customFormat="1" ht="15" customHeight="1" x14ac:dyDescent="0.25">
      <c r="B16" s="123"/>
      <c r="C16" s="120"/>
      <c r="D16" s="121"/>
      <c r="E16" s="120"/>
      <c r="F16" s="121"/>
      <c r="G16" s="120"/>
      <c r="H16" s="122"/>
      <c r="I16" s="50"/>
      <c r="J16" s="123"/>
      <c r="K16" s="124"/>
      <c r="L16" s="121"/>
      <c r="M16" s="120"/>
      <c r="N16" s="121"/>
      <c r="O16" s="50"/>
      <c r="P16" s="122"/>
      <c r="Q16" s="127"/>
      <c r="R16" s="122"/>
      <c r="S16" s="55" t="b">
        <f t="shared" si="0"/>
        <v>1</v>
      </c>
      <c r="T16" s="55">
        <f t="shared" si="1"/>
        <v>0</v>
      </c>
      <c r="U16" s="56" t="b">
        <f t="shared" si="2"/>
        <v>1</v>
      </c>
      <c r="V16" s="56" t="b">
        <f t="shared" si="3"/>
        <v>1</v>
      </c>
      <c r="W16" s="56" t="b">
        <f t="shared" si="4"/>
        <v>1</v>
      </c>
      <c r="X16" s="56" t="b">
        <f t="shared" si="5"/>
        <v>1</v>
      </c>
      <c r="Y16" s="55" t="b">
        <f t="shared" si="6"/>
        <v>1</v>
      </c>
      <c r="Z16" s="55">
        <f t="shared" si="7"/>
        <v>0</v>
      </c>
      <c r="AA16" s="56" t="b">
        <f t="shared" si="8"/>
        <v>1</v>
      </c>
      <c r="AB16" s="56" t="b">
        <f t="shared" si="9"/>
        <v>1</v>
      </c>
      <c r="AC16" s="56" t="b">
        <f t="shared" si="10"/>
        <v>1</v>
      </c>
      <c r="AD16" s="56" t="b">
        <f t="shared" si="11"/>
        <v>1</v>
      </c>
      <c r="AE16" s="57" t="b">
        <f t="shared" si="12"/>
        <v>1</v>
      </c>
      <c r="AF16" s="57" t="b">
        <f t="shared" si="13"/>
        <v>1</v>
      </c>
    </row>
    <row r="17" spans="2:32" s="49" customFormat="1" ht="15" customHeight="1" x14ac:dyDescent="0.25">
      <c r="B17" s="123"/>
      <c r="C17" s="120"/>
      <c r="D17" s="121"/>
      <c r="E17" s="120"/>
      <c r="F17" s="121"/>
      <c r="G17" s="120"/>
      <c r="H17" s="122"/>
      <c r="I17" s="50"/>
      <c r="J17" s="123"/>
      <c r="K17" s="124"/>
      <c r="L17" s="121"/>
      <c r="M17" s="120"/>
      <c r="N17" s="121"/>
      <c r="O17" s="50"/>
      <c r="P17" s="122"/>
      <c r="Q17" s="127"/>
      <c r="R17" s="122"/>
      <c r="S17" s="55" t="b">
        <f t="shared" si="0"/>
        <v>1</v>
      </c>
      <c r="T17" s="55">
        <f t="shared" si="1"/>
        <v>0</v>
      </c>
      <c r="U17" s="56" t="b">
        <f t="shared" si="2"/>
        <v>1</v>
      </c>
      <c r="V17" s="56" t="b">
        <f t="shared" si="3"/>
        <v>1</v>
      </c>
      <c r="W17" s="56" t="b">
        <f t="shared" si="4"/>
        <v>1</v>
      </c>
      <c r="X17" s="56" t="b">
        <f t="shared" si="5"/>
        <v>1</v>
      </c>
      <c r="Y17" s="55" t="b">
        <f t="shared" si="6"/>
        <v>1</v>
      </c>
      <c r="Z17" s="55">
        <f t="shared" si="7"/>
        <v>0</v>
      </c>
      <c r="AA17" s="56" t="b">
        <f t="shared" si="8"/>
        <v>1</v>
      </c>
      <c r="AB17" s="56" t="b">
        <f t="shared" si="9"/>
        <v>1</v>
      </c>
      <c r="AC17" s="56" t="b">
        <f t="shared" si="10"/>
        <v>1</v>
      </c>
      <c r="AD17" s="56" t="b">
        <f t="shared" si="11"/>
        <v>1</v>
      </c>
      <c r="AE17" s="57" t="b">
        <f t="shared" si="12"/>
        <v>1</v>
      </c>
      <c r="AF17" s="57" t="b">
        <f t="shared" si="13"/>
        <v>1</v>
      </c>
    </row>
    <row r="18" spans="2:32" s="49" customFormat="1" ht="15" customHeight="1" x14ac:dyDescent="0.25">
      <c r="B18" s="123"/>
      <c r="C18" s="120"/>
      <c r="D18" s="121"/>
      <c r="E18" s="120"/>
      <c r="F18" s="121"/>
      <c r="G18" s="120"/>
      <c r="H18" s="122"/>
      <c r="I18" s="50"/>
      <c r="J18" s="123"/>
      <c r="K18" s="124"/>
      <c r="L18" s="121"/>
      <c r="M18" s="120"/>
      <c r="N18" s="121"/>
      <c r="O18" s="50"/>
      <c r="P18" s="122"/>
      <c r="Q18" s="127"/>
      <c r="R18" s="122"/>
      <c r="S18" s="55" t="b">
        <f t="shared" si="0"/>
        <v>1</v>
      </c>
      <c r="T18" s="55">
        <f t="shared" si="1"/>
        <v>0</v>
      </c>
      <c r="U18" s="56" t="b">
        <f t="shared" si="2"/>
        <v>1</v>
      </c>
      <c r="V18" s="56" t="b">
        <f t="shared" si="3"/>
        <v>1</v>
      </c>
      <c r="W18" s="56" t="b">
        <f t="shared" si="4"/>
        <v>1</v>
      </c>
      <c r="X18" s="56" t="b">
        <f t="shared" si="5"/>
        <v>1</v>
      </c>
      <c r="Y18" s="55" t="b">
        <f t="shared" si="6"/>
        <v>1</v>
      </c>
      <c r="Z18" s="55">
        <f t="shared" si="7"/>
        <v>0</v>
      </c>
      <c r="AA18" s="56" t="b">
        <f t="shared" si="8"/>
        <v>1</v>
      </c>
      <c r="AB18" s="56" t="b">
        <f t="shared" si="9"/>
        <v>1</v>
      </c>
      <c r="AC18" s="56" t="b">
        <f t="shared" si="10"/>
        <v>1</v>
      </c>
      <c r="AD18" s="56" t="b">
        <f t="shared" si="11"/>
        <v>1</v>
      </c>
      <c r="AE18" s="57" t="b">
        <f t="shared" si="12"/>
        <v>1</v>
      </c>
      <c r="AF18" s="57" t="b">
        <f t="shared" si="13"/>
        <v>1</v>
      </c>
    </row>
    <row r="19" spans="2:32" s="49" customFormat="1" ht="15" customHeight="1" x14ac:dyDescent="0.25">
      <c r="B19" s="123"/>
      <c r="C19" s="120"/>
      <c r="D19" s="121"/>
      <c r="E19" s="120"/>
      <c r="F19" s="121"/>
      <c r="G19" s="120"/>
      <c r="H19" s="122"/>
      <c r="I19" s="50"/>
      <c r="J19" s="123"/>
      <c r="K19" s="124"/>
      <c r="L19" s="121"/>
      <c r="M19" s="120"/>
      <c r="N19" s="121"/>
      <c r="O19" s="50"/>
      <c r="P19" s="122"/>
      <c r="Q19" s="127"/>
      <c r="R19" s="122"/>
      <c r="S19" s="55" t="b">
        <f t="shared" si="0"/>
        <v>1</v>
      </c>
      <c r="T19" s="55">
        <f t="shared" si="1"/>
        <v>0</v>
      </c>
      <c r="U19" s="56" t="b">
        <f t="shared" si="2"/>
        <v>1</v>
      </c>
      <c r="V19" s="56" t="b">
        <f t="shared" si="3"/>
        <v>1</v>
      </c>
      <c r="W19" s="56" t="b">
        <f t="shared" si="4"/>
        <v>1</v>
      </c>
      <c r="X19" s="56" t="b">
        <f t="shared" si="5"/>
        <v>1</v>
      </c>
      <c r="Y19" s="55" t="b">
        <f t="shared" si="6"/>
        <v>1</v>
      </c>
      <c r="Z19" s="55">
        <f t="shared" si="7"/>
        <v>0</v>
      </c>
      <c r="AA19" s="56" t="b">
        <f t="shared" si="8"/>
        <v>1</v>
      </c>
      <c r="AB19" s="56" t="b">
        <f t="shared" si="9"/>
        <v>1</v>
      </c>
      <c r="AC19" s="56" t="b">
        <f t="shared" si="10"/>
        <v>1</v>
      </c>
      <c r="AD19" s="56" t="b">
        <f t="shared" si="11"/>
        <v>1</v>
      </c>
      <c r="AE19" s="57" t="b">
        <f t="shared" si="12"/>
        <v>1</v>
      </c>
      <c r="AF19" s="57" t="b">
        <f t="shared" si="13"/>
        <v>1</v>
      </c>
    </row>
    <row r="20" spans="2:32" s="49" customFormat="1" ht="15" customHeight="1" x14ac:dyDescent="0.25">
      <c r="B20" s="123"/>
      <c r="C20" s="120"/>
      <c r="D20" s="121"/>
      <c r="E20" s="120"/>
      <c r="F20" s="121"/>
      <c r="G20" s="120"/>
      <c r="H20" s="122"/>
      <c r="I20" s="50"/>
      <c r="J20" s="123"/>
      <c r="K20" s="124"/>
      <c r="L20" s="121"/>
      <c r="M20" s="120"/>
      <c r="N20" s="121"/>
      <c r="O20" s="50"/>
      <c r="P20" s="122"/>
      <c r="Q20" s="127"/>
      <c r="R20" s="122"/>
      <c r="S20" s="55" t="b">
        <f t="shared" si="0"/>
        <v>1</v>
      </c>
      <c r="T20" s="55">
        <f t="shared" si="1"/>
        <v>0</v>
      </c>
      <c r="U20" s="56" t="b">
        <f t="shared" si="2"/>
        <v>1</v>
      </c>
      <c r="V20" s="56" t="b">
        <f t="shared" si="3"/>
        <v>1</v>
      </c>
      <c r="W20" s="56" t="b">
        <f t="shared" si="4"/>
        <v>1</v>
      </c>
      <c r="X20" s="56" t="b">
        <f t="shared" si="5"/>
        <v>1</v>
      </c>
      <c r="Y20" s="55" t="b">
        <f t="shared" si="6"/>
        <v>1</v>
      </c>
      <c r="Z20" s="55">
        <f t="shared" si="7"/>
        <v>0</v>
      </c>
      <c r="AA20" s="56" t="b">
        <f t="shared" si="8"/>
        <v>1</v>
      </c>
      <c r="AB20" s="56" t="b">
        <f t="shared" si="9"/>
        <v>1</v>
      </c>
      <c r="AC20" s="56" t="b">
        <f t="shared" si="10"/>
        <v>1</v>
      </c>
      <c r="AD20" s="56" t="b">
        <f t="shared" si="11"/>
        <v>1</v>
      </c>
      <c r="AE20" s="57" t="b">
        <f t="shared" si="12"/>
        <v>1</v>
      </c>
      <c r="AF20" s="57" t="b">
        <f t="shared" si="13"/>
        <v>1</v>
      </c>
    </row>
    <row r="21" spans="2:32" s="49" customFormat="1" ht="15" customHeight="1" x14ac:dyDescent="0.25">
      <c r="B21" s="123"/>
      <c r="C21" s="120"/>
      <c r="D21" s="121"/>
      <c r="E21" s="120"/>
      <c r="F21" s="121"/>
      <c r="G21" s="120"/>
      <c r="H21" s="122"/>
      <c r="I21" s="50"/>
      <c r="J21" s="123"/>
      <c r="K21" s="124"/>
      <c r="L21" s="121"/>
      <c r="M21" s="120"/>
      <c r="N21" s="121"/>
      <c r="O21" s="50"/>
      <c r="P21" s="122"/>
      <c r="Q21" s="127"/>
      <c r="R21" s="122"/>
      <c r="S21" s="55" t="b">
        <f t="shared" si="0"/>
        <v>1</v>
      </c>
      <c r="T21" s="55">
        <f t="shared" si="1"/>
        <v>0</v>
      </c>
      <c r="U21" s="56" t="b">
        <f t="shared" si="2"/>
        <v>1</v>
      </c>
      <c r="V21" s="56" t="b">
        <f t="shared" si="3"/>
        <v>1</v>
      </c>
      <c r="W21" s="56" t="b">
        <f t="shared" si="4"/>
        <v>1</v>
      </c>
      <c r="X21" s="56" t="b">
        <f t="shared" si="5"/>
        <v>1</v>
      </c>
      <c r="Y21" s="55" t="b">
        <f t="shared" si="6"/>
        <v>1</v>
      </c>
      <c r="Z21" s="55">
        <f t="shared" si="7"/>
        <v>0</v>
      </c>
      <c r="AA21" s="56" t="b">
        <f t="shared" si="8"/>
        <v>1</v>
      </c>
      <c r="AB21" s="56" t="b">
        <f t="shared" si="9"/>
        <v>1</v>
      </c>
      <c r="AC21" s="56" t="b">
        <f t="shared" si="10"/>
        <v>1</v>
      </c>
      <c r="AD21" s="56" t="b">
        <f t="shared" si="11"/>
        <v>1</v>
      </c>
      <c r="AE21" s="57" t="b">
        <f t="shared" si="12"/>
        <v>1</v>
      </c>
      <c r="AF21" s="57" t="b">
        <f t="shared" si="13"/>
        <v>1</v>
      </c>
    </row>
    <row r="22" spans="2:32" s="49" customFormat="1" ht="15" customHeight="1" x14ac:dyDescent="0.25">
      <c r="B22" s="123"/>
      <c r="C22" s="120"/>
      <c r="D22" s="121"/>
      <c r="E22" s="120"/>
      <c r="F22" s="121"/>
      <c r="G22" s="120"/>
      <c r="H22" s="122"/>
      <c r="I22" s="50"/>
      <c r="J22" s="123"/>
      <c r="K22" s="124"/>
      <c r="L22" s="121"/>
      <c r="M22" s="120"/>
      <c r="N22" s="121"/>
      <c r="O22" s="50"/>
      <c r="P22" s="122"/>
      <c r="Q22" s="127"/>
      <c r="R22" s="122"/>
      <c r="S22" s="55" t="b">
        <f t="shared" si="0"/>
        <v>1</v>
      </c>
      <c r="T22" s="55">
        <f t="shared" si="1"/>
        <v>0</v>
      </c>
      <c r="U22" s="56" t="b">
        <f t="shared" si="2"/>
        <v>1</v>
      </c>
      <c r="V22" s="56" t="b">
        <f t="shared" si="3"/>
        <v>1</v>
      </c>
      <c r="W22" s="56" t="b">
        <f t="shared" si="4"/>
        <v>1</v>
      </c>
      <c r="X22" s="56" t="b">
        <f t="shared" si="5"/>
        <v>1</v>
      </c>
      <c r="Y22" s="55" t="b">
        <f t="shared" si="6"/>
        <v>1</v>
      </c>
      <c r="Z22" s="55">
        <f t="shared" si="7"/>
        <v>0</v>
      </c>
      <c r="AA22" s="56" t="b">
        <f t="shared" si="8"/>
        <v>1</v>
      </c>
      <c r="AB22" s="56" t="b">
        <f t="shared" si="9"/>
        <v>1</v>
      </c>
      <c r="AC22" s="56" t="b">
        <f t="shared" si="10"/>
        <v>1</v>
      </c>
      <c r="AD22" s="56" t="b">
        <f t="shared" si="11"/>
        <v>1</v>
      </c>
      <c r="AE22" s="57" t="b">
        <f t="shared" si="12"/>
        <v>1</v>
      </c>
      <c r="AF22" s="57" t="b">
        <f t="shared" si="13"/>
        <v>1</v>
      </c>
    </row>
    <row r="23" spans="2:32" s="49" customFormat="1" ht="15" customHeight="1" x14ac:dyDescent="0.25">
      <c r="B23" s="123"/>
      <c r="C23" s="120"/>
      <c r="D23" s="121"/>
      <c r="E23" s="120"/>
      <c r="F23" s="121"/>
      <c r="G23" s="120"/>
      <c r="H23" s="122"/>
      <c r="I23" s="50"/>
      <c r="J23" s="123"/>
      <c r="K23" s="124"/>
      <c r="L23" s="121"/>
      <c r="M23" s="120"/>
      <c r="N23" s="121"/>
      <c r="O23" s="50"/>
      <c r="P23" s="122"/>
      <c r="Q23" s="127"/>
      <c r="R23" s="122"/>
      <c r="S23" s="55" t="b">
        <f t="shared" si="0"/>
        <v>1</v>
      </c>
      <c r="T23" s="55">
        <f t="shared" si="1"/>
        <v>0</v>
      </c>
      <c r="U23" s="56" t="b">
        <f t="shared" si="2"/>
        <v>1</v>
      </c>
      <c r="V23" s="56" t="b">
        <f t="shared" si="3"/>
        <v>1</v>
      </c>
      <c r="W23" s="56" t="b">
        <f t="shared" si="4"/>
        <v>1</v>
      </c>
      <c r="X23" s="56" t="b">
        <f t="shared" si="5"/>
        <v>1</v>
      </c>
      <c r="Y23" s="55" t="b">
        <f t="shared" si="6"/>
        <v>1</v>
      </c>
      <c r="Z23" s="55">
        <f t="shared" si="7"/>
        <v>0</v>
      </c>
      <c r="AA23" s="56" t="b">
        <f t="shared" si="8"/>
        <v>1</v>
      </c>
      <c r="AB23" s="56" t="b">
        <f t="shared" si="9"/>
        <v>1</v>
      </c>
      <c r="AC23" s="56" t="b">
        <f t="shared" si="10"/>
        <v>1</v>
      </c>
      <c r="AD23" s="56" t="b">
        <f t="shared" si="11"/>
        <v>1</v>
      </c>
      <c r="AE23" s="57" t="b">
        <f t="shared" si="12"/>
        <v>1</v>
      </c>
      <c r="AF23" s="57" t="b">
        <f t="shared" si="13"/>
        <v>1</v>
      </c>
    </row>
    <row r="24" spans="2:32" s="49" customFormat="1" ht="15" customHeight="1" x14ac:dyDescent="0.25">
      <c r="B24" s="123"/>
      <c r="C24" s="120"/>
      <c r="D24" s="121"/>
      <c r="E24" s="120"/>
      <c r="F24" s="121"/>
      <c r="G24" s="120"/>
      <c r="H24" s="122"/>
      <c r="I24" s="50"/>
      <c r="J24" s="123"/>
      <c r="K24" s="124"/>
      <c r="L24" s="121"/>
      <c r="M24" s="120"/>
      <c r="N24" s="121"/>
      <c r="O24" s="50"/>
      <c r="P24" s="122"/>
      <c r="Q24" s="127"/>
      <c r="R24" s="122"/>
      <c r="S24" s="55" t="b">
        <f t="shared" si="0"/>
        <v>1</v>
      </c>
      <c r="T24" s="55">
        <f t="shared" si="1"/>
        <v>0</v>
      </c>
      <c r="U24" s="56" t="b">
        <f t="shared" si="2"/>
        <v>1</v>
      </c>
      <c r="V24" s="56" t="b">
        <f t="shared" si="3"/>
        <v>1</v>
      </c>
      <c r="W24" s="56" t="b">
        <f t="shared" si="4"/>
        <v>1</v>
      </c>
      <c r="X24" s="56" t="b">
        <f t="shared" si="5"/>
        <v>1</v>
      </c>
      <c r="Y24" s="55" t="b">
        <f t="shared" si="6"/>
        <v>1</v>
      </c>
      <c r="Z24" s="55">
        <f t="shared" si="7"/>
        <v>0</v>
      </c>
      <c r="AA24" s="56" t="b">
        <f t="shared" si="8"/>
        <v>1</v>
      </c>
      <c r="AB24" s="56" t="b">
        <f t="shared" si="9"/>
        <v>1</v>
      </c>
      <c r="AC24" s="56" t="b">
        <f t="shared" si="10"/>
        <v>1</v>
      </c>
      <c r="AD24" s="56" t="b">
        <f t="shared" si="11"/>
        <v>1</v>
      </c>
      <c r="AE24" s="57" t="b">
        <f t="shared" si="12"/>
        <v>1</v>
      </c>
      <c r="AF24" s="57" t="b">
        <f t="shared" si="13"/>
        <v>1</v>
      </c>
    </row>
    <row r="25" spans="2:32" s="49" customFormat="1" ht="15" customHeight="1" x14ac:dyDescent="0.25">
      <c r="B25" s="123"/>
      <c r="C25" s="120"/>
      <c r="D25" s="121"/>
      <c r="E25" s="120"/>
      <c r="F25" s="121"/>
      <c r="G25" s="120"/>
      <c r="H25" s="122"/>
      <c r="I25" s="50"/>
      <c r="J25" s="123"/>
      <c r="K25" s="124"/>
      <c r="L25" s="121"/>
      <c r="M25" s="120"/>
      <c r="N25" s="121"/>
      <c r="O25" s="50"/>
      <c r="P25" s="122"/>
      <c r="Q25" s="127"/>
      <c r="R25" s="122"/>
      <c r="S25" s="55" t="b">
        <f t="shared" si="0"/>
        <v>1</v>
      </c>
      <c r="T25" s="55">
        <f t="shared" si="1"/>
        <v>0</v>
      </c>
      <c r="U25" s="56" t="b">
        <f t="shared" si="2"/>
        <v>1</v>
      </c>
      <c r="V25" s="56" t="b">
        <f t="shared" si="3"/>
        <v>1</v>
      </c>
      <c r="W25" s="56" t="b">
        <f t="shared" si="4"/>
        <v>1</v>
      </c>
      <c r="X25" s="56" t="b">
        <f t="shared" si="5"/>
        <v>1</v>
      </c>
      <c r="Y25" s="55" t="b">
        <f t="shared" si="6"/>
        <v>1</v>
      </c>
      <c r="Z25" s="55">
        <f t="shared" si="7"/>
        <v>0</v>
      </c>
      <c r="AA25" s="56" t="b">
        <f t="shared" si="8"/>
        <v>1</v>
      </c>
      <c r="AB25" s="56" t="b">
        <f t="shared" si="9"/>
        <v>1</v>
      </c>
      <c r="AC25" s="56" t="b">
        <f t="shared" si="10"/>
        <v>1</v>
      </c>
      <c r="AD25" s="56" t="b">
        <f t="shared" si="11"/>
        <v>1</v>
      </c>
      <c r="AE25" s="57" t="b">
        <f t="shared" si="12"/>
        <v>1</v>
      </c>
      <c r="AF25" s="57" t="b">
        <f t="shared" si="13"/>
        <v>1</v>
      </c>
    </row>
    <row r="26" spans="2:32" s="49" customFormat="1" ht="15" customHeight="1" x14ac:dyDescent="0.25">
      <c r="B26" s="123"/>
      <c r="C26" s="120"/>
      <c r="D26" s="121"/>
      <c r="E26" s="120"/>
      <c r="F26" s="121"/>
      <c r="G26" s="120"/>
      <c r="H26" s="122"/>
      <c r="I26" s="50"/>
      <c r="J26" s="123"/>
      <c r="K26" s="124"/>
      <c r="L26" s="121"/>
      <c r="M26" s="120"/>
      <c r="N26" s="121"/>
      <c r="O26" s="50"/>
      <c r="P26" s="122"/>
      <c r="Q26" s="127"/>
      <c r="R26" s="122"/>
      <c r="S26" s="55" t="b">
        <f t="shared" si="0"/>
        <v>1</v>
      </c>
      <c r="T26" s="55">
        <f t="shared" si="1"/>
        <v>0</v>
      </c>
      <c r="U26" s="56" t="b">
        <f t="shared" si="2"/>
        <v>1</v>
      </c>
      <c r="V26" s="56" t="b">
        <f t="shared" si="3"/>
        <v>1</v>
      </c>
      <c r="W26" s="56" t="b">
        <f t="shared" si="4"/>
        <v>1</v>
      </c>
      <c r="X26" s="56" t="b">
        <f t="shared" si="5"/>
        <v>1</v>
      </c>
      <c r="Y26" s="55" t="b">
        <f t="shared" si="6"/>
        <v>1</v>
      </c>
      <c r="Z26" s="55">
        <f t="shared" si="7"/>
        <v>0</v>
      </c>
      <c r="AA26" s="56" t="b">
        <f t="shared" si="8"/>
        <v>1</v>
      </c>
      <c r="AB26" s="56" t="b">
        <f t="shared" si="9"/>
        <v>1</v>
      </c>
      <c r="AC26" s="56" t="b">
        <f t="shared" si="10"/>
        <v>1</v>
      </c>
      <c r="AD26" s="56" t="b">
        <f t="shared" si="11"/>
        <v>1</v>
      </c>
      <c r="AE26" s="57" t="b">
        <f t="shared" si="12"/>
        <v>1</v>
      </c>
      <c r="AF26" s="57" t="b">
        <f t="shared" si="13"/>
        <v>1</v>
      </c>
    </row>
    <row r="27" spans="2:32" s="49" customFormat="1" ht="15" customHeight="1" x14ac:dyDescent="0.25">
      <c r="B27" s="123"/>
      <c r="C27" s="120"/>
      <c r="D27" s="121"/>
      <c r="E27" s="120"/>
      <c r="F27" s="121"/>
      <c r="G27" s="120"/>
      <c r="H27" s="122"/>
      <c r="I27" s="50"/>
      <c r="J27" s="123"/>
      <c r="K27" s="124"/>
      <c r="L27" s="121"/>
      <c r="M27" s="120"/>
      <c r="N27" s="121"/>
      <c r="O27" s="50"/>
      <c r="P27" s="122"/>
      <c r="Q27" s="127"/>
      <c r="R27" s="122"/>
      <c r="S27" s="55" t="b">
        <f t="shared" si="0"/>
        <v>1</v>
      </c>
      <c r="T27" s="55">
        <f t="shared" si="1"/>
        <v>0</v>
      </c>
      <c r="U27" s="56" t="b">
        <f t="shared" si="2"/>
        <v>1</v>
      </c>
      <c r="V27" s="56" t="b">
        <f t="shared" si="3"/>
        <v>1</v>
      </c>
      <c r="W27" s="56" t="b">
        <f t="shared" si="4"/>
        <v>1</v>
      </c>
      <c r="X27" s="56" t="b">
        <f t="shared" si="5"/>
        <v>1</v>
      </c>
      <c r="Y27" s="55" t="b">
        <f t="shared" si="6"/>
        <v>1</v>
      </c>
      <c r="Z27" s="55">
        <f t="shared" si="7"/>
        <v>0</v>
      </c>
      <c r="AA27" s="56" t="b">
        <f t="shared" si="8"/>
        <v>1</v>
      </c>
      <c r="AB27" s="56" t="b">
        <f t="shared" si="9"/>
        <v>1</v>
      </c>
      <c r="AC27" s="56" t="b">
        <f t="shared" si="10"/>
        <v>1</v>
      </c>
      <c r="AD27" s="56" t="b">
        <f t="shared" si="11"/>
        <v>1</v>
      </c>
      <c r="AE27" s="57" t="b">
        <f t="shared" si="12"/>
        <v>1</v>
      </c>
      <c r="AF27" s="57" t="b">
        <f t="shared" si="13"/>
        <v>1</v>
      </c>
    </row>
    <row r="28" spans="2:32" s="49" customFormat="1" ht="15" customHeight="1" x14ac:dyDescent="0.25">
      <c r="B28" s="123"/>
      <c r="C28" s="120"/>
      <c r="D28" s="121"/>
      <c r="E28" s="120"/>
      <c r="F28" s="121"/>
      <c r="G28" s="120"/>
      <c r="H28" s="122"/>
      <c r="I28" s="50"/>
      <c r="J28" s="123"/>
      <c r="K28" s="124"/>
      <c r="L28" s="121"/>
      <c r="M28" s="120"/>
      <c r="N28" s="121"/>
      <c r="O28" s="50"/>
      <c r="P28" s="122"/>
      <c r="Q28" s="127"/>
      <c r="R28" s="122"/>
      <c r="S28" s="55" t="b">
        <f t="shared" si="0"/>
        <v>1</v>
      </c>
      <c r="T28" s="55">
        <f t="shared" si="1"/>
        <v>0</v>
      </c>
      <c r="U28" s="56" t="b">
        <f t="shared" si="2"/>
        <v>1</v>
      </c>
      <c r="V28" s="56" t="b">
        <f t="shared" si="3"/>
        <v>1</v>
      </c>
      <c r="W28" s="56" t="b">
        <f t="shared" si="4"/>
        <v>1</v>
      </c>
      <c r="X28" s="56" t="b">
        <f t="shared" si="5"/>
        <v>1</v>
      </c>
      <c r="Y28" s="55" t="b">
        <f t="shared" si="6"/>
        <v>1</v>
      </c>
      <c r="Z28" s="55">
        <f t="shared" si="7"/>
        <v>0</v>
      </c>
      <c r="AA28" s="56" t="b">
        <f t="shared" si="8"/>
        <v>1</v>
      </c>
      <c r="AB28" s="56" t="b">
        <f t="shared" si="9"/>
        <v>1</v>
      </c>
      <c r="AC28" s="56" t="b">
        <f t="shared" si="10"/>
        <v>1</v>
      </c>
      <c r="AD28" s="56" t="b">
        <f t="shared" si="11"/>
        <v>1</v>
      </c>
      <c r="AE28" s="57" t="b">
        <f t="shared" si="12"/>
        <v>1</v>
      </c>
      <c r="AF28" s="57" t="b">
        <f t="shared" si="13"/>
        <v>1</v>
      </c>
    </row>
    <row r="29" spans="2:32" s="49" customFormat="1" ht="15" customHeight="1" x14ac:dyDescent="0.25">
      <c r="B29" s="50"/>
      <c r="C29" s="50"/>
      <c r="D29" s="50"/>
      <c r="E29" s="50"/>
      <c r="F29" s="115"/>
      <c r="G29" s="115"/>
      <c r="H29" s="128"/>
      <c r="I29" s="50"/>
      <c r="J29" s="50"/>
      <c r="K29" s="50"/>
      <c r="L29" s="50"/>
      <c r="M29" s="50"/>
      <c r="N29" s="115"/>
      <c r="O29" s="115"/>
      <c r="P29" s="128"/>
      <c r="Q29" s="128"/>
      <c r="R29" s="129"/>
      <c r="S29" s="55">
        <f>COUNTIF(S14:S28,FALSE)</f>
        <v>0</v>
      </c>
      <c r="T29" s="130"/>
      <c r="U29" s="130"/>
      <c r="V29" s="130"/>
      <c r="W29" s="58"/>
      <c r="X29" s="58"/>
      <c r="Y29" s="55">
        <f>COUNTIF(Y14:Y28,FALSE)</f>
        <v>0</v>
      </c>
      <c r="Z29" s="58"/>
      <c r="AA29" s="58"/>
      <c r="AB29" s="58"/>
      <c r="AC29" s="58"/>
      <c r="AD29" s="58"/>
      <c r="AE29" s="58">
        <f>COUNTIF(AE14:AE28,FALSE)</f>
        <v>0</v>
      </c>
      <c r="AF29" s="58">
        <f>COUNTIF(AF14:AF28,FALSE)</f>
        <v>0</v>
      </c>
    </row>
    <row r="30" spans="2:32" s="59" customFormat="1" ht="21.75" customHeight="1" x14ac:dyDescent="0.25">
      <c r="F30" s="273"/>
      <c r="G30" s="273"/>
      <c r="H30" s="273"/>
      <c r="M30" s="274"/>
      <c r="N30" s="274"/>
      <c r="O30" s="112"/>
      <c r="P30" s="113"/>
      <c r="Q30" s="113"/>
      <c r="R30" s="58"/>
    </row>
    <row r="31" spans="2:32" ht="20.85" customHeight="1" x14ac:dyDescent="0.3"/>
    <row r="32" spans="2:32" ht="20.85" customHeight="1" x14ac:dyDescent="0.3"/>
    <row r="33" spans="1:30" ht="20.85" customHeight="1" x14ac:dyDescent="0.3">
      <c r="A33" s="12" t="str">
        <f ca="1">MID(CELL("filename",A3),FIND("]",CELL("filename",A3))+1,256)</f>
        <v>560</v>
      </c>
      <c r="B33" s="158" t="s">
        <v>675</v>
      </c>
    </row>
    <row r="34" spans="1:30" ht="20.85" customHeight="1" x14ac:dyDescent="0.3">
      <c r="A34" s="12" t="s">
        <v>86</v>
      </c>
      <c r="B34" s="157" t="s">
        <v>661</v>
      </c>
    </row>
    <row r="35" spans="1:30" ht="20.85" customHeight="1" x14ac:dyDescent="0.3">
      <c r="A35" s="12" t="s">
        <v>87</v>
      </c>
      <c r="B35" s="12" t="str">
        <f t="shared" ref="B35:B43" ca="1" si="14">IF(ISNA(INDEX(ErrorTable,MATCH($A$33&amp;$A35&amp;FALSE,ErrorKey,0),6)),"",INDEX(ErrorTable,MATCH($A$33&amp;$A35&amp;FALSE,ErrorKey,0),6))</f>
        <v/>
      </c>
    </row>
    <row r="36" spans="1:30" ht="20.85" customHeight="1" x14ac:dyDescent="0.3">
      <c r="A36" s="12" t="s">
        <v>88</v>
      </c>
      <c r="B36" s="12" t="str">
        <f t="shared" ca="1" si="14"/>
        <v/>
      </c>
    </row>
    <row r="37" spans="1:30" ht="20.85" customHeight="1" x14ac:dyDescent="0.3">
      <c r="A37" s="12" t="s">
        <v>89</v>
      </c>
      <c r="B37" s="12" t="str">
        <f t="shared" ca="1" si="14"/>
        <v/>
      </c>
      <c r="F37" s="48" t="s">
        <v>240</v>
      </c>
      <c r="N37" s="48" t="s">
        <v>240</v>
      </c>
      <c r="R37" s="48" t="s">
        <v>240</v>
      </c>
    </row>
    <row r="38" spans="1:30" ht="20.85" customHeight="1" x14ac:dyDescent="0.3">
      <c r="A38" s="12" t="s">
        <v>90</v>
      </c>
      <c r="B38" s="12" t="str">
        <f t="shared" ca="1" si="14"/>
        <v/>
      </c>
    </row>
    <row r="39" spans="1:30" ht="20.85" customHeight="1" x14ac:dyDescent="0.3">
      <c r="A39" s="12" t="s">
        <v>91</v>
      </c>
      <c r="B39" s="12" t="str">
        <f t="shared" ca="1" si="14"/>
        <v/>
      </c>
    </row>
    <row r="40" spans="1:30" ht="20.85" customHeight="1" x14ac:dyDescent="0.3">
      <c r="A40" s="12" t="s">
        <v>92</v>
      </c>
      <c r="B40" s="12" t="str">
        <f t="shared" ca="1" si="14"/>
        <v/>
      </c>
    </row>
    <row r="41" spans="1:30" ht="20.85" customHeight="1" x14ac:dyDescent="0.3">
      <c r="A41" s="12" t="s">
        <v>93</v>
      </c>
      <c r="B41" s="12" t="str">
        <f t="shared" ca="1" si="14"/>
        <v/>
      </c>
    </row>
    <row r="42" spans="1:30" ht="20.85" customHeight="1" x14ac:dyDescent="0.3">
      <c r="A42" s="12" t="s">
        <v>94</v>
      </c>
      <c r="B42" s="12" t="str">
        <f t="shared" ca="1" si="14"/>
        <v/>
      </c>
    </row>
    <row r="43" spans="1:30" ht="20.85" customHeight="1" x14ac:dyDescent="0.3">
      <c r="A43" s="12" t="s">
        <v>95</v>
      </c>
      <c r="B43" s="12" t="str">
        <f t="shared" ca="1" si="14"/>
        <v/>
      </c>
    </row>
    <row r="44" spans="1:30" ht="20.85" customHeight="1" x14ac:dyDescent="0.3">
      <c r="F44" s="48" t="s">
        <v>240</v>
      </c>
    </row>
    <row r="45" spans="1:30" ht="20.85" customHeight="1" x14ac:dyDescent="0.3"/>
    <row r="46" spans="1:30" ht="20.85" customHeight="1" x14ac:dyDescent="0.3"/>
    <row r="47" spans="1:30" ht="20.85" customHeight="1" x14ac:dyDescent="0.3">
      <c r="F47" s="63" t="s">
        <v>240</v>
      </c>
      <c r="G47" s="63"/>
      <c r="M47" s="63"/>
      <c r="N47" s="64" t="s">
        <v>240</v>
      </c>
      <c r="O47" s="64"/>
      <c r="R47" s="63" t="s">
        <v>240</v>
      </c>
      <c r="S47" s="63"/>
      <c r="T47" s="63"/>
      <c r="U47" s="63"/>
      <c r="V47" s="63"/>
      <c r="W47" s="63"/>
      <c r="X47" s="63"/>
      <c r="Y47" s="63"/>
      <c r="Z47" s="63"/>
      <c r="AA47" s="63"/>
      <c r="AB47" s="63"/>
      <c r="AC47" s="63"/>
      <c r="AD47" s="63"/>
    </row>
  </sheetData>
  <sheetProtection algorithmName="SHA-512" hashValue="K5/eDxU0VOZHbowuYgzAuHLoa6ERsNFSDMxJjxSieZfpd7KkPFpS4oYRCb/072GRYR0jqAXc7oErwgIclcRhNA==" saltValue="1JsmGmS+M31a4z4j2hPDIA==" spinCount="100000" sheet="1" formatColumns="0" formatRows="0"/>
  <dataConsolidate/>
  <mergeCells count="13">
    <mergeCell ref="F30:H30"/>
    <mergeCell ref="M30:N30"/>
    <mergeCell ref="O6:R6"/>
    <mergeCell ref="O5:V5"/>
    <mergeCell ref="E5:J5"/>
    <mergeCell ref="E6:J6"/>
    <mergeCell ref="E7:J7"/>
    <mergeCell ref="AK1:AK3"/>
    <mergeCell ref="B3:R3"/>
    <mergeCell ref="B1:R1"/>
    <mergeCell ref="B10:H10"/>
    <mergeCell ref="J10:P10"/>
    <mergeCell ref="B2:R2"/>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disablePrompts="1" count="4">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700-000000000000}">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700-000001000000}">
      <formula1>4</formula1>
    </dataValidation>
    <dataValidation type="textLength" operator="greaterThanOrEqual" allowBlank="1" showInputMessage="1" showErrorMessage="1" error="Account numbers must be at least 6 digits and begin with a 4384." sqref="F14:F28" xr:uid="{1D594402-A9E9-43A5-A58F-901AD39786CA}">
      <formula1>6</formula1>
    </dataValidation>
    <dataValidation type="textLength" operator="greaterThanOrEqual" allowBlank="1" showInputMessage="1" showErrorMessage="1" error="Account numbers must be at least 6 digits and begin with a 5384. " sqref="N14:N28" xr:uid="{CA92A8D8-DB40-45F4-8992-BBCED553934D}">
      <formula1>6</formula1>
    </dataValidation>
  </dataValidations>
  <hyperlinks>
    <hyperlink ref="B1:P1" location="Index!A1" display="Index!A1" xr:uid="{00000000-0004-0000-0700-000000000000}"/>
    <hyperlink ref="B33" location="Instructions560" display="560 Instructions" xr:uid="{00000000-0004-0000-0700-000001000000}"/>
    <hyperlink ref="B34" location="TransfersPurposeandUse" display="Transfer Accounts - Purpose and Use" xr:uid="{00000000-0004-0000-0700-000002000000}"/>
  </hyperlinks>
  <printOptions horizontalCentered="1"/>
  <pageMargins left="0.5" right="0.5" top="0.75" bottom="0.5" header="0.5" footer="0.5"/>
  <pageSetup scale="94" orientation="landscape" blackAndWhite="1" r:id="rId1"/>
  <headerFooter alignWithMargins="0">
    <oddFooter>&amp;R&amp;A</oddFooter>
  </headerFooter>
  <ignoredErrors>
    <ignoredError sqref="O5:V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7">
    <tabColor rgb="FFFFFF00"/>
  </sheetPr>
  <dimension ref="A1:L150"/>
  <sheetViews>
    <sheetView topLeftCell="C1" zoomScaleNormal="100" workbookViewId="0">
      <pane ySplit="2" topLeftCell="A3" activePane="bottomLeft" state="frozen"/>
      <selection activeCell="B12" sqref="B12"/>
      <selection pane="bottomLeft" activeCell="C1" sqref="C1"/>
    </sheetView>
  </sheetViews>
  <sheetFormatPr defaultColWidth="9.109375" defaultRowHeight="15.6" x14ac:dyDescent="0.3"/>
  <cols>
    <col min="1" max="1" width="11.44140625" style="14" hidden="1" customWidth="1"/>
    <col min="2" max="2" width="10.5546875" style="14" hidden="1" customWidth="1"/>
    <col min="3" max="3" width="15.6640625" style="14" customWidth="1"/>
    <col min="4" max="4" width="42.33203125" style="14" customWidth="1"/>
    <col min="5" max="6" width="10.5546875" style="14" hidden="1" customWidth="1"/>
    <col min="7" max="7" width="24.5546875" style="14" customWidth="1"/>
    <col min="8" max="8" width="21.88671875" style="14" customWidth="1"/>
    <col min="9" max="9" width="15.88671875" style="14" hidden="1" customWidth="1"/>
    <col min="10" max="10" width="69.109375" style="14" hidden="1" customWidth="1"/>
    <col min="11" max="12" width="0" style="14" hidden="1" customWidth="1"/>
    <col min="13" max="16384" width="9.109375" style="14"/>
  </cols>
  <sheetData>
    <row r="1" spans="1:12" ht="31.2" x14ac:dyDescent="0.3">
      <c r="B1" s="160"/>
      <c r="C1" s="214"/>
      <c r="D1" s="215" t="s">
        <v>242</v>
      </c>
      <c r="E1" s="18"/>
      <c r="F1" s="23" t="s">
        <v>312</v>
      </c>
      <c r="G1" s="24"/>
      <c r="I1" s="24" t="s">
        <v>77</v>
      </c>
    </row>
    <row r="2" spans="1:12" ht="33" customHeight="1" x14ac:dyDescent="0.3">
      <c r="A2" s="14" t="s">
        <v>44</v>
      </c>
      <c r="B2" s="160" t="s">
        <v>281</v>
      </c>
      <c r="C2" s="216" t="s">
        <v>310</v>
      </c>
      <c r="D2" s="217" t="s">
        <v>938</v>
      </c>
      <c r="E2" s="22" t="s">
        <v>311</v>
      </c>
      <c r="F2" s="24" t="s">
        <v>313</v>
      </c>
      <c r="G2" s="24" t="s">
        <v>945</v>
      </c>
      <c r="H2" s="24" t="s">
        <v>946</v>
      </c>
      <c r="I2" s="24" t="s">
        <v>314</v>
      </c>
      <c r="J2" s="23" t="s">
        <v>733</v>
      </c>
    </row>
    <row r="3" spans="1:12" x14ac:dyDescent="0.3">
      <c r="A3" s="14" t="s">
        <v>645</v>
      </c>
      <c r="B3" s="160">
        <v>1</v>
      </c>
      <c r="C3" s="160" t="s">
        <v>445</v>
      </c>
      <c r="D3" s="14" t="s">
        <v>52</v>
      </c>
      <c r="E3" s="14" t="s">
        <v>228</v>
      </c>
      <c r="F3" s="14" t="s">
        <v>271</v>
      </c>
      <c r="G3" s="218" t="s">
        <v>943</v>
      </c>
      <c r="H3" s="14" t="s">
        <v>944</v>
      </c>
      <c r="I3" s="34"/>
    </row>
    <row r="4" spans="1:12" x14ac:dyDescent="0.3">
      <c r="A4" s="14" t="s">
        <v>734</v>
      </c>
      <c r="B4" s="160">
        <v>2</v>
      </c>
      <c r="C4" s="160" t="s">
        <v>446</v>
      </c>
      <c r="D4" s="14" t="s">
        <v>286</v>
      </c>
      <c r="E4" s="14" t="s">
        <v>228</v>
      </c>
      <c r="F4" s="14" t="s">
        <v>271</v>
      </c>
      <c r="G4" s="34" t="s">
        <v>443</v>
      </c>
      <c r="H4" s="14" t="s">
        <v>444</v>
      </c>
      <c r="I4" s="34"/>
    </row>
    <row r="5" spans="1:12" x14ac:dyDescent="0.3">
      <c r="A5" s="14" t="s">
        <v>735</v>
      </c>
      <c r="B5" s="160">
        <v>3</v>
      </c>
      <c r="C5" s="160" t="s">
        <v>252</v>
      </c>
      <c r="D5" s="14" t="s">
        <v>287</v>
      </c>
      <c r="E5" s="14" t="s">
        <v>228</v>
      </c>
      <c r="F5" s="14" t="s">
        <v>271</v>
      </c>
      <c r="G5" s="34" t="s">
        <v>736</v>
      </c>
      <c r="H5" s="14" t="s">
        <v>737</v>
      </c>
      <c r="I5" s="34"/>
    </row>
    <row r="6" spans="1:12" x14ac:dyDescent="0.3">
      <c r="A6" s="14" t="s">
        <v>738</v>
      </c>
      <c r="B6" s="160">
        <v>4</v>
      </c>
      <c r="C6" s="160" t="s">
        <v>447</v>
      </c>
      <c r="D6" s="14" t="s">
        <v>288</v>
      </c>
      <c r="E6" s="14" t="s">
        <v>228</v>
      </c>
      <c r="F6" s="14" t="s">
        <v>271</v>
      </c>
      <c r="G6" s="34" t="s">
        <v>739</v>
      </c>
      <c r="H6" s="14" t="s">
        <v>740</v>
      </c>
      <c r="I6" s="34"/>
    </row>
    <row r="7" spans="1:12" x14ac:dyDescent="0.3">
      <c r="A7" s="14" t="s">
        <v>741</v>
      </c>
      <c r="B7" s="160">
        <v>5</v>
      </c>
      <c r="C7" s="160" t="s">
        <v>448</v>
      </c>
      <c r="D7" s="14" t="s">
        <v>53</v>
      </c>
      <c r="E7" s="14" t="s">
        <v>228</v>
      </c>
      <c r="F7" s="14" t="s">
        <v>271</v>
      </c>
      <c r="G7" s="34" t="s">
        <v>541</v>
      </c>
      <c r="H7" s="14" t="s">
        <v>542</v>
      </c>
      <c r="I7" s="34"/>
    </row>
    <row r="8" spans="1:12" x14ac:dyDescent="0.3">
      <c r="A8" s="14" t="s">
        <v>742</v>
      </c>
      <c r="B8" s="160">
        <v>6</v>
      </c>
      <c r="C8" s="160" t="s">
        <v>449</v>
      </c>
      <c r="D8" s="14" t="s">
        <v>47</v>
      </c>
      <c r="E8" s="14" t="s">
        <v>228</v>
      </c>
      <c r="F8" s="14" t="s">
        <v>271</v>
      </c>
      <c r="G8" s="34" t="s">
        <v>585</v>
      </c>
      <c r="H8" s="14" t="s">
        <v>372</v>
      </c>
      <c r="I8" s="34"/>
      <c r="K8" s="14" t="b">
        <v>0</v>
      </c>
    </row>
    <row r="9" spans="1:12" ht="16.5" customHeight="1" x14ac:dyDescent="0.3">
      <c r="A9" s="14" t="s">
        <v>743</v>
      </c>
      <c r="B9" s="160">
        <v>7</v>
      </c>
      <c r="C9" s="160" t="s">
        <v>450</v>
      </c>
      <c r="D9" s="14" t="s">
        <v>6</v>
      </c>
      <c r="E9" s="14" t="s">
        <v>228</v>
      </c>
      <c r="F9" s="14" t="s">
        <v>271</v>
      </c>
      <c r="G9" s="34" t="s">
        <v>516</v>
      </c>
      <c r="H9" s="14" t="s">
        <v>574</v>
      </c>
      <c r="I9" s="10"/>
      <c r="J9" s="35"/>
      <c r="K9" s="14" t="b">
        <v>0</v>
      </c>
    </row>
    <row r="10" spans="1:12" ht="16.5" hidden="1" customHeight="1" x14ac:dyDescent="0.3">
      <c r="A10" s="14" t="s">
        <v>744</v>
      </c>
      <c r="B10" s="160">
        <v>7</v>
      </c>
      <c r="C10" s="208" t="s">
        <v>450</v>
      </c>
      <c r="D10" s="213" t="s">
        <v>609</v>
      </c>
      <c r="E10" s="209" t="s">
        <v>745</v>
      </c>
      <c r="F10" s="209" t="s">
        <v>271</v>
      </c>
      <c r="G10" s="210" t="s">
        <v>516</v>
      </c>
      <c r="H10" s="209" t="s">
        <v>574</v>
      </c>
      <c r="I10" s="210">
        <v>2629</v>
      </c>
      <c r="J10" s="35"/>
      <c r="K10" s="14" t="b">
        <v>0</v>
      </c>
    </row>
    <row r="11" spans="1:12" ht="17.25" customHeight="1" x14ac:dyDescent="0.3">
      <c r="A11" s="14" t="s">
        <v>746</v>
      </c>
      <c r="B11" s="160">
        <v>8</v>
      </c>
      <c r="C11" s="160" t="s">
        <v>451</v>
      </c>
      <c r="D11" s="14" t="s">
        <v>168</v>
      </c>
      <c r="E11" s="14" t="s">
        <v>228</v>
      </c>
      <c r="F11" s="14" t="s">
        <v>271</v>
      </c>
      <c r="G11" s="218" t="s">
        <v>373</v>
      </c>
      <c r="H11" s="14" t="s">
        <v>939</v>
      </c>
      <c r="I11" s="10"/>
      <c r="K11" s="14" t="b">
        <v>0</v>
      </c>
      <c r="L11" s="14" t="b">
        <v>1</v>
      </c>
    </row>
    <row r="12" spans="1:12" x14ac:dyDescent="0.3">
      <c r="A12" s="14" t="s">
        <v>747</v>
      </c>
      <c r="B12" s="160">
        <v>9</v>
      </c>
      <c r="C12" s="160" t="s">
        <v>452</v>
      </c>
      <c r="D12" s="14" t="s">
        <v>57</v>
      </c>
      <c r="E12" s="14" t="s">
        <v>228</v>
      </c>
      <c r="F12" s="14" t="s">
        <v>271</v>
      </c>
      <c r="G12" s="34" t="s">
        <v>571</v>
      </c>
      <c r="H12" s="43" t="s">
        <v>572</v>
      </c>
      <c r="I12" s="34"/>
      <c r="K12" s="14" t="b">
        <v>0</v>
      </c>
      <c r="L12" s="14" t="b">
        <v>1</v>
      </c>
    </row>
    <row r="13" spans="1:12" x14ac:dyDescent="0.3">
      <c r="A13" s="14" t="s">
        <v>748</v>
      </c>
      <c r="B13" s="160">
        <v>10</v>
      </c>
      <c r="C13" s="160" t="s">
        <v>453</v>
      </c>
      <c r="D13" s="14" t="s">
        <v>58</v>
      </c>
      <c r="E13" s="14" t="s">
        <v>228</v>
      </c>
      <c r="F13" s="14" t="s">
        <v>271</v>
      </c>
      <c r="G13" s="218" t="s">
        <v>940</v>
      </c>
      <c r="H13" s="14" t="s">
        <v>374</v>
      </c>
      <c r="I13" s="34"/>
      <c r="K13" s="14" t="b">
        <v>0</v>
      </c>
      <c r="L13" s="14" t="b">
        <v>1</v>
      </c>
    </row>
    <row r="14" spans="1:12" x14ac:dyDescent="0.3">
      <c r="A14" s="14" t="s">
        <v>749</v>
      </c>
      <c r="B14" s="160">
        <v>11</v>
      </c>
      <c r="C14" s="160" t="s">
        <v>454</v>
      </c>
      <c r="D14" s="14" t="s">
        <v>59</v>
      </c>
      <c r="E14" s="14" t="s">
        <v>228</v>
      </c>
      <c r="F14" s="14" t="s">
        <v>271</v>
      </c>
      <c r="G14" s="218" t="s">
        <v>963</v>
      </c>
      <c r="H14" s="14" t="s">
        <v>964</v>
      </c>
      <c r="I14" s="34"/>
      <c r="K14" s="14" t="b">
        <v>0</v>
      </c>
      <c r="L14" s="14" t="b">
        <v>1</v>
      </c>
    </row>
    <row r="15" spans="1:12" x14ac:dyDescent="0.3">
      <c r="A15" s="14" t="s">
        <v>750</v>
      </c>
      <c r="B15" s="160">
        <v>12</v>
      </c>
      <c r="C15" s="160" t="s">
        <v>455</v>
      </c>
      <c r="D15" s="14" t="s">
        <v>60</v>
      </c>
      <c r="E15" s="14" t="s">
        <v>228</v>
      </c>
      <c r="F15" s="14" t="s">
        <v>271</v>
      </c>
      <c r="G15" s="34" t="s">
        <v>974</v>
      </c>
      <c r="H15" s="14" t="s">
        <v>522</v>
      </c>
      <c r="I15" s="34"/>
      <c r="K15" s="14" t="b">
        <v>0</v>
      </c>
      <c r="L15" s="14" t="b">
        <v>1</v>
      </c>
    </row>
    <row r="16" spans="1:12" x14ac:dyDescent="0.3">
      <c r="A16" s="14" t="s">
        <v>751</v>
      </c>
      <c r="B16" s="160">
        <v>13</v>
      </c>
      <c r="C16" s="160" t="s">
        <v>230</v>
      </c>
      <c r="D16" s="14" t="s">
        <v>40</v>
      </c>
      <c r="E16" s="14" t="s">
        <v>228</v>
      </c>
      <c r="F16" s="14" t="s">
        <v>271</v>
      </c>
      <c r="G16" s="34" t="s">
        <v>739</v>
      </c>
      <c r="H16" s="14" t="s">
        <v>740</v>
      </c>
      <c r="I16" s="34"/>
      <c r="K16" s="14" t="b">
        <v>0</v>
      </c>
      <c r="L16" s="14" t="b">
        <v>1</v>
      </c>
    </row>
    <row r="17" spans="1:12" x14ac:dyDescent="0.3">
      <c r="A17" s="14" t="s">
        <v>752</v>
      </c>
      <c r="B17" s="160">
        <v>14</v>
      </c>
      <c r="C17" s="160" t="s">
        <v>456</v>
      </c>
      <c r="D17" s="14" t="s">
        <v>41</v>
      </c>
      <c r="E17" s="14" t="s">
        <v>228</v>
      </c>
      <c r="F17" s="14" t="s">
        <v>271</v>
      </c>
      <c r="G17" s="34" t="s">
        <v>431</v>
      </c>
      <c r="H17" s="14" t="s">
        <v>432</v>
      </c>
      <c r="I17" s="34"/>
      <c r="K17" s="14" t="b">
        <v>0</v>
      </c>
      <c r="L17" s="14" t="b">
        <v>1</v>
      </c>
    </row>
    <row r="18" spans="1:12" x14ac:dyDescent="0.3">
      <c r="A18" s="14" t="s">
        <v>753</v>
      </c>
      <c r="B18" s="160">
        <v>15</v>
      </c>
      <c r="C18" s="160" t="s">
        <v>457</v>
      </c>
      <c r="D18" s="14" t="s">
        <v>22</v>
      </c>
      <c r="E18" s="14" t="s">
        <v>228</v>
      </c>
      <c r="F18" s="14" t="s">
        <v>271</v>
      </c>
      <c r="G18" s="34" t="s">
        <v>375</v>
      </c>
      <c r="H18" s="14" t="s">
        <v>376</v>
      </c>
      <c r="I18" s="34"/>
      <c r="K18" s="14" t="b">
        <v>0</v>
      </c>
      <c r="L18" s="14" t="b">
        <v>1</v>
      </c>
    </row>
    <row r="19" spans="1:12" x14ac:dyDescent="0.3">
      <c r="A19" s="14" t="s">
        <v>754</v>
      </c>
      <c r="B19" s="160">
        <v>16</v>
      </c>
      <c r="C19" s="160" t="s">
        <v>458</v>
      </c>
      <c r="D19" s="14" t="s">
        <v>552</v>
      </c>
      <c r="E19" s="14" t="s">
        <v>228</v>
      </c>
      <c r="F19" s="14" t="s">
        <v>271</v>
      </c>
      <c r="G19" s="34" t="s">
        <v>755</v>
      </c>
      <c r="H19" s="14" t="s">
        <v>584</v>
      </c>
      <c r="I19" s="11"/>
      <c r="K19" s="14" t="b">
        <v>0</v>
      </c>
      <c r="L19" s="14" t="b">
        <v>1</v>
      </c>
    </row>
    <row r="20" spans="1:12" x14ac:dyDescent="0.3">
      <c r="A20" s="14" t="s">
        <v>756</v>
      </c>
      <c r="B20" s="160">
        <v>17</v>
      </c>
      <c r="C20" s="160" t="s">
        <v>459</v>
      </c>
      <c r="D20" s="14" t="s">
        <v>244</v>
      </c>
      <c r="E20" s="14" t="s">
        <v>228</v>
      </c>
      <c r="F20" s="14" t="s">
        <v>271</v>
      </c>
      <c r="G20" s="34" t="s">
        <v>947</v>
      </c>
      <c r="H20" s="14" t="s">
        <v>565</v>
      </c>
      <c r="K20" s="14" t="b">
        <v>0</v>
      </c>
      <c r="L20" s="14" t="b">
        <v>1</v>
      </c>
    </row>
    <row r="21" spans="1:12" x14ac:dyDescent="0.3">
      <c r="A21" s="14" t="s">
        <v>757</v>
      </c>
      <c r="B21" s="160">
        <v>19</v>
      </c>
      <c r="C21" s="160" t="s">
        <v>344</v>
      </c>
      <c r="D21" s="14" t="s">
        <v>345</v>
      </c>
      <c r="E21" s="14" t="s">
        <v>228</v>
      </c>
      <c r="F21" s="14" t="s">
        <v>271</v>
      </c>
      <c r="G21" s="218" t="s">
        <v>962</v>
      </c>
      <c r="H21" s="14" t="s">
        <v>941</v>
      </c>
      <c r="J21" s="35"/>
      <c r="K21" s="14" t="b">
        <v>0</v>
      </c>
      <c r="L21" s="14" t="b">
        <v>1</v>
      </c>
    </row>
    <row r="22" spans="1:12" x14ac:dyDescent="0.3">
      <c r="A22" s="14" t="s">
        <v>758</v>
      </c>
      <c r="B22" s="160" t="s">
        <v>245</v>
      </c>
      <c r="C22" s="160" t="s">
        <v>245</v>
      </c>
      <c r="D22" s="14" t="s">
        <v>101</v>
      </c>
      <c r="E22" s="14" t="s">
        <v>228</v>
      </c>
      <c r="F22" s="14" t="s">
        <v>271</v>
      </c>
      <c r="G22" s="34" t="s">
        <v>440</v>
      </c>
      <c r="H22" s="14" t="s">
        <v>441</v>
      </c>
      <c r="J22" s="35"/>
      <c r="K22" s="14" t="b">
        <v>1</v>
      </c>
      <c r="L22" s="14" t="b">
        <v>1</v>
      </c>
    </row>
    <row r="23" spans="1:12" x14ac:dyDescent="0.3">
      <c r="A23" s="14" t="s">
        <v>759</v>
      </c>
      <c r="B23" s="160" t="s">
        <v>80</v>
      </c>
      <c r="C23" s="160" t="s">
        <v>80</v>
      </c>
      <c r="D23" s="14" t="s">
        <v>246</v>
      </c>
      <c r="E23" s="14" t="s">
        <v>228</v>
      </c>
      <c r="F23" s="14" t="s">
        <v>271</v>
      </c>
      <c r="G23" s="34" t="s">
        <v>568</v>
      </c>
      <c r="H23" s="14" t="s">
        <v>442</v>
      </c>
      <c r="J23" s="35"/>
      <c r="K23" s="14" t="b">
        <v>1</v>
      </c>
      <c r="L23" s="14" t="b">
        <v>1</v>
      </c>
    </row>
    <row r="24" spans="1:12" x14ac:dyDescent="0.3">
      <c r="A24" s="14" t="s">
        <v>760</v>
      </c>
      <c r="B24" s="45">
        <v>40</v>
      </c>
      <c r="C24" s="160" t="s">
        <v>586</v>
      </c>
      <c r="D24" s="14" t="s">
        <v>550</v>
      </c>
      <c r="E24" s="14" t="s">
        <v>228</v>
      </c>
      <c r="F24" s="14" t="s">
        <v>271</v>
      </c>
      <c r="G24" s="34" t="s">
        <v>739</v>
      </c>
      <c r="H24" s="14" t="s">
        <v>740</v>
      </c>
      <c r="K24" s="14" t="b">
        <v>0</v>
      </c>
      <c r="L24" s="14" t="b">
        <v>1</v>
      </c>
    </row>
    <row r="25" spans="1:12" x14ac:dyDescent="0.3">
      <c r="A25" s="14" t="s">
        <v>761</v>
      </c>
      <c r="B25" s="160">
        <v>41</v>
      </c>
      <c r="C25" s="160" t="s">
        <v>100</v>
      </c>
      <c r="D25" s="14" t="s">
        <v>551</v>
      </c>
      <c r="E25" s="14" t="s">
        <v>228</v>
      </c>
      <c r="F25" s="14" t="s">
        <v>271</v>
      </c>
      <c r="G25" s="218" t="s">
        <v>965</v>
      </c>
      <c r="H25" s="222" t="s">
        <v>966</v>
      </c>
      <c r="K25" s="14" t="b">
        <v>0</v>
      </c>
      <c r="L25" s="14" t="b">
        <v>1</v>
      </c>
    </row>
    <row r="26" spans="1:12" x14ac:dyDescent="0.3">
      <c r="A26" s="14" t="s">
        <v>762</v>
      </c>
      <c r="B26" s="160">
        <v>43</v>
      </c>
      <c r="C26" s="160" t="s">
        <v>460</v>
      </c>
      <c r="D26" s="14" t="s">
        <v>81</v>
      </c>
      <c r="E26" s="14" t="s">
        <v>228</v>
      </c>
      <c r="F26" s="14" t="s">
        <v>271</v>
      </c>
      <c r="G26" s="34" t="s">
        <v>678</v>
      </c>
      <c r="H26" s="14" t="s">
        <v>679</v>
      </c>
      <c r="J26" s="35"/>
      <c r="K26" s="14" t="b">
        <v>0</v>
      </c>
      <c r="L26" s="14" t="b">
        <v>1</v>
      </c>
    </row>
    <row r="27" spans="1:12" x14ac:dyDescent="0.3">
      <c r="A27" s="14" t="s">
        <v>763</v>
      </c>
      <c r="B27" s="160">
        <v>45</v>
      </c>
      <c r="C27" s="160" t="s">
        <v>461</v>
      </c>
      <c r="D27" s="14" t="s">
        <v>82</v>
      </c>
      <c r="E27" s="14" t="s">
        <v>228</v>
      </c>
      <c r="F27" s="14" t="s">
        <v>271</v>
      </c>
      <c r="G27" s="34" t="s">
        <v>377</v>
      </c>
      <c r="H27" s="14" t="s">
        <v>422</v>
      </c>
      <c r="J27" s="35"/>
      <c r="K27" s="14" t="b">
        <v>0</v>
      </c>
      <c r="L27" s="14" t="b">
        <v>1</v>
      </c>
    </row>
    <row r="28" spans="1:12" x14ac:dyDescent="0.3">
      <c r="A28" s="14" t="s">
        <v>764</v>
      </c>
      <c r="B28" s="160">
        <v>46</v>
      </c>
      <c r="C28" s="160" t="s">
        <v>462</v>
      </c>
      <c r="D28" s="14" t="s">
        <v>554</v>
      </c>
      <c r="E28" s="14" t="s">
        <v>228</v>
      </c>
      <c r="F28" s="14" t="s">
        <v>271</v>
      </c>
      <c r="G28" s="34" t="s">
        <v>537</v>
      </c>
      <c r="H28" s="14" t="s">
        <v>433</v>
      </c>
      <c r="K28" s="14" t="b">
        <v>0</v>
      </c>
      <c r="L28" s="14" t="b">
        <v>1</v>
      </c>
    </row>
    <row r="29" spans="1:12" hidden="1" x14ac:dyDescent="0.3">
      <c r="A29" s="17" t="s">
        <v>765</v>
      </c>
      <c r="B29" s="160" t="s">
        <v>308</v>
      </c>
      <c r="C29" s="208" t="s">
        <v>308</v>
      </c>
      <c r="D29" s="212" t="s">
        <v>319</v>
      </c>
      <c r="E29" s="209" t="s">
        <v>172</v>
      </c>
      <c r="F29" s="209" t="s">
        <v>229</v>
      </c>
      <c r="G29" s="210" t="s">
        <v>766</v>
      </c>
      <c r="H29" s="209" t="s">
        <v>767</v>
      </c>
      <c r="I29" s="209" t="s">
        <v>309</v>
      </c>
      <c r="K29" s="14" t="b">
        <v>1</v>
      </c>
      <c r="L29" s="14" t="b">
        <v>1</v>
      </c>
    </row>
    <row r="30" spans="1:12" hidden="1" x14ac:dyDescent="0.3">
      <c r="A30" s="14" t="s">
        <v>768</v>
      </c>
      <c r="B30" s="160">
        <v>48</v>
      </c>
      <c r="C30" s="208" t="s">
        <v>318</v>
      </c>
      <c r="D30" s="209" t="s">
        <v>144</v>
      </c>
      <c r="E30" s="209" t="s">
        <v>172</v>
      </c>
      <c r="F30" s="209" t="s">
        <v>229</v>
      </c>
      <c r="G30" s="210" t="s">
        <v>769</v>
      </c>
      <c r="H30" s="209" t="s">
        <v>770</v>
      </c>
      <c r="I30" s="209" t="s">
        <v>78</v>
      </c>
      <c r="K30" s="14" t="b">
        <v>0</v>
      </c>
      <c r="L30" s="14" t="b">
        <v>1</v>
      </c>
    </row>
    <row r="31" spans="1:12" hidden="1" x14ac:dyDescent="0.3">
      <c r="A31" s="14" t="s">
        <v>771</v>
      </c>
      <c r="B31" s="160" t="s">
        <v>224</v>
      </c>
      <c r="C31" s="208" t="s">
        <v>224</v>
      </c>
      <c r="D31" s="209" t="s">
        <v>225</v>
      </c>
      <c r="E31" s="209" t="s">
        <v>172</v>
      </c>
      <c r="F31" s="209" t="s">
        <v>229</v>
      </c>
      <c r="G31" s="210" t="s">
        <v>555</v>
      </c>
      <c r="H31" s="209" t="s">
        <v>556</v>
      </c>
      <c r="I31" s="210">
        <v>2635</v>
      </c>
      <c r="K31" s="14" t="b">
        <v>1</v>
      </c>
      <c r="L31" s="14" t="b">
        <v>1</v>
      </c>
    </row>
    <row r="32" spans="1:12" hidden="1" x14ac:dyDescent="0.3">
      <c r="A32" s="14" t="s">
        <v>772</v>
      </c>
      <c r="B32" s="160" t="s">
        <v>26</v>
      </c>
      <c r="C32" s="208" t="s">
        <v>26</v>
      </c>
      <c r="D32" s="209" t="s">
        <v>27</v>
      </c>
      <c r="E32" s="209" t="s">
        <v>172</v>
      </c>
      <c r="F32" s="209" t="s">
        <v>229</v>
      </c>
      <c r="G32" s="210" t="s">
        <v>557</v>
      </c>
      <c r="H32" s="209" t="s">
        <v>558</v>
      </c>
      <c r="I32" s="210">
        <v>2632</v>
      </c>
      <c r="K32" s="14" t="b">
        <v>1</v>
      </c>
      <c r="L32" s="14" t="b">
        <v>1</v>
      </c>
    </row>
    <row r="33" spans="1:11" hidden="1" x14ac:dyDescent="0.3">
      <c r="A33" s="14" t="s">
        <v>773</v>
      </c>
      <c r="B33" s="160" t="s">
        <v>25</v>
      </c>
      <c r="C33" s="208" t="s">
        <v>25</v>
      </c>
      <c r="D33" s="209" t="s">
        <v>102</v>
      </c>
      <c r="E33" s="209" t="s">
        <v>172</v>
      </c>
      <c r="F33" s="209" t="s">
        <v>229</v>
      </c>
      <c r="G33" s="210" t="s">
        <v>559</v>
      </c>
      <c r="H33" s="209" t="s">
        <v>560</v>
      </c>
      <c r="I33" s="210">
        <v>2637</v>
      </c>
      <c r="K33" s="14" t="b">
        <v>1</v>
      </c>
    </row>
    <row r="34" spans="1:11" hidden="1" x14ac:dyDescent="0.3">
      <c r="A34" s="14" t="s">
        <v>774</v>
      </c>
      <c r="B34" s="160" t="s">
        <v>294</v>
      </c>
      <c r="C34" s="208" t="s">
        <v>294</v>
      </c>
      <c r="D34" s="209" t="s">
        <v>295</v>
      </c>
      <c r="E34" s="209" t="s">
        <v>172</v>
      </c>
      <c r="F34" s="209" t="s">
        <v>229</v>
      </c>
      <c r="G34" s="210" t="s">
        <v>769</v>
      </c>
      <c r="H34" s="209" t="s">
        <v>770</v>
      </c>
      <c r="I34" s="210">
        <v>2638</v>
      </c>
    </row>
    <row r="35" spans="1:11" hidden="1" x14ac:dyDescent="0.3">
      <c r="A35" s="15" t="s">
        <v>775</v>
      </c>
      <c r="B35" s="160" t="s">
        <v>303</v>
      </c>
      <c r="C35" s="208" t="s">
        <v>303</v>
      </c>
      <c r="D35" s="212" t="s">
        <v>776</v>
      </c>
      <c r="E35" s="209" t="s">
        <v>172</v>
      </c>
      <c r="F35" s="209" t="s">
        <v>229</v>
      </c>
      <c r="G35" s="210" t="s">
        <v>561</v>
      </c>
      <c r="H35" s="209" t="s">
        <v>562</v>
      </c>
      <c r="I35" s="210">
        <v>2639</v>
      </c>
    </row>
    <row r="36" spans="1:11" hidden="1" x14ac:dyDescent="0.3">
      <c r="A36" s="15" t="s">
        <v>777</v>
      </c>
      <c r="B36" s="160" t="s">
        <v>368</v>
      </c>
      <c r="C36" s="208" t="s">
        <v>368</v>
      </c>
      <c r="D36" s="212" t="s">
        <v>370</v>
      </c>
      <c r="E36" s="209" t="s">
        <v>172</v>
      </c>
      <c r="F36" s="209" t="s">
        <v>229</v>
      </c>
      <c r="G36" s="210" t="s">
        <v>517</v>
      </c>
      <c r="H36" s="209" t="s">
        <v>518</v>
      </c>
      <c r="I36" s="210" t="s">
        <v>309</v>
      </c>
    </row>
    <row r="37" spans="1:11" hidden="1" x14ac:dyDescent="0.3">
      <c r="A37" s="15" t="s">
        <v>778</v>
      </c>
      <c r="B37" s="160" t="s">
        <v>369</v>
      </c>
      <c r="C37" s="208" t="s">
        <v>369</v>
      </c>
      <c r="D37" s="212" t="s">
        <v>371</v>
      </c>
      <c r="E37" s="209" t="s">
        <v>172</v>
      </c>
      <c r="F37" s="209" t="s">
        <v>229</v>
      </c>
      <c r="G37" s="210" t="s">
        <v>520</v>
      </c>
      <c r="H37" s="209" t="s">
        <v>521</v>
      </c>
      <c r="I37" s="210" t="s">
        <v>309</v>
      </c>
      <c r="J37" s="15"/>
    </row>
    <row r="38" spans="1:11" x14ac:dyDescent="0.3">
      <c r="A38" s="14" t="s">
        <v>779</v>
      </c>
      <c r="B38" s="160">
        <v>50</v>
      </c>
      <c r="C38" s="160" t="s">
        <v>463</v>
      </c>
      <c r="D38" s="14" t="s">
        <v>3</v>
      </c>
      <c r="E38" s="14" t="s">
        <v>228</v>
      </c>
      <c r="F38" s="14" t="s">
        <v>271</v>
      </c>
      <c r="G38" s="218" t="s">
        <v>960</v>
      </c>
      <c r="H38" s="221" t="s">
        <v>780</v>
      </c>
    </row>
    <row r="39" spans="1:11" x14ac:dyDescent="0.3">
      <c r="A39" s="14" t="s">
        <v>781</v>
      </c>
      <c r="B39" s="160">
        <v>60</v>
      </c>
      <c r="C39" s="160" t="s">
        <v>464</v>
      </c>
      <c r="D39" s="14" t="s">
        <v>4</v>
      </c>
      <c r="E39" s="14" t="s">
        <v>228</v>
      </c>
      <c r="F39" s="14" t="s">
        <v>271</v>
      </c>
      <c r="G39" s="34" t="s">
        <v>739</v>
      </c>
      <c r="H39" s="14" t="s">
        <v>740</v>
      </c>
    </row>
    <row r="40" spans="1:11" x14ac:dyDescent="0.3">
      <c r="A40" s="14" t="s">
        <v>782</v>
      </c>
      <c r="B40" s="160" t="s">
        <v>227</v>
      </c>
      <c r="C40" s="160" t="s">
        <v>227</v>
      </c>
      <c r="D40" s="14" t="s">
        <v>103</v>
      </c>
      <c r="E40" s="14" t="s">
        <v>228</v>
      </c>
      <c r="F40" s="14" t="s">
        <v>271</v>
      </c>
      <c r="G40" s="218" t="s">
        <v>961</v>
      </c>
      <c r="H40" s="222" t="s">
        <v>942</v>
      </c>
    </row>
    <row r="41" spans="1:11" x14ac:dyDescent="0.3">
      <c r="A41" s="14" t="s">
        <v>783</v>
      </c>
      <c r="B41" s="160">
        <v>67</v>
      </c>
      <c r="C41" s="160" t="s">
        <v>465</v>
      </c>
      <c r="D41" s="14" t="s">
        <v>42</v>
      </c>
      <c r="E41" s="14" t="s">
        <v>228</v>
      </c>
      <c r="F41" s="14" t="s">
        <v>271</v>
      </c>
      <c r="G41" s="34" t="s">
        <v>784</v>
      </c>
      <c r="H41" s="14" t="s">
        <v>427</v>
      </c>
    </row>
    <row r="42" spans="1:11" x14ac:dyDescent="0.3">
      <c r="A42" s="14" t="s">
        <v>785</v>
      </c>
      <c r="B42" s="160" t="s">
        <v>69</v>
      </c>
      <c r="C42" s="160" t="s">
        <v>69</v>
      </c>
      <c r="D42" s="14" t="s">
        <v>154</v>
      </c>
      <c r="E42" s="14" t="s">
        <v>228</v>
      </c>
      <c r="F42" s="14" t="s">
        <v>229</v>
      </c>
      <c r="G42" s="34" t="s">
        <v>786</v>
      </c>
      <c r="H42" s="14" t="s">
        <v>787</v>
      </c>
    </row>
    <row r="43" spans="1:11" x14ac:dyDescent="0.3">
      <c r="A43" s="14" t="s">
        <v>788</v>
      </c>
      <c r="B43" s="160" t="s">
        <v>353</v>
      </c>
      <c r="C43" s="160" t="s">
        <v>353</v>
      </c>
      <c r="D43" s="15" t="s">
        <v>352</v>
      </c>
      <c r="E43" s="14" t="s">
        <v>228</v>
      </c>
      <c r="F43" s="14" t="s">
        <v>229</v>
      </c>
      <c r="G43" s="34" t="s">
        <v>516</v>
      </c>
      <c r="H43" s="14" t="s">
        <v>574</v>
      </c>
      <c r="J43" s="17"/>
    </row>
    <row r="44" spans="1:11" hidden="1" x14ac:dyDescent="0.3">
      <c r="A44" s="14" t="s">
        <v>789</v>
      </c>
      <c r="B44" s="160">
        <v>87</v>
      </c>
      <c r="C44" s="208" t="s">
        <v>317</v>
      </c>
      <c r="D44" s="209" t="s">
        <v>292</v>
      </c>
      <c r="E44" s="209" t="s">
        <v>172</v>
      </c>
      <c r="F44" s="209" t="s">
        <v>271</v>
      </c>
      <c r="G44" s="210" t="s">
        <v>502</v>
      </c>
      <c r="H44" s="209" t="s">
        <v>680</v>
      </c>
      <c r="I44" s="209" t="s">
        <v>68</v>
      </c>
      <c r="J44" s="211" t="s">
        <v>339</v>
      </c>
    </row>
    <row r="45" spans="1:11" x14ac:dyDescent="0.3">
      <c r="A45" s="14" t="s">
        <v>790</v>
      </c>
      <c r="B45" s="160" t="s">
        <v>276</v>
      </c>
      <c r="C45" s="160" t="s">
        <v>276</v>
      </c>
      <c r="D45" s="14" t="s">
        <v>277</v>
      </c>
      <c r="E45" s="14" t="s">
        <v>228</v>
      </c>
      <c r="F45" s="14" t="s">
        <v>271</v>
      </c>
      <c r="G45" s="218" t="s">
        <v>967</v>
      </c>
      <c r="H45" s="222" t="s">
        <v>968</v>
      </c>
    </row>
    <row r="46" spans="1:11" x14ac:dyDescent="0.3">
      <c r="A46" s="14" t="s">
        <v>791</v>
      </c>
      <c r="B46" s="160" t="s">
        <v>279</v>
      </c>
      <c r="C46" s="160" t="s">
        <v>279</v>
      </c>
      <c r="D46" s="14" t="s">
        <v>278</v>
      </c>
      <c r="E46" s="14" t="s">
        <v>228</v>
      </c>
      <c r="F46" s="14" t="s">
        <v>271</v>
      </c>
      <c r="G46" s="218" t="s">
        <v>423</v>
      </c>
      <c r="H46" s="222" t="s">
        <v>424</v>
      </c>
    </row>
    <row r="47" spans="1:11" x14ac:dyDescent="0.3">
      <c r="A47" s="14" t="s">
        <v>792</v>
      </c>
      <c r="B47" s="160" t="s">
        <v>5</v>
      </c>
      <c r="C47" s="160" t="s">
        <v>5</v>
      </c>
      <c r="D47" s="14" t="s">
        <v>96</v>
      </c>
      <c r="E47" s="14" t="s">
        <v>228</v>
      </c>
      <c r="F47" s="14" t="s">
        <v>271</v>
      </c>
      <c r="G47" s="218" t="s">
        <v>967</v>
      </c>
      <c r="H47" s="222" t="s">
        <v>968</v>
      </c>
    </row>
    <row r="48" spans="1:11" ht="18" hidden="1" x14ac:dyDescent="0.35">
      <c r="A48" s="14" t="s">
        <v>793</v>
      </c>
      <c r="B48" s="160" t="s">
        <v>71</v>
      </c>
      <c r="C48" s="208" t="s">
        <v>71</v>
      </c>
      <c r="D48" s="209" t="s">
        <v>28</v>
      </c>
      <c r="E48" s="209" t="s">
        <v>172</v>
      </c>
      <c r="F48" s="209" t="s">
        <v>315</v>
      </c>
      <c r="G48" s="210" t="s">
        <v>544</v>
      </c>
      <c r="H48" s="209" t="s">
        <v>378</v>
      </c>
      <c r="I48" s="209" t="s">
        <v>68</v>
      </c>
      <c r="J48" s="211" t="s">
        <v>361</v>
      </c>
    </row>
    <row r="49" spans="1:10" ht="18" hidden="1" x14ac:dyDescent="0.35">
      <c r="A49" s="14" t="s">
        <v>794</v>
      </c>
      <c r="B49" s="160" t="s">
        <v>72</v>
      </c>
      <c r="C49" s="208" t="s">
        <v>72</v>
      </c>
      <c r="D49" s="209" t="s">
        <v>155</v>
      </c>
      <c r="E49" s="209" t="s">
        <v>172</v>
      </c>
      <c r="F49" s="209" t="s">
        <v>315</v>
      </c>
      <c r="G49" s="210" t="s">
        <v>795</v>
      </c>
      <c r="H49" s="209" t="s">
        <v>796</v>
      </c>
      <c r="I49" s="209" t="s">
        <v>68</v>
      </c>
      <c r="J49" s="212"/>
    </row>
    <row r="50" spans="1:10" ht="18" hidden="1" x14ac:dyDescent="0.35">
      <c r="A50" s="14" t="s">
        <v>797</v>
      </c>
      <c r="B50" s="160" t="s">
        <v>73</v>
      </c>
      <c r="C50" s="208" t="s">
        <v>73</v>
      </c>
      <c r="D50" s="209" t="s">
        <v>29</v>
      </c>
      <c r="E50" s="209" t="s">
        <v>172</v>
      </c>
      <c r="F50" s="209" t="s">
        <v>315</v>
      </c>
      <c r="G50" s="210" t="s">
        <v>434</v>
      </c>
      <c r="H50" s="209" t="s">
        <v>435</v>
      </c>
      <c r="I50" s="209" t="s">
        <v>68</v>
      </c>
      <c r="J50" s="212"/>
    </row>
    <row r="51" spans="1:10" ht="18" hidden="1" x14ac:dyDescent="0.35">
      <c r="A51" s="14" t="s">
        <v>798</v>
      </c>
      <c r="B51" s="160" t="s">
        <v>74</v>
      </c>
      <c r="C51" s="208" t="s">
        <v>74</v>
      </c>
      <c r="D51" s="209" t="s">
        <v>156</v>
      </c>
      <c r="E51" s="209" t="s">
        <v>172</v>
      </c>
      <c r="F51" s="209" t="s">
        <v>315</v>
      </c>
      <c r="G51" s="210" t="s">
        <v>799</v>
      </c>
      <c r="H51" s="209" t="s">
        <v>800</v>
      </c>
      <c r="I51" s="209" t="s">
        <v>68</v>
      </c>
      <c r="J51" s="209"/>
    </row>
    <row r="52" spans="1:10" ht="18" hidden="1" x14ac:dyDescent="0.35">
      <c r="A52" s="14" t="s">
        <v>801</v>
      </c>
      <c r="B52" s="160" t="s">
        <v>75</v>
      </c>
      <c r="C52" s="208" t="s">
        <v>75</v>
      </c>
      <c r="D52" s="209" t="s">
        <v>33</v>
      </c>
      <c r="E52" s="209" t="s">
        <v>172</v>
      </c>
      <c r="F52" s="209" t="s">
        <v>315</v>
      </c>
      <c r="G52" s="210" t="s">
        <v>425</v>
      </c>
      <c r="H52" s="209" t="s">
        <v>426</v>
      </c>
      <c r="I52" s="209" t="s">
        <v>68</v>
      </c>
      <c r="J52" s="209"/>
    </row>
    <row r="53" spans="1:10" ht="18" hidden="1" x14ac:dyDescent="0.35">
      <c r="A53" s="14" t="s">
        <v>802</v>
      </c>
      <c r="B53" s="160" t="s">
        <v>76</v>
      </c>
      <c r="C53" s="208" t="s">
        <v>76</v>
      </c>
      <c r="D53" s="209" t="s">
        <v>34</v>
      </c>
      <c r="E53" s="209" t="s">
        <v>172</v>
      </c>
      <c r="F53" s="209" t="s">
        <v>315</v>
      </c>
      <c r="G53" s="210" t="s">
        <v>569</v>
      </c>
      <c r="H53" s="209" t="s">
        <v>379</v>
      </c>
      <c r="I53" s="209" t="s">
        <v>68</v>
      </c>
      <c r="J53" s="209"/>
    </row>
    <row r="54" spans="1:10" ht="18" hidden="1" x14ac:dyDescent="0.35">
      <c r="A54" s="14" t="s">
        <v>803</v>
      </c>
      <c r="B54" s="160" t="s">
        <v>7</v>
      </c>
      <c r="C54" s="208" t="s">
        <v>7</v>
      </c>
      <c r="D54" s="209" t="s">
        <v>35</v>
      </c>
      <c r="E54" s="209" t="s">
        <v>172</v>
      </c>
      <c r="F54" s="209" t="s">
        <v>315</v>
      </c>
      <c r="G54" s="210" t="s">
        <v>563</v>
      </c>
      <c r="H54" s="209" t="s">
        <v>564</v>
      </c>
      <c r="I54" s="209" t="s">
        <v>68</v>
      </c>
      <c r="J54" s="212"/>
    </row>
    <row r="55" spans="1:10" ht="18" hidden="1" x14ac:dyDescent="0.35">
      <c r="A55" s="14" t="s">
        <v>804</v>
      </c>
      <c r="B55" s="160" t="s">
        <v>8</v>
      </c>
      <c r="C55" s="208" t="s">
        <v>8</v>
      </c>
      <c r="D55" s="209" t="s">
        <v>0</v>
      </c>
      <c r="E55" s="209" t="s">
        <v>172</v>
      </c>
      <c r="F55" s="209" t="s">
        <v>315</v>
      </c>
      <c r="G55" s="210" t="s">
        <v>566</v>
      </c>
      <c r="H55" s="209" t="s">
        <v>567</v>
      </c>
      <c r="I55" s="209" t="s">
        <v>68</v>
      </c>
      <c r="J55" s="212"/>
    </row>
    <row r="56" spans="1:10" ht="18" hidden="1" x14ac:dyDescent="0.35">
      <c r="A56" s="14" t="s">
        <v>805</v>
      </c>
      <c r="B56" s="160" t="s">
        <v>9</v>
      </c>
      <c r="C56" s="208" t="s">
        <v>9</v>
      </c>
      <c r="D56" s="209" t="s">
        <v>291</v>
      </c>
      <c r="E56" s="209" t="s">
        <v>172</v>
      </c>
      <c r="F56" s="209" t="s">
        <v>315</v>
      </c>
      <c r="G56" s="210" t="s">
        <v>536</v>
      </c>
      <c r="H56" s="209" t="s">
        <v>380</v>
      </c>
      <c r="I56" s="209" t="s">
        <v>68</v>
      </c>
      <c r="J56" s="212"/>
    </row>
    <row r="57" spans="1:10" ht="18" hidden="1" x14ac:dyDescent="0.35">
      <c r="A57" s="14" t="s">
        <v>806</v>
      </c>
      <c r="B57" s="160" t="s">
        <v>10</v>
      </c>
      <c r="C57" s="208" t="s">
        <v>10</v>
      </c>
      <c r="D57" s="209" t="s">
        <v>31</v>
      </c>
      <c r="E57" s="209" t="s">
        <v>172</v>
      </c>
      <c r="F57" s="209" t="s">
        <v>315</v>
      </c>
      <c r="G57" s="210" t="s">
        <v>381</v>
      </c>
      <c r="H57" s="209" t="s">
        <v>382</v>
      </c>
      <c r="I57" s="209" t="s">
        <v>68</v>
      </c>
      <c r="J57" s="209"/>
    </row>
    <row r="58" spans="1:10" ht="18" hidden="1" x14ac:dyDescent="0.35">
      <c r="A58" s="14" t="s">
        <v>807</v>
      </c>
      <c r="B58" s="160" t="s">
        <v>160</v>
      </c>
      <c r="C58" s="208" t="s">
        <v>160</v>
      </c>
      <c r="D58" s="209" t="s">
        <v>30</v>
      </c>
      <c r="E58" s="209" t="s">
        <v>172</v>
      </c>
      <c r="F58" s="209" t="s">
        <v>315</v>
      </c>
      <c r="G58" s="210" t="s">
        <v>436</v>
      </c>
      <c r="H58" s="209" t="s">
        <v>437</v>
      </c>
      <c r="I58" s="209" t="s">
        <v>68</v>
      </c>
      <c r="J58" s="209"/>
    </row>
    <row r="59" spans="1:10" ht="18" hidden="1" x14ac:dyDescent="0.35">
      <c r="A59" s="14" t="s">
        <v>808</v>
      </c>
      <c r="B59" s="160" t="s">
        <v>161</v>
      </c>
      <c r="C59" s="208" t="s">
        <v>161</v>
      </c>
      <c r="D59" s="209" t="s">
        <v>36</v>
      </c>
      <c r="E59" s="209" t="s">
        <v>172</v>
      </c>
      <c r="F59" s="209" t="s">
        <v>315</v>
      </c>
      <c r="G59" s="210" t="s">
        <v>538</v>
      </c>
      <c r="H59" s="209" t="s">
        <v>539</v>
      </c>
      <c r="I59" s="209" t="s">
        <v>68</v>
      </c>
      <c r="J59" s="209"/>
    </row>
    <row r="60" spans="1:10" ht="18" hidden="1" x14ac:dyDescent="0.35">
      <c r="A60" s="14" t="s">
        <v>809</v>
      </c>
      <c r="B60" s="160" t="s">
        <v>162</v>
      </c>
      <c r="C60" s="208" t="s">
        <v>162</v>
      </c>
      <c r="D60" s="209" t="s">
        <v>32</v>
      </c>
      <c r="E60" s="209" t="s">
        <v>172</v>
      </c>
      <c r="F60" s="209" t="s">
        <v>315</v>
      </c>
      <c r="G60" s="210" t="s">
        <v>383</v>
      </c>
      <c r="H60" s="209" t="s">
        <v>384</v>
      </c>
      <c r="I60" s="209" t="s">
        <v>68</v>
      </c>
      <c r="J60" s="209"/>
    </row>
    <row r="61" spans="1:10" ht="18" hidden="1" x14ac:dyDescent="0.35">
      <c r="A61" s="14" t="s">
        <v>810</v>
      </c>
      <c r="B61" s="160" t="s">
        <v>163</v>
      </c>
      <c r="C61" s="208" t="s">
        <v>163</v>
      </c>
      <c r="D61" s="209" t="s">
        <v>11</v>
      </c>
      <c r="E61" s="209" t="s">
        <v>172</v>
      </c>
      <c r="F61" s="209" t="s">
        <v>315</v>
      </c>
      <c r="G61" s="210" t="s">
        <v>438</v>
      </c>
      <c r="H61" s="209" t="s">
        <v>439</v>
      </c>
      <c r="I61" s="209" t="s">
        <v>68</v>
      </c>
      <c r="J61" s="209"/>
    </row>
    <row r="62" spans="1:10" ht="18" hidden="1" x14ac:dyDescent="0.35">
      <c r="A62" s="14" t="s">
        <v>811</v>
      </c>
      <c r="B62" s="160" t="s">
        <v>164</v>
      </c>
      <c r="C62" s="208" t="s">
        <v>164</v>
      </c>
      <c r="D62" s="209" t="s">
        <v>12</v>
      </c>
      <c r="E62" s="209" t="s">
        <v>172</v>
      </c>
      <c r="F62" s="209" t="s">
        <v>315</v>
      </c>
      <c r="G62" s="210" t="s">
        <v>546</v>
      </c>
      <c r="H62" s="209" t="s">
        <v>547</v>
      </c>
      <c r="I62" s="209" t="s">
        <v>68</v>
      </c>
      <c r="J62" s="209"/>
    </row>
    <row r="63" spans="1:10" ht="18" hidden="1" x14ac:dyDescent="0.35">
      <c r="A63" s="14" t="s">
        <v>812</v>
      </c>
      <c r="B63" s="160" t="s">
        <v>165</v>
      </c>
      <c r="C63" s="208" t="s">
        <v>165</v>
      </c>
      <c r="D63" s="209" t="s">
        <v>1</v>
      </c>
      <c r="E63" s="209" t="s">
        <v>172</v>
      </c>
      <c r="F63" s="209" t="s">
        <v>315</v>
      </c>
      <c r="G63" s="210" t="s">
        <v>385</v>
      </c>
      <c r="H63" s="209" t="s">
        <v>386</v>
      </c>
      <c r="I63" s="209" t="s">
        <v>68</v>
      </c>
      <c r="J63" s="209"/>
    </row>
    <row r="64" spans="1:10" ht="18" hidden="1" x14ac:dyDescent="0.35">
      <c r="A64" s="14" t="s">
        <v>813</v>
      </c>
      <c r="B64" s="160" t="s">
        <v>166</v>
      </c>
      <c r="C64" s="208" t="s">
        <v>166</v>
      </c>
      <c r="D64" s="209" t="s">
        <v>290</v>
      </c>
      <c r="E64" s="209" t="s">
        <v>172</v>
      </c>
      <c r="F64" s="209" t="s">
        <v>315</v>
      </c>
      <c r="G64" s="210" t="s">
        <v>387</v>
      </c>
      <c r="H64" s="209" t="s">
        <v>388</v>
      </c>
      <c r="I64" s="209" t="s">
        <v>68</v>
      </c>
      <c r="J64" s="209"/>
    </row>
    <row r="65" spans="1:10" hidden="1" x14ac:dyDescent="0.3">
      <c r="A65" s="14" t="s">
        <v>814</v>
      </c>
      <c r="B65" s="160" t="s">
        <v>23</v>
      </c>
      <c r="C65" s="208" t="s">
        <v>23</v>
      </c>
      <c r="D65" s="209" t="s">
        <v>37</v>
      </c>
      <c r="E65" s="209" t="s">
        <v>174</v>
      </c>
      <c r="F65" s="209" t="s">
        <v>229</v>
      </c>
      <c r="G65" s="210" t="s">
        <v>428</v>
      </c>
      <c r="H65" s="209" t="s">
        <v>429</v>
      </c>
      <c r="I65" s="210">
        <v>2611</v>
      </c>
      <c r="J65" s="212" t="s">
        <v>360</v>
      </c>
    </row>
    <row r="66" spans="1:10" hidden="1" x14ac:dyDescent="0.3">
      <c r="A66" s="14" t="s">
        <v>815</v>
      </c>
      <c r="B66" s="160" t="s">
        <v>296</v>
      </c>
      <c r="C66" s="208" t="s">
        <v>296</v>
      </c>
      <c r="D66" s="209" t="s">
        <v>297</v>
      </c>
      <c r="E66" s="209" t="s">
        <v>174</v>
      </c>
      <c r="F66" s="209" t="s">
        <v>229</v>
      </c>
      <c r="G66" s="210" t="s">
        <v>816</v>
      </c>
      <c r="H66" s="209" t="s">
        <v>817</v>
      </c>
      <c r="I66" s="210">
        <v>2618</v>
      </c>
      <c r="J66" s="209"/>
    </row>
    <row r="67" spans="1:10" hidden="1" x14ac:dyDescent="0.3">
      <c r="A67" s="14" t="s">
        <v>818</v>
      </c>
      <c r="B67" s="160" t="s">
        <v>122</v>
      </c>
      <c r="C67" s="208" t="s">
        <v>122</v>
      </c>
      <c r="D67" s="209" t="s">
        <v>105</v>
      </c>
      <c r="E67" s="209" t="s">
        <v>174</v>
      </c>
      <c r="F67" s="209" t="s">
        <v>253</v>
      </c>
      <c r="G67" s="210" t="s">
        <v>534</v>
      </c>
      <c r="H67" s="209" t="s">
        <v>535</v>
      </c>
      <c r="I67" s="210">
        <v>2615</v>
      </c>
      <c r="J67" s="211"/>
    </row>
    <row r="68" spans="1:10" hidden="1" x14ac:dyDescent="0.3">
      <c r="A68" s="14" t="s">
        <v>819</v>
      </c>
      <c r="B68" s="160" t="s">
        <v>337</v>
      </c>
      <c r="C68" s="208" t="s">
        <v>337</v>
      </c>
      <c r="D68" s="209" t="s">
        <v>338</v>
      </c>
      <c r="E68" s="209" t="s">
        <v>174</v>
      </c>
      <c r="F68" s="209" t="s">
        <v>229</v>
      </c>
      <c r="G68" s="210" t="s">
        <v>430</v>
      </c>
      <c r="H68" s="209" t="s">
        <v>543</v>
      </c>
      <c r="I68" s="210">
        <v>2615</v>
      </c>
      <c r="J68" s="211" t="s">
        <v>340</v>
      </c>
    </row>
    <row r="69" spans="1:10" hidden="1" x14ac:dyDescent="0.3">
      <c r="A69" s="14" t="s">
        <v>820</v>
      </c>
      <c r="B69" s="160" t="s">
        <v>123</v>
      </c>
      <c r="C69" s="208" t="s">
        <v>123</v>
      </c>
      <c r="D69" s="209" t="s">
        <v>106</v>
      </c>
      <c r="E69" s="209" t="s">
        <v>174</v>
      </c>
      <c r="F69" s="209" t="s">
        <v>229</v>
      </c>
      <c r="G69" s="210" t="s">
        <v>540</v>
      </c>
      <c r="H69" s="209" t="s">
        <v>573</v>
      </c>
      <c r="I69" s="210">
        <v>2621</v>
      </c>
      <c r="J69" s="209"/>
    </row>
    <row r="70" spans="1:10" hidden="1" x14ac:dyDescent="0.3">
      <c r="A70" s="14" t="s">
        <v>821</v>
      </c>
      <c r="B70" s="160" t="s">
        <v>121</v>
      </c>
      <c r="C70" s="208" t="s">
        <v>121</v>
      </c>
      <c r="D70" s="209" t="s">
        <v>104</v>
      </c>
      <c r="E70" s="209" t="s">
        <v>174</v>
      </c>
      <c r="F70" s="209" t="s">
        <v>253</v>
      </c>
      <c r="G70" s="210" t="s">
        <v>389</v>
      </c>
      <c r="H70" s="209" t="s">
        <v>390</v>
      </c>
      <c r="I70" s="210">
        <v>2612</v>
      </c>
      <c r="J70" s="209"/>
    </row>
    <row r="71" spans="1:10" hidden="1" x14ac:dyDescent="0.3">
      <c r="A71" s="14" t="s">
        <v>822</v>
      </c>
      <c r="B71" s="160" t="s">
        <v>70</v>
      </c>
      <c r="C71" s="208" t="s">
        <v>70</v>
      </c>
      <c r="D71" s="209" t="s">
        <v>38</v>
      </c>
      <c r="E71" s="209" t="s">
        <v>174</v>
      </c>
      <c r="F71" s="209" t="s">
        <v>229</v>
      </c>
      <c r="G71" s="210" t="s">
        <v>508</v>
      </c>
      <c r="H71" s="209" t="s">
        <v>509</v>
      </c>
      <c r="I71" s="210">
        <v>2620</v>
      </c>
      <c r="J71" s="211" t="s">
        <v>359</v>
      </c>
    </row>
    <row r="72" spans="1:10" hidden="1" x14ac:dyDescent="0.3">
      <c r="A72" s="14" t="s">
        <v>823</v>
      </c>
      <c r="B72" s="160" t="s">
        <v>354</v>
      </c>
      <c r="C72" s="208" t="s">
        <v>354</v>
      </c>
      <c r="D72" s="209" t="s">
        <v>355</v>
      </c>
      <c r="E72" s="209" t="s">
        <v>174</v>
      </c>
      <c r="F72" s="209" t="s">
        <v>229</v>
      </c>
      <c r="G72" s="210" t="s">
        <v>510</v>
      </c>
      <c r="H72" s="209" t="s">
        <v>511</v>
      </c>
      <c r="I72" s="210">
        <v>2626</v>
      </c>
      <c r="J72" s="211" t="s">
        <v>358</v>
      </c>
    </row>
    <row r="73" spans="1:10" hidden="1" x14ac:dyDescent="0.3">
      <c r="A73" s="14" t="s">
        <v>824</v>
      </c>
      <c r="B73" s="160" t="s">
        <v>124</v>
      </c>
      <c r="C73" s="208" t="s">
        <v>124</v>
      </c>
      <c r="D73" s="209" t="s">
        <v>120</v>
      </c>
      <c r="E73" s="209" t="s">
        <v>174</v>
      </c>
      <c r="F73" s="209" t="s">
        <v>229</v>
      </c>
      <c r="G73" s="210" t="s">
        <v>512</v>
      </c>
      <c r="H73" s="209" t="s">
        <v>513</v>
      </c>
      <c r="I73" s="210">
        <v>2627</v>
      </c>
      <c r="J73" s="209"/>
    </row>
    <row r="74" spans="1:10" hidden="1" x14ac:dyDescent="0.3">
      <c r="A74" s="14" t="s">
        <v>825</v>
      </c>
      <c r="B74" s="160" t="s">
        <v>169</v>
      </c>
      <c r="C74" s="208" t="s">
        <v>169</v>
      </c>
      <c r="D74" s="209" t="s">
        <v>39</v>
      </c>
      <c r="E74" s="209" t="s">
        <v>174</v>
      </c>
      <c r="F74" s="209" t="s">
        <v>229</v>
      </c>
      <c r="G74" s="210" t="s">
        <v>289</v>
      </c>
      <c r="H74" s="209" t="s">
        <v>170</v>
      </c>
      <c r="I74" s="210">
        <v>2640</v>
      </c>
      <c r="J74" s="211" t="s">
        <v>359</v>
      </c>
    </row>
    <row r="75" spans="1:10" hidden="1" x14ac:dyDescent="0.3">
      <c r="A75" s="14" t="s">
        <v>826</v>
      </c>
      <c r="B75" s="160" t="s">
        <v>320</v>
      </c>
      <c r="C75" s="208" t="s">
        <v>320</v>
      </c>
      <c r="D75" s="209" t="s">
        <v>321</v>
      </c>
      <c r="E75" s="209" t="s">
        <v>172</v>
      </c>
      <c r="F75" s="209" t="s">
        <v>229</v>
      </c>
      <c r="G75" s="210" t="s">
        <v>514</v>
      </c>
      <c r="H75" s="209" t="s">
        <v>515</v>
      </c>
      <c r="I75" s="210" t="s">
        <v>68</v>
      </c>
      <c r="J75" s="211" t="s">
        <v>336</v>
      </c>
    </row>
    <row r="76" spans="1:10" hidden="1" x14ac:dyDescent="0.3">
      <c r="A76" s="14" t="s">
        <v>827</v>
      </c>
      <c r="B76" s="160" t="s">
        <v>527</v>
      </c>
      <c r="C76" s="208" t="s">
        <v>527</v>
      </c>
      <c r="D76" s="209" t="s">
        <v>528</v>
      </c>
      <c r="E76" s="209" t="s">
        <v>174</v>
      </c>
      <c r="F76" s="209" t="s">
        <v>229</v>
      </c>
      <c r="G76" s="210" t="s">
        <v>529</v>
      </c>
      <c r="H76" s="209" t="s">
        <v>530</v>
      </c>
      <c r="I76" s="210">
        <v>2644</v>
      </c>
      <c r="J76" s="211" t="s">
        <v>531</v>
      </c>
    </row>
    <row r="77" spans="1:10" hidden="1" x14ac:dyDescent="0.3">
      <c r="A77" s="14" t="s">
        <v>828</v>
      </c>
      <c r="B77" s="160" t="s">
        <v>110</v>
      </c>
      <c r="C77" s="208" t="s">
        <v>110</v>
      </c>
      <c r="D77" s="209" t="s">
        <v>111</v>
      </c>
      <c r="E77" s="209" t="s">
        <v>173</v>
      </c>
      <c r="F77" s="209" t="s">
        <v>229</v>
      </c>
      <c r="G77" s="210" t="s">
        <v>391</v>
      </c>
      <c r="H77" s="209" t="s">
        <v>392</v>
      </c>
      <c r="I77" s="209" t="s">
        <v>68</v>
      </c>
      <c r="J77" s="209"/>
    </row>
    <row r="78" spans="1:10" hidden="1" x14ac:dyDescent="0.3">
      <c r="A78" s="14" t="s">
        <v>829</v>
      </c>
      <c r="B78" s="160" t="s">
        <v>112</v>
      </c>
      <c r="C78" s="208" t="s">
        <v>112</v>
      </c>
      <c r="D78" s="209" t="s">
        <v>113</v>
      </c>
      <c r="E78" s="209" t="s">
        <v>173</v>
      </c>
      <c r="F78" s="209" t="s">
        <v>229</v>
      </c>
      <c r="G78" s="210" t="s">
        <v>393</v>
      </c>
      <c r="H78" s="209" t="s">
        <v>394</v>
      </c>
      <c r="I78" s="209" t="s">
        <v>68</v>
      </c>
      <c r="J78" s="209"/>
    </row>
    <row r="79" spans="1:10" hidden="1" x14ac:dyDescent="0.3">
      <c r="A79" s="14" t="s">
        <v>830</v>
      </c>
      <c r="B79" s="160" t="s">
        <v>114</v>
      </c>
      <c r="C79" s="208" t="s">
        <v>114</v>
      </c>
      <c r="D79" s="209" t="s">
        <v>115</v>
      </c>
      <c r="E79" s="209" t="s">
        <v>173</v>
      </c>
      <c r="F79" s="209" t="s">
        <v>229</v>
      </c>
      <c r="G79" s="210" t="s">
        <v>395</v>
      </c>
      <c r="H79" s="209" t="s">
        <v>396</v>
      </c>
      <c r="I79" s="209" t="s">
        <v>68</v>
      </c>
      <c r="J79" s="209"/>
    </row>
    <row r="80" spans="1:10" hidden="1" x14ac:dyDescent="0.3">
      <c r="A80" s="14" t="s">
        <v>831</v>
      </c>
      <c r="B80" s="160" t="s">
        <v>116</v>
      </c>
      <c r="C80" s="208" t="s">
        <v>116</v>
      </c>
      <c r="D80" s="209" t="s">
        <v>117</v>
      </c>
      <c r="E80" s="209" t="s">
        <v>173</v>
      </c>
      <c r="F80" s="209" t="s">
        <v>229</v>
      </c>
      <c r="G80" s="210" t="s">
        <v>397</v>
      </c>
      <c r="H80" s="209" t="s">
        <v>398</v>
      </c>
      <c r="I80" s="209" t="s">
        <v>68</v>
      </c>
      <c r="J80" s="209"/>
    </row>
    <row r="81" spans="1:10" hidden="1" x14ac:dyDescent="0.3">
      <c r="A81" s="14" t="s">
        <v>832</v>
      </c>
      <c r="B81" s="160" t="s">
        <v>118</v>
      </c>
      <c r="C81" s="208" t="s">
        <v>118</v>
      </c>
      <c r="D81" s="209" t="s">
        <v>119</v>
      </c>
      <c r="E81" s="209" t="s">
        <v>173</v>
      </c>
      <c r="F81" s="209" t="s">
        <v>229</v>
      </c>
      <c r="G81" s="210" t="s">
        <v>399</v>
      </c>
      <c r="H81" s="209" t="s">
        <v>833</v>
      </c>
      <c r="I81" s="209" t="s">
        <v>68</v>
      </c>
      <c r="J81" s="209"/>
    </row>
    <row r="82" spans="1:10" hidden="1" x14ac:dyDescent="0.3">
      <c r="A82" s="14" t="s">
        <v>834</v>
      </c>
      <c r="B82" s="160" t="s">
        <v>206</v>
      </c>
      <c r="C82" s="208" t="s">
        <v>206</v>
      </c>
      <c r="D82" s="209" t="s">
        <v>207</v>
      </c>
      <c r="E82" s="209" t="s">
        <v>173</v>
      </c>
      <c r="F82" s="209" t="s">
        <v>229</v>
      </c>
      <c r="G82" s="210" t="s">
        <v>400</v>
      </c>
      <c r="H82" s="209" t="s">
        <v>401</v>
      </c>
      <c r="I82" s="209" t="s">
        <v>68</v>
      </c>
      <c r="J82" s="209"/>
    </row>
    <row r="83" spans="1:10" hidden="1" x14ac:dyDescent="0.3">
      <c r="A83" s="14" t="s">
        <v>835</v>
      </c>
      <c r="B83" s="160" t="s">
        <v>208</v>
      </c>
      <c r="C83" s="208" t="s">
        <v>208</v>
      </c>
      <c r="D83" s="209" t="s">
        <v>209</v>
      </c>
      <c r="E83" s="209" t="s">
        <v>173</v>
      </c>
      <c r="F83" s="209" t="s">
        <v>229</v>
      </c>
      <c r="G83" s="210" t="s">
        <v>402</v>
      </c>
      <c r="H83" s="209" t="s">
        <v>836</v>
      </c>
      <c r="I83" s="209" t="s">
        <v>68</v>
      </c>
      <c r="J83" s="209"/>
    </row>
    <row r="84" spans="1:10" hidden="1" x14ac:dyDescent="0.3">
      <c r="A84" s="14" t="s">
        <v>837</v>
      </c>
      <c r="B84" s="160" t="s">
        <v>210</v>
      </c>
      <c r="C84" s="208" t="s">
        <v>210</v>
      </c>
      <c r="D84" s="209" t="s">
        <v>211</v>
      </c>
      <c r="E84" s="209" t="s">
        <v>173</v>
      </c>
      <c r="F84" s="209" t="s">
        <v>229</v>
      </c>
      <c r="G84" s="210" t="s">
        <v>519</v>
      </c>
      <c r="H84" s="209" t="s">
        <v>403</v>
      </c>
      <c r="I84" s="209" t="s">
        <v>68</v>
      </c>
      <c r="J84" s="209"/>
    </row>
    <row r="85" spans="1:10" hidden="1" x14ac:dyDescent="0.3">
      <c r="A85" s="14" t="s">
        <v>838</v>
      </c>
      <c r="B85" s="160" t="s">
        <v>212</v>
      </c>
      <c r="C85" s="208" t="s">
        <v>212</v>
      </c>
      <c r="D85" s="209" t="s">
        <v>213</v>
      </c>
      <c r="E85" s="209" t="s">
        <v>173</v>
      </c>
      <c r="F85" s="209" t="s">
        <v>229</v>
      </c>
      <c r="G85" s="210" t="s">
        <v>839</v>
      </c>
      <c r="H85" s="209" t="s">
        <v>840</v>
      </c>
      <c r="I85" s="209" t="s">
        <v>68</v>
      </c>
      <c r="J85" s="209"/>
    </row>
    <row r="86" spans="1:10" hidden="1" x14ac:dyDescent="0.3">
      <c r="A86" s="14" t="s">
        <v>841</v>
      </c>
      <c r="B86" s="160" t="s">
        <v>214</v>
      </c>
      <c r="C86" s="208" t="s">
        <v>214</v>
      </c>
      <c r="D86" s="209" t="s">
        <v>215</v>
      </c>
      <c r="E86" s="209" t="s">
        <v>173</v>
      </c>
      <c r="F86" s="209" t="s">
        <v>229</v>
      </c>
      <c r="G86" s="210" t="s">
        <v>404</v>
      </c>
      <c r="H86" s="209" t="s">
        <v>842</v>
      </c>
      <c r="I86" s="209" t="s">
        <v>68</v>
      </c>
      <c r="J86" s="209"/>
    </row>
    <row r="87" spans="1:10" hidden="1" x14ac:dyDescent="0.3">
      <c r="A87" s="14" t="s">
        <v>843</v>
      </c>
      <c r="B87" s="160" t="s">
        <v>216</v>
      </c>
      <c r="C87" s="208" t="s">
        <v>216</v>
      </c>
      <c r="D87" s="209" t="s">
        <v>217</v>
      </c>
      <c r="E87" s="209" t="s">
        <v>173</v>
      </c>
      <c r="F87" s="209" t="s">
        <v>229</v>
      </c>
      <c r="G87" s="210" t="s">
        <v>405</v>
      </c>
      <c r="H87" s="209" t="s">
        <v>406</v>
      </c>
      <c r="I87" s="209" t="s">
        <v>68</v>
      </c>
      <c r="J87" s="209"/>
    </row>
    <row r="88" spans="1:10" hidden="1" x14ac:dyDescent="0.3">
      <c r="A88" s="14" t="s">
        <v>844</v>
      </c>
      <c r="B88" s="160" t="s">
        <v>218</v>
      </c>
      <c r="C88" s="208" t="s">
        <v>218</v>
      </c>
      <c r="D88" s="209" t="s">
        <v>219</v>
      </c>
      <c r="E88" s="209" t="s">
        <v>173</v>
      </c>
      <c r="F88" s="209" t="s">
        <v>229</v>
      </c>
      <c r="G88" s="210" t="s">
        <v>407</v>
      </c>
      <c r="H88" s="209" t="s">
        <v>408</v>
      </c>
      <c r="I88" s="209" t="s">
        <v>68</v>
      </c>
      <c r="J88" s="209"/>
    </row>
    <row r="89" spans="1:10" hidden="1" x14ac:dyDescent="0.3">
      <c r="A89" s="14" t="s">
        <v>845</v>
      </c>
      <c r="B89" s="160" t="s">
        <v>220</v>
      </c>
      <c r="C89" s="208" t="s">
        <v>220</v>
      </c>
      <c r="D89" s="209" t="s">
        <v>221</v>
      </c>
      <c r="E89" s="209" t="s">
        <v>173</v>
      </c>
      <c r="F89" s="209" t="s">
        <v>229</v>
      </c>
      <c r="G89" s="210" t="s">
        <v>409</v>
      </c>
      <c r="H89" s="209" t="s">
        <v>410</v>
      </c>
      <c r="I89" s="209" t="s">
        <v>68</v>
      </c>
      <c r="J89" s="209"/>
    </row>
    <row r="90" spans="1:10" hidden="1" x14ac:dyDescent="0.3">
      <c r="A90" s="14" t="s">
        <v>846</v>
      </c>
      <c r="B90" s="160" t="s">
        <v>222</v>
      </c>
      <c r="C90" s="208" t="s">
        <v>222</v>
      </c>
      <c r="D90" s="209" t="s">
        <v>223</v>
      </c>
      <c r="E90" s="209" t="s">
        <v>173</v>
      </c>
      <c r="F90" s="209" t="s">
        <v>229</v>
      </c>
      <c r="G90" s="210" t="s">
        <v>411</v>
      </c>
      <c r="H90" s="209" t="s">
        <v>412</v>
      </c>
      <c r="I90" s="209" t="s">
        <v>68</v>
      </c>
      <c r="J90" s="209"/>
    </row>
    <row r="91" spans="1:10" hidden="1" x14ac:dyDescent="0.3">
      <c r="A91" s="14" t="s">
        <v>847</v>
      </c>
      <c r="B91" s="160" t="s">
        <v>84</v>
      </c>
      <c r="C91" s="208" t="s">
        <v>84</v>
      </c>
      <c r="D91" s="209" t="s">
        <v>85</v>
      </c>
      <c r="E91" s="209" t="s">
        <v>173</v>
      </c>
      <c r="F91" s="209" t="s">
        <v>229</v>
      </c>
      <c r="G91" s="210" t="s">
        <v>848</v>
      </c>
      <c r="H91" s="209" t="s">
        <v>849</v>
      </c>
      <c r="I91" s="209" t="s">
        <v>68</v>
      </c>
      <c r="J91" s="209"/>
    </row>
    <row r="92" spans="1:10" hidden="1" x14ac:dyDescent="0.3">
      <c r="A92" s="14" t="s">
        <v>850</v>
      </c>
      <c r="B92" s="160" t="s">
        <v>2</v>
      </c>
      <c r="C92" s="208" t="s">
        <v>2</v>
      </c>
      <c r="D92" s="209" t="s">
        <v>127</v>
      </c>
      <c r="E92" s="209" t="s">
        <v>173</v>
      </c>
      <c r="F92" s="209" t="s">
        <v>229</v>
      </c>
      <c r="G92" s="210" t="s">
        <v>851</v>
      </c>
      <c r="H92" s="209" t="s">
        <v>852</v>
      </c>
      <c r="I92" s="209" t="s">
        <v>68</v>
      </c>
      <c r="J92" s="209"/>
    </row>
    <row r="93" spans="1:10" hidden="1" x14ac:dyDescent="0.3">
      <c r="A93" s="14" t="s">
        <v>853</v>
      </c>
      <c r="B93" s="160" t="s">
        <v>128</v>
      </c>
      <c r="C93" s="208" t="s">
        <v>128</v>
      </c>
      <c r="D93" s="209" t="s">
        <v>129</v>
      </c>
      <c r="E93" s="209" t="s">
        <v>173</v>
      </c>
      <c r="F93" s="209" t="s">
        <v>229</v>
      </c>
      <c r="G93" s="210" t="s">
        <v>413</v>
      </c>
      <c r="H93" s="209" t="s">
        <v>414</v>
      </c>
      <c r="I93" s="209" t="s">
        <v>68</v>
      </c>
      <c r="J93" s="209"/>
    </row>
    <row r="94" spans="1:10" hidden="1" x14ac:dyDescent="0.3">
      <c r="A94" s="14" t="s">
        <v>854</v>
      </c>
      <c r="B94" s="160" t="s">
        <v>130</v>
      </c>
      <c r="C94" s="208" t="s">
        <v>130</v>
      </c>
      <c r="D94" s="209" t="s">
        <v>131</v>
      </c>
      <c r="E94" s="209" t="s">
        <v>173</v>
      </c>
      <c r="F94" s="209" t="s">
        <v>229</v>
      </c>
      <c r="G94" s="210" t="s">
        <v>855</v>
      </c>
      <c r="H94" s="209" t="s">
        <v>856</v>
      </c>
      <c r="I94" s="209" t="s">
        <v>68</v>
      </c>
      <c r="J94" s="209"/>
    </row>
    <row r="95" spans="1:10" hidden="1" x14ac:dyDescent="0.3">
      <c r="A95" s="14" t="s">
        <v>857</v>
      </c>
      <c r="B95" s="160" t="s">
        <v>132</v>
      </c>
      <c r="C95" s="208" t="s">
        <v>132</v>
      </c>
      <c r="D95" s="209" t="s">
        <v>133</v>
      </c>
      <c r="E95" s="209" t="s">
        <v>173</v>
      </c>
      <c r="F95" s="209" t="s">
        <v>229</v>
      </c>
      <c r="G95" s="210" t="s">
        <v>415</v>
      </c>
      <c r="H95" s="209" t="s">
        <v>416</v>
      </c>
      <c r="I95" s="209" t="s">
        <v>68</v>
      </c>
      <c r="J95" s="209"/>
    </row>
    <row r="96" spans="1:10" hidden="1" x14ac:dyDescent="0.3">
      <c r="A96" s="14" t="s">
        <v>858</v>
      </c>
      <c r="B96" s="160" t="s">
        <v>134</v>
      </c>
      <c r="C96" s="208" t="s">
        <v>134</v>
      </c>
      <c r="D96" s="209" t="s">
        <v>135</v>
      </c>
      <c r="E96" s="209" t="s">
        <v>173</v>
      </c>
      <c r="F96" s="209" t="s">
        <v>229</v>
      </c>
      <c r="G96" s="210" t="s">
        <v>417</v>
      </c>
      <c r="H96" s="209" t="s">
        <v>418</v>
      </c>
      <c r="I96" s="209" t="s">
        <v>68</v>
      </c>
      <c r="J96" s="209"/>
    </row>
    <row r="97" spans="1:10" hidden="1" x14ac:dyDescent="0.3">
      <c r="A97" s="14" t="s">
        <v>859</v>
      </c>
      <c r="B97" s="160" t="s">
        <v>136</v>
      </c>
      <c r="C97" s="208" t="s">
        <v>136</v>
      </c>
      <c r="D97" s="209" t="s">
        <v>137</v>
      </c>
      <c r="E97" s="209" t="s">
        <v>173</v>
      </c>
      <c r="F97" s="209" t="s">
        <v>229</v>
      </c>
      <c r="G97" s="210" t="s">
        <v>419</v>
      </c>
      <c r="H97" s="209" t="s">
        <v>420</v>
      </c>
      <c r="I97" s="209" t="s">
        <v>68</v>
      </c>
      <c r="J97" s="209"/>
    </row>
    <row r="98" spans="1:10" hidden="1" x14ac:dyDescent="0.3">
      <c r="A98" s="14" t="s">
        <v>860</v>
      </c>
      <c r="B98" s="160" t="s">
        <v>138</v>
      </c>
      <c r="C98" s="208" t="s">
        <v>138</v>
      </c>
      <c r="D98" s="209" t="s">
        <v>139</v>
      </c>
      <c r="E98" s="209" t="s">
        <v>173</v>
      </c>
      <c r="F98" s="209" t="s">
        <v>229</v>
      </c>
      <c r="G98" s="210" t="s">
        <v>861</v>
      </c>
      <c r="H98" s="209" t="s">
        <v>862</v>
      </c>
      <c r="I98" s="209" t="s">
        <v>68</v>
      </c>
      <c r="J98" s="209"/>
    </row>
    <row r="99" spans="1:10" hidden="1" x14ac:dyDescent="0.3">
      <c r="A99" s="14" t="s">
        <v>863</v>
      </c>
      <c r="B99" s="160" t="s">
        <v>140</v>
      </c>
      <c r="C99" s="208" t="s">
        <v>140</v>
      </c>
      <c r="D99" s="209" t="s">
        <v>141</v>
      </c>
      <c r="E99" s="209" t="s">
        <v>173</v>
      </c>
      <c r="F99" s="209" t="s">
        <v>229</v>
      </c>
      <c r="G99" s="210" t="s">
        <v>421</v>
      </c>
      <c r="H99" s="209" t="s">
        <v>864</v>
      </c>
      <c r="I99" s="209" t="s">
        <v>68</v>
      </c>
      <c r="J99" s="209"/>
    </row>
    <row r="100" spans="1:10" hidden="1" x14ac:dyDescent="0.3">
      <c r="A100" s="14" t="s">
        <v>865</v>
      </c>
      <c r="B100" s="160" t="s">
        <v>142</v>
      </c>
      <c r="C100" s="208" t="s">
        <v>142</v>
      </c>
      <c r="D100" s="209" t="s">
        <v>143</v>
      </c>
      <c r="E100" s="209" t="s">
        <v>173</v>
      </c>
      <c r="F100" s="209" t="s">
        <v>229</v>
      </c>
      <c r="G100" s="210" t="s">
        <v>866</v>
      </c>
      <c r="H100" s="209" t="s">
        <v>867</v>
      </c>
      <c r="I100" s="209" t="s">
        <v>68</v>
      </c>
      <c r="J100" s="209"/>
    </row>
    <row r="101" spans="1:10" hidden="1" x14ac:dyDescent="0.3">
      <c r="A101" s="14" t="s">
        <v>868</v>
      </c>
      <c r="B101" s="160" t="s">
        <v>175</v>
      </c>
      <c r="C101" s="208" t="s">
        <v>175</v>
      </c>
      <c r="D101" s="209" t="s">
        <v>176</v>
      </c>
      <c r="E101" s="209" t="s">
        <v>173</v>
      </c>
      <c r="F101" s="209" t="s">
        <v>229</v>
      </c>
      <c r="G101" s="210" t="s">
        <v>869</v>
      </c>
      <c r="H101" s="209" t="s">
        <v>870</v>
      </c>
      <c r="I101" s="209" t="s">
        <v>68</v>
      </c>
      <c r="J101" s="209"/>
    </row>
    <row r="102" spans="1:10" hidden="1" x14ac:dyDescent="0.3">
      <c r="A102" s="14" t="s">
        <v>871</v>
      </c>
      <c r="B102" s="160" t="s">
        <v>177</v>
      </c>
      <c r="C102" s="208" t="s">
        <v>177</v>
      </c>
      <c r="D102" s="209" t="s">
        <v>178</v>
      </c>
      <c r="E102" s="209" t="s">
        <v>173</v>
      </c>
      <c r="F102" s="209" t="s">
        <v>229</v>
      </c>
      <c r="G102" s="210" t="s">
        <v>466</v>
      </c>
      <c r="H102" s="209" t="s">
        <v>872</v>
      </c>
      <c r="I102" s="209" t="s">
        <v>68</v>
      </c>
      <c r="J102" s="209"/>
    </row>
    <row r="103" spans="1:10" hidden="1" x14ac:dyDescent="0.3">
      <c r="A103" s="14" t="s">
        <v>873</v>
      </c>
      <c r="B103" s="160" t="s">
        <v>179</v>
      </c>
      <c r="C103" s="208" t="s">
        <v>179</v>
      </c>
      <c r="D103" s="209" t="s">
        <v>180</v>
      </c>
      <c r="E103" s="209" t="s">
        <v>173</v>
      </c>
      <c r="F103" s="209" t="s">
        <v>229</v>
      </c>
      <c r="G103" s="210" t="s">
        <v>467</v>
      </c>
      <c r="H103" s="209" t="s">
        <v>468</v>
      </c>
      <c r="I103" s="209" t="s">
        <v>68</v>
      </c>
      <c r="J103" s="209"/>
    </row>
    <row r="104" spans="1:10" hidden="1" x14ac:dyDescent="0.3">
      <c r="A104" s="14" t="s">
        <v>874</v>
      </c>
      <c r="B104" s="160" t="s">
        <v>181</v>
      </c>
      <c r="C104" s="208" t="s">
        <v>181</v>
      </c>
      <c r="D104" s="209" t="s">
        <v>182</v>
      </c>
      <c r="E104" s="209" t="s">
        <v>173</v>
      </c>
      <c r="F104" s="209" t="s">
        <v>229</v>
      </c>
      <c r="G104" s="210" t="s">
        <v>469</v>
      </c>
      <c r="H104" s="209" t="s">
        <v>470</v>
      </c>
      <c r="I104" s="209" t="s">
        <v>68</v>
      </c>
      <c r="J104" s="209"/>
    </row>
    <row r="105" spans="1:10" hidden="1" x14ac:dyDescent="0.3">
      <c r="A105" s="14" t="s">
        <v>875</v>
      </c>
      <c r="B105" s="160" t="s">
        <v>183</v>
      </c>
      <c r="C105" s="208" t="s">
        <v>183</v>
      </c>
      <c r="D105" s="209" t="s">
        <v>184</v>
      </c>
      <c r="E105" s="209" t="s">
        <v>173</v>
      </c>
      <c r="F105" s="209" t="s">
        <v>229</v>
      </c>
      <c r="G105" s="210" t="s">
        <v>471</v>
      </c>
      <c r="H105" s="209" t="s">
        <v>876</v>
      </c>
      <c r="I105" s="209" t="s">
        <v>68</v>
      </c>
      <c r="J105" s="209"/>
    </row>
    <row r="106" spans="1:10" hidden="1" x14ac:dyDescent="0.3">
      <c r="A106" s="14" t="s">
        <v>877</v>
      </c>
      <c r="B106" s="160" t="s">
        <v>185</v>
      </c>
      <c r="C106" s="208" t="s">
        <v>185</v>
      </c>
      <c r="D106" s="209" t="s">
        <v>186</v>
      </c>
      <c r="E106" s="209" t="s">
        <v>173</v>
      </c>
      <c r="F106" s="209" t="s">
        <v>229</v>
      </c>
      <c r="G106" s="210" t="s">
        <v>878</v>
      </c>
      <c r="H106" s="209" t="s">
        <v>472</v>
      </c>
      <c r="I106" s="209" t="s">
        <v>68</v>
      </c>
      <c r="J106" s="209"/>
    </row>
    <row r="107" spans="1:10" hidden="1" x14ac:dyDescent="0.3">
      <c r="A107" s="14" t="s">
        <v>879</v>
      </c>
      <c r="B107" s="160" t="s">
        <v>187</v>
      </c>
      <c r="C107" s="208" t="s">
        <v>187</v>
      </c>
      <c r="D107" s="209" t="s">
        <v>188</v>
      </c>
      <c r="E107" s="209" t="s">
        <v>173</v>
      </c>
      <c r="F107" s="209" t="s">
        <v>229</v>
      </c>
      <c r="G107" s="210" t="s">
        <v>473</v>
      </c>
      <c r="H107" s="209" t="s">
        <v>880</v>
      </c>
      <c r="I107" s="209" t="s">
        <v>68</v>
      </c>
      <c r="J107" s="209"/>
    </row>
    <row r="108" spans="1:10" hidden="1" x14ac:dyDescent="0.3">
      <c r="A108" s="14" t="s">
        <v>881</v>
      </c>
      <c r="B108" s="160" t="s">
        <v>189</v>
      </c>
      <c r="C108" s="208" t="s">
        <v>189</v>
      </c>
      <c r="D108" s="209" t="s">
        <v>190</v>
      </c>
      <c r="E108" s="209" t="s">
        <v>173</v>
      </c>
      <c r="F108" s="209" t="s">
        <v>229</v>
      </c>
      <c r="G108" s="210" t="s">
        <v>882</v>
      </c>
      <c r="H108" s="209" t="s">
        <v>883</v>
      </c>
      <c r="I108" s="209" t="s">
        <v>68</v>
      </c>
      <c r="J108" s="209"/>
    </row>
    <row r="109" spans="1:10" hidden="1" x14ac:dyDescent="0.3">
      <c r="A109" s="14" t="s">
        <v>884</v>
      </c>
      <c r="B109" s="160" t="s">
        <v>191</v>
      </c>
      <c r="C109" s="208" t="s">
        <v>191</v>
      </c>
      <c r="D109" s="209" t="s">
        <v>192</v>
      </c>
      <c r="E109" s="209" t="s">
        <v>173</v>
      </c>
      <c r="F109" s="209" t="s">
        <v>229</v>
      </c>
      <c r="G109" s="210" t="s">
        <v>885</v>
      </c>
      <c r="H109" s="209" t="s">
        <v>474</v>
      </c>
      <c r="I109" s="209" t="s">
        <v>68</v>
      </c>
      <c r="J109" s="209"/>
    </row>
    <row r="110" spans="1:10" hidden="1" x14ac:dyDescent="0.3">
      <c r="A110" s="14" t="s">
        <v>886</v>
      </c>
      <c r="B110" s="160" t="s">
        <v>193</v>
      </c>
      <c r="C110" s="208" t="s">
        <v>193</v>
      </c>
      <c r="D110" s="209" t="s">
        <v>254</v>
      </c>
      <c r="E110" s="209" t="s">
        <v>173</v>
      </c>
      <c r="F110" s="209" t="s">
        <v>229</v>
      </c>
      <c r="G110" s="210" t="s">
        <v>475</v>
      </c>
      <c r="H110" s="209" t="s">
        <v>476</v>
      </c>
      <c r="I110" s="209" t="s">
        <v>68</v>
      </c>
      <c r="J110" s="209"/>
    </row>
    <row r="111" spans="1:10" hidden="1" x14ac:dyDescent="0.3">
      <c r="A111" s="14" t="s">
        <v>887</v>
      </c>
      <c r="B111" s="160" t="s">
        <v>255</v>
      </c>
      <c r="C111" s="208" t="s">
        <v>255</v>
      </c>
      <c r="D111" s="209" t="s">
        <v>256</v>
      </c>
      <c r="E111" s="209" t="s">
        <v>173</v>
      </c>
      <c r="F111" s="209" t="s">
        <v>229</v>
      </c>
      <c r="G111" s="210" t="s">
        <v>477</v>
      </c>
      <c r="H111" s="209" t="s">
        <v>478</v>
      </c>
      <c r="I111" s="209" t="s">
        <v>68</v>
      </c>
      <c r="J111" s="209"/>
    </row>
    <row r="112" spans="1:10" hidden="1" x14ac:dyDescent="0.3">
      <c r="A112" s="14" t="s">
        <v>888</v>
      </c>
      <c r="B112" s="160" t="s">
        <v>257</v>
      </c>
      <c r="C112" s="208" t="s">
        <v>257</v>
      </c>
      <c r="D112" s="209" t="s">
        <v>258</v>
      </c>
      <c r="E112" s="209" t="s">
        <v>173</v>
      </c>
      <c r="F112" s="209" t="s">
        <v>229</v>
      </c>
      <c r="G112" s="210" t="s">
        <v>889</v>
      </c>
      <c r="H112" s="209" t="s">
        <v>890</v>
      </c>
      <c r="I112" s="209" t="s">
        <v>68</v>
      </c>
      <c r="J112" s="209"/>
    </row>
    <row r="113" spans="1:10" hidden="1" x14ac:dyDescent="0.3">
      <c r="A113" s="14" t="s">
        <v>891</v>
      </c>
      <c r="B113" s="160" t="s">
        <v>259</v>
      </c>
      <c r="C113" s="208" t="s">
        <v>259</v>
      </c>
      <c r="D113" s="209" t="s">
        <v>260</v>
      </c>
      <c r="E113" s="209" t="s">
        <v>173</v>
      </c>
      <c r="F113" s="209" t="s">
        <v>229</v>
      </c>
      <c r="G113" s="210" t="s">
        <v>892</v>
      </c>
      <c r="H113" s="209" t="s">
        <v>893</v>
      </c>
      <c r="I113" s="209" t="s">
        <v>68</v>
      </c>
      <c r="J113" s="209"/>
    </row>
    <row r="114" spans="1:10" hidden="1" x14ac:dyDescent="0.3">
      <c r="A114" s="14" t="s">
        <v>894</v>
      </c>
      <c r="B114" s="160" t="s">
        <v>261</v>
      </c>
      <c r="C114" s="208" t="s">
        <v>261</v>
      </c>
      <c r="D114" s="209" t="s">
        <v>262</v>
      </c>
      <c r="E114" s="209" t="s">
        <v>173</v>
      </c>
      <c r="F114" s="209" t="s">
        <v>229</v>
      </c>
      <c r="G114" s="210" t="s">
        <v>479</v>
      </c>
      <c r="H114" s="209" t="s">
        <v>480</v>
      </c>
      <c r="I114" s="209" t="s">
        <v>68</v>
      </c>
      <c r="J114" s="209"/>
    </row>
    <row r="115" spans="1:10" hidden="1" x14ac:dyDescent="0.3">
      <c r="A115" s="14" t="s">
        <v>895</v>
      </c>
      <c r="B115" s="160" t="s">
        <v>263</v>
      </c>
      <c r="C115" s="208" t="s">
        <v>263</v>
      </c>
      <c r="D115" s="209" t="s">
        <v>194</v>
      </c>
      <c r="E115" s="209" t="s">
        <v>173</v>
      </c>
      <c r="F115" s="209" t="s">
        <v>229</v>
      </c>
      <c r="G115" s="210" t="s">
        <v>481</v>
      </c>
      <c r="H115" s="209" t="s">
        <v>482</v>
      </c>
      <c r="I115" s="209" t="s">
        <v>68</v>
      </c>
      <c r="J115" s="209"/>
    </row>
    <row r="116" spans="1:10" hidden="1" x14ac:dyDescent="0.3">
      <c r="A116" s="14" t="s">
        <v>896</v>
      </c>
      <c r="B116" s="160" t="s">
        <v>195</v>
      </c>
      <c r="C116" s="208" t="s">
        <v>195</v>
      </c>
      <c r="D116" s="209" t="s">
        <v>196</v>
      </c>
      <c r="E116" s="209" t="s">
        <v>173</v>
      </c>
      <c r="F116" s="209" t="s">
        <v>229</v>
      </c>
      <c r="G116" s="210" t="s">
        <v>483</v>
      </c>
      <c r="H116" s="209" t="s">
        <v>484</v>
      </c>
      <c r="I116" s="209" t="s">
        <v>68</v>
      </c>
      <c r="J116" s="209"/>
    </row>
    <row r="117" spans="1:10" hidden="1" x14ac:dyDescent="0.3">
      <c r="A117" s="14" t="s">
        <v>897</v>
      </c>
      <c r="B117" s="160" t="s">
        <v>197</v>
      </c>
      <c r="C117" s="208" t="s">
        <v>197</v>
      </c>
      <c r="D117" s="209" t="s">
        <v>198</v>
      </c>
      <c r="E117" s="209" t="s">
        <v>173</v>
      </c>
      <c r="F117" s="209" t="s">
        <v>229</v>
      </c>
      <c r="G117" s="210" t="s">
        <v>898</v>
      </c>
      <c r="H117" s="209" t="s">
        <v>489</v>
      </c>
      <c r="I117" s="209" t="s">
        <v>68</v>
      </c>
      <c r="J117" s="209"/>
    </row>
    <row r="118" spans="1:10" hidden="1" x14ac:dyDescent="0.3">
      <c r="A118" s="14" t="s">
        <v>899</v>
      </c>
      <c r="B118" s="160" t="s">
        <v>199</v>
      </c>
      <c r="C118" s="208" t="s">
        <v>199</v>
      </c>
      <c r="D118" s="209" t="s">
        <v>200</v>
      </c>
      <c r="E118" s="209" t="s">
        <v>173</v>
      </c>
      <c r="F118" s="209" t="s">
        <v>229</v>
      </c>
      <c r="G118" s="210" t="s">
        <v>485</v>
      </c>
      <c r="H118" s="209" t="s">
        <v>486</v>
      </c>
      <c r="I118" s="209" t="s">
        <v>68</v>
      </c>
      <c r="J118" s="209"/>
    </row>
    <row r="119" spans="1:10" hidden="1" x14ac:dyDescent="0.3">
      <c r="A119" s="14" t="s">
        <v>900</v>
      </c>
      <c r="B119" s="160" t="s">
        <v>201</v>
      </c>
      <c r="C119" s="208" t="s">
        <v>201</v>
      </c>
      <c r="D119" s="209" t="s">
        <v>202</v>
      </c>
      <c r="E119" s="209" t="s">
        <v>173</v>
      </c>
      <c r="F119" s="209" t="s">
        <v>229</v>
      </c>
      <c r="G119" s="210" t="s">
        <v>487</v>
      </c>
      <c r="H119" s="209" t="s">
        <v>488</v>
      </c>
      <c r="I119" s="209" t="s">
        <v>68</v>
      </c>
      <c r="J119" s="209"/>
    </row>
    <row r="120" spans="1:10" hidden="1" x14ac:dyDescent="0.3">
      <c r="A120" s="14" t="s">
        <v>901</v>
      </c>
      <c r="B120" s="160" t="s">
        <v>203</v>
      </c>
      <c r="C120" s="208" t="s">
        <v>203</v>
      </c>
      <c r="D120" s="209" t="s">
        <v>204</v>
      </c>
      <c r="E120" s="209" t="s">
        <v>173</v>
      </c>
      <c r="F120" s="209" t="s">
        <v>229</v>
      </c>
      <c r="G120" s="210" t="s">
        <v>490</v>
      </c>
      <c r="H120" s="209" t="s">
        <v>491</v>
      </c>
      <c r="I120" s="209" t="s">
        <v>68</v>
      </c>
      <c r="J120" s="209"/>
    </row>
    <row r="121" spans="1:10" hidden="1" x14ac:dyDescent="0.3">
      <c r="A121" s="14" t="s">
        <v>902</v>
      </c>
      <c r="B121" s="160" t="s">
        <v>205</v>
      </c>
      <c r="C121" s="208" t="s">
        <v>205</v>
      </c>
      <c r="D121" s="209" t="s">
        <v>14</v>
      </c>
      <c r="E121" s="209" t="s">
        <v>173</v>
      </c>
      <c r="F121" s="209" t="s">
        <v>229</v>
      </c>
      <c r="G121" s="210" t="s">
        <v>492</v>
      </c>
      <c r="H121" s="209" t="s">
        <v>903</v>
      </c>
      <c r="I121" s="209" t="s">
        <v>68</v>
      </c>
      <c r="J121" s="209"/>
    </row>
    <row r="122" spans="1:10" hidden="1" x14ac:dyDescent="0.3">
      <c r="A122" s="14" t="s">
        <v>904</v>
      </c>
      <c r="B122" s="160" t="s">
        <v>15</v>
      </c>
      <c r="C122" s="208" t="s">
        <v>15</v>
      </c>
      <c r="D122" s="209" t="s">
        <v>16</v>
      </c>
      <c r="E122" s="209" t="s">
        <v>173</v>
      </c>
      <c r="F122" s="209" t="s">
        <v>229</v>
      </c>
      <c r="G122" s="210" t="s">
        <v>493</v>
      </c>
      <c r="H122" s="209" t="s">
        <v>905</v>
      </c>
      <c r="I122" s="209" t="s">
        <v>68</v>
      </c>
      <c r="J122" s="209"/>
    </row>
    <row r="123" spans="1:10" hidden="1" x14ac:dyDescent="0.3">
      <c r="A123" s="14" t="s">
        <v>906</v>
      </c>
      <c r="B123" s="160" t="s">
        <v>17</v>
      </c>
      <c r="C123" s="208" t="s">
        <v>17</v>
      </c>
      <c r="D123" s="209" t="s">
        <v>18</v>
      </c>
      <c r="E123" s="209" t="s">
        <v>173</v>
      </c>
      <c r="F123" s="209" t="s">
        <v>229</v>
      </c>
      <c r="G123" s="210" t="s">
        <v>494</v>
      </c>
      <c r="H123" s="209" t="s">
        <v>495</v>
      </c>
      <c r="I123" s="209" t="s">
        <v>68</v>
      </c>
      <c r="J123" s="209"/>
    </row>
    <row r="124" spans="1:10" hidden="1" x14ac:dyDescent="0.3">
      <c r="A124" s="14" t="s">
        <v>907</v>
      </c>
      <c r="B124" s="160" t="s">
        <v>19</v>
      </c>
      <c r="C124" s="208" t="s">
        <v>19</v>
      </c>
      <c r="D124" s="209" t="s">
        <v>20</v>
      </c>
      <c r="E124" s="209" t="s">
        <v>173</v>
      </c>
      <c r="F124" s="209" t="s">
        <v>229</v>
      </c>
      <c r="G124" s="210" t="s">
        <v>496</v>
      </c>
      <c r="H124" s="209" t="s">
        <v>497</v>
      </c>
      <c r="I124" s="209" t="s">
        <v>68</v>
      </c>
      <c r="J124" s="209"/>
    </row>
    <row r="125" spans="1:10" hidden="1" x14ac:dyDescent="0.3">
      <c r="A125" s="14" t="s">
        <v>908</v>
      </c>
      <c r="B125" s="160" t="s">
        <v>107</v>
      </c>
      <c r="C125" s="208" t="s">
        <v>107</v>
      </c>
      <c r="D125" s="209" t="s">
        <v>282</v>
      </c>
      <c r="E125" s="209" t="s">
        <v>173</v>
      </c>
      <c r="F125" s="209" t="s">
        <v>229</v>
      </c>
      <c r="G125" s="210" t="s">
        <v>498</v>
      </c>
      <c r="H125" s="209" t="s">
        <v>909</v>
      </c>
      <c r="I125" s="209" t="s">
        <v>68</v>
      </c>
      <c r="J125" s="209"/>
    </row>
    <row r="126" spans="1:10" hidden="1" x14ac:dyDescent="0.3">
      <c r="A126" s="14" t="s">
        <v>910</v>
      </c>
      <c r="B126" s="160" t="s">
        <v>283</v>
      </c>
      <c r="C126" s="208" t="s">
        <v>283</v>
      </c>
      <c r="D126" s="209" t="s">
        <v>284</v>
      </c>
      <c r="E126" s="209" t="s">
        <v>173</v>
      </c>
      <c r="F126" s="209" t="s">
        <v>229</v>
      </c>
      <c r="G126" s="210" t="s">
        <v>499</v>
      </c>
      <c r="H126" s="209" t="s">
        <v>911</v>
      </c>
      <c r="I126" s="209" t="s">
        <v>68</v>
      </c>
      <c r="J126" s="209"/>
    </row>
    <row r="127" spans="1:10" hidden="1" x14ac:dyDescent="0.3">
      <c r="A127" s="14" t="s">
        <v>912</v>
      </c>
      <c r="B127" s="160" t="s">
        <v>285</v>
      </c>
      <c r="C127" s="208" t="s">
        <v>285</v>
      </c>
      <c r="D127" s="209" t="s">
        <v>150</v>
      </c>
      <c r="E127" s="209" t="s">
        <v>173</v>
      </c>
      <c r="F127" s="209" t="s">
        <v>229</v>
      </c>
      <c r="G127" s="210" t="s">
        <v>913</v>
      </c>
      <c r="H127" s="209" t="s">
        <v>914</v>
      </c>
      <c r="I127" s="209" t="s">
        <v>68</v>
      </c>
      <c r="J127" s="209"/>
    </row>
    <row r="128" spans="1:10" hidden="1" x14ac:dyDescent="0.3">
      <c r="A128" s="14" t="s">
        <v>915</v>
      </c>
      <c r="B128" s="160" t="s">
        <v>151</v>
      </c>
      <c r="C128" s="208" t="s">
        <v>151</v>
      </c>
      <c r="D128" s="209" t="s">
        <v>231</v>
      </c>
      <c r="E128" s="209" t="s">
        <v>173</v>
      </c>
      <c r="F128" s="209" t="s">
        <v>229</v>
      </c>
      <c r="G128" s="210" t="s">
        <v>500</v>
      </c>
      <c r="H128" s="209" t="s">
        <v>501</v>
      </c>
      <c r="I128" s="209" t="s">
        <v>68</v>
      </c>
      <c r="J128" s="209"/>
    </row>
    <row r="129" spans="1:10" hidden="1" x14ac:dyDescent="0.3">
      <c r="A129" s="14" t="s">
        <v>916</v>
      </c>
      <c r="B129" s="160" t="s">
        <v>232</v>
      </c>
      <c r="C129" s="208" t="s">
        <v>232</v>
      </c>
      <c r="D129" s="209" t="s">
        <v>233</v>
      </c>
      <c r="E129" s="209" t="s">
        <v>173</v>
      </c>
      <c r="F129" s="209" t="s">
        <v>229</v>
      </c>
      <c r="G129" s="210" t="s">
        <v>917</v>
      </c>
      <c r="H129" s="209" t="s">
        <v>918</v>
      </c>
      <c r="I129" s="209" t="s">
        <v>68</v>
      </c>
      <c r="J129" s="209"/>
    </row>
    <row r="130" spans="1:10" hidden="1" x14ac:dyDescent="0.3">
      <c r="A130" s="14" t="s">
        <v>919</v>
      </c>
      <c r="B130" s="160" t="s">
        <v>234</v>
      </c>
      <c r="C130" s="208" t="s">
        <v>234</v>
      </c>
      <c r="D130" s="209" t="s">
        <v>235</v>
      </c>
      <c r="E130" s="209" t="s">
        <v>173</v>
      </c>
      <c r="F130" s="209" t="s">
        <v>229</v>
      </c>
      <c r="G130" s="210" t="s">
        <v>503</v>
      </c>
      <c r="H130" s="209" t="s">
        <v>920</v>
      </c>
      <c r="I130" s="209" t="s">
        <v>68</v>
      </c>
      <c r="J130" s="209"/>
    </row>
    <row r="131" spans="1:10" hidden="1" x14ac:dyDescent="0.3">
      <c r="A131" s="14" t="s">
        <v>921</v>
      </c>
      <c r="B131" s="160" t="s">
        <v>236</v>
      </c>
      <c r="C131" s="208" t="s">
        <v>236</v>
      </c>
      <c r="D131" s="209" t="s">
        <v>237</v>
      </c>
      <c r="E131" s="209" t="s">
        <v>173</v>
      </c>
      <c r="F131" s="209" t="s">
        <v>229</v>
      </c>
      <c r="G131" s="210" t="s">
        <v>504</v>
      </c>
      <c r="H131" s="209" t="s">
        <v>922</v>
      </c>
      <c r="I131" s="209" t="s">
        <v>68</v>
      </c>
      <c r="J131" s="209"/>
    </row>
    <row r="132" spans="1:10" hidden="1" x14ac:dyDescent="0.3">
      <c r="A132" s="14" t="s">
        <v>923</v>
      </c>
      <c r="B132" s="160" t="s">
        <v>238</v>
      </c>
      <c r="C132" s="208" t="s">
        <v>238</v>
      </c>
      <c r="D132" s="209" t="s">
        <v>48</v>
      </c>
      <c r="E132" s="209" t="s">
        <v>173</v>
      </c>
      <c r="F132" s="209" t="s">
        <v>229</v>
      </c>
      <c r="G132" s="210" t="s">
        <v>924</v>
      </c>
      <c r="H132" s="209" t="s">
        <v>505</v>
      </c>
      <c r="I132" s="209" t="s">
        <v>68</v>
      </c>
      <c r="J132" s="209"/>
    </row>
    <row r="133" spans="1:10" hidden="1" x14ac:dyDescent="0.3">
      <c r="A133" s="14" t="s">
        <v>925</v>
      </c>
      <c r="B133" s="160" t="s">
        <v>49</v>
      </c>
      <c r="C133" s="208" t="s">
        <v>49</v>
      </c>
      <c r="D133" s="209" t="s">
        <v>50</v>
      </c>
      <c r="E133" s="209" t="s">
        <v>173</v>
      </c>
      <c r="F133" s="209" t="s">
        <v>229</v>
      </c>
      <c r="G133" s="210" t="s">
        <v>926</v>
      </c>
      <c r="H133" s="209" t="s">
        <v>927</v>
      </c>
      <c r="I133" s="209" t="s">
        <v>68</v>
      </c>
      <c r="J133" s="209"/>
    </row>
    <row r="134" spans="1:10" hidden="1" x14ac:dyDescent="0.3">
      <c r="A134" s="14" t="s">
        <v>928</v>
      </c>
      <c r="B134" s="160" t="s">
        <v>51</v>
      </c>
      <c r="C134" s="208" t="s">
        <v>51</v>
      </c>
      <c r="D134" s="209" t="s">
        <v>79</v>
      </c>
      <c r="E134" s="209" t="s">
        <v>173</v>
      </c>
      <c r="F134" s="209" t="s">
        <v>229</v>
      </c>
      <c r="G134" s="210" t="s">
        <v>506</v>
      </c>
      <c r="H134" s="209" t="s">
        <v>507</v>
      </c>
      <c r="I134" s="209" t="s">
        <v>68</v>
      </c>
      <c r="J134" s="209"/>
    </row>
    <row r="135" spans="1:10" x14ac:dyDescent="0.3">
      <c r="B135" s="160" t="s">
        <v>167</v>
      </c>
      <c r="C135" s="160"/>
    </row>
    <row r="136" spans="1:10" hidden="1" x14ac:dyDescent="0.3"/>
    <row r="137" spans="1:10" hidden="1" x14ac:dyDescent="0.3">
      <c r="C137" s="14" t="s">
        <v>269</v>
      </c>
    </row>
    <row r="138" spans="1:10" hidden="1" x14ac:dyDescent="0.3">
      <c r="C138" s="14" t="s">
        <v>181</v>
      </c>
      <c r="D138" s="14" t="s">
        <v>266</v>
      </c>
    </row>
    <row r="139" spans="1:10" hidden="1" x14ac:dyDescent="0.3">
      <c r="C139" s="14" t="s">
        <v>265</v>
      </c>
      <c r="D139" s="14" t="s">
        <v>267</v>
      </c>
    </row>
    <row r="140" spans="1:10" hidden="1" x14ac:dyDescent="0.3">
      <c r="C140" s="14" t="s">
        <v>218</v>
      </c>
      <c r="D140" s="14" t="s">
        <v>268</v>
      </c>
    </row>
    <row r="141" spans="1:10" hidden="1" x14ac:dyDescent="0.3">
      <c r="C141" s="15" t="s">
        <v>316</v>
      </c>
      <c r="D141" s="14" t="s">
        <v>357</v>
      </c>
    </row>
    <row r="142" spans="1:10" hidden="1" x14ac:dyDescent="0.3">
      <c r="C142" s="14" t="s">
        <v>271</v>
      </c>
      <c r="D142" s="13" t="s">
        <v>275</v>
      </c>
    </row>
    <row r="143" spans="1:10" hidden="1" x14ac:dyDescent="0.3">
      <c r="C143" s="14" t="s">
        <v>229</v>
      </c>
      <c r="D143" s="13" t="s">
        <v>274</v>
      </c>
    </row>
    <row r="144" spans="1:10" hidden="1" x14ac:dyDescent="0.3"/>
    <row r="145" spans="1:11" hidden="1" x14ac:dyDescent="0.3">
      <c r="C145" s="14" t="s">
        <v>346</v>
      </c>
    </row>
    <row r="146" spans="1:11" hidden="1" x14ac:dyDescent="0.3">
      <c r="C146" s="14" t="s">
        <v>356</v>
      </c>
    </row>
    <row r="147" spans="1:11" hidden="1" x14ac:dyDescent="0.3"/>
    <row r="148" spans="1:11" hidden="1" x14ac:dyDescent="0.3"/>
    <row r="149" spans="1:11" hidden="1" x14ac:dyDescent="0.3">
      <c r="A149" s="14" t="s">
        <v>240</v>
      </c>
      <c r="B149" s="14">
        <v>40</v>
      </c>
      <c r="C149" s="160"/>
      <c r="G149" s="34"/>
      <c r="K149" s="14" t="b">
        <v>0</v>
      </c>
    </row>
    <row r="150" spans="1:11" hidden="1" x14ac:dyDescent="0.3"/>
  </sheetData>
  <sheetProtection algorithmName="SHA-512" hashValue="PxG0RJy4T1+JjYV/O3vOyUd5oXahHIQi9H0r497Jfl36vXQUtY++JTTqBKYgW4OqIKNRi4x7d0tj3xbur6V6YA==" saltValue="SYNXD4Hh9XsnAq5u2kpYPw==" spinCount="100000" sheet="1" objects="1" scenarios="1"/>
  <customSheetViews>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xr:uid="{AB0560CE-861B-4F98-A84E-49B70C922EEC}"/>
  </hyperlinks>
  <printOptions gridLines="1"/>
  <pageMargins left="0.43" right="0.18" top="0.5" bottom="0.5" header="0.5" footer="0.5"/>
  <pageSetup scale="97"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Accounts-Purpose &amp; Use</vt:lpstr>
      <vt:lpstr>Index</vt:lpstr>
      <vt:lpstr>Agencies</vt:lpstr>
      <vt:lpstr>Data</vt:lpstr>
      <vt:lpstr>550</vt:lpstr>
      <vt:lpstr>555</vt:lpstr>
      <vt:lpstr>560</vt:lpstr>
      <vt:lpstr>Transfers Contact List</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'Transfers Contact List'!Print_Titles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Ennis, Claire D</cp:lastModifiedBy>
  <cp:lastPrinted>2018-01-26T19:35:13Z</cp:lastPrinted>
  <dcterms:created xsi:type="dcterms:W3CDTF">2000-03-13T18:28:09Z</dcterms:created>
  <dcterms:modified xsi:type="dcterms:W3CDTF">2021-04-28T18:52:33Z</dcterms:modified>
</cp:coreProperties>
</file>