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541A6300-3423-42E9-806F-39D8808F45AA}" xr6:coauthVersionLast="45" xr6:coauthVersionMax="45" xr10:uidLastSave="{00000000-0000-0000-0000-000000000000}"/>
  <bookViews>
    <workbookView xWindow="-108" yWindow="-108" windowWidth="23256" windowHeight="12576"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L37" i="1" l="1"/>
  <c r="EL38" i="1"/>
  <c r="EL5" i="1"/>
  <c r="EL39" i="1" l="1"/>
  <c r="PK56" i="1"/>
  <c r="EL34" i="1" l="1"/>
  <c r="LE34" i="1" s="1"/>
  <c r="LE71" i="1"/>
  <c r="LE70" i="1"/>
  <c r="LE69" i="1"/>
  <c r="LE68" i="1"/>
  <c r="LE67" i="1"/>
  <c r="LE65" i="1"/>
  <c r="LE64" i="1"/>
  <c r="LE63" i="1"/>
  <c r="LE62" i="1"/>
  <c r="LE61" i="1"/>
  <c r="LE60" i="1"/>
  <c r="LE59" i="1"/>
  <c r="LE58" i="1"/>
  <c r="LE57" i="1"/>
  <c r="LE56" i="1"/>
  <c r="LE55" i="1"/>
  <c r="LE54" i="1"/>
  <c r="LE53" i="1"/>
  <c r="LE48" i="1"/>
  <c r="LE45" i="1"/>
  <c r="LE42" i="1"/>
  <c r="LE39" i="1"/>
  <c r="LE38"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EL52" i="1"/>
  <c r="LE52" i="1" s="1"/>
  <c r="EL50" i="1"/>
  <c r="LE50" i="1" s="1"/>
  <c r="EL22" i="1"/>
  <c r="EL49" i="1" s="1"/>
  <c r="LE49" i="1" s="1"/>
  <c r="EL18" i="1"/>
  <c r="LE18" i="1" s="1"/>
  <c r="LE22" i="1" l="1"/>
  <c r="EL19" i="1"/>
  <c r="LE19" i="1" s="1"/>
  <c r="LE13" i="1"/>
  <c r="EL46" i="1"/>
  <c r="LE46" i="1" s="1"/>
  <c r="EL40" i="1"/>
  <c r="LE40" i="1" s="1"/>
  <c r="EK5" i="1"/>
  <c r="EK38" i="1"/>
  <c r="EK37" i="1"/>
  <c r="PJ57" i="1" l="1"/>
  <c r="PJ56" i="1"/>
  <c r="EK52" i="1" l="1"/>
  <c r="EK50" i="1"/>
  <c r="EK39" i="1"/>
  <c r="EK46" i="1" s="1"/>
  <c r="EK34" i="1"/>
  <c r="EK22" i="1"/>
  <c r="EK49" i="1" s="1"/>
  <c r="EK19" i="1"/>
  <c r="EK18" i="1"/>
  <c r="EK40" i="1" l="1"/>
  <c r="EJ5" i="1"/>
  <c r="EJ38" i="1"/>
  <c r="EJ37" i="1"/>
  <c r="PI57" i="1" l="1"/>
  <c r="PI56" i="1"/>
  <c r="EJ34" i="1" l="1"/>
  <c r="EJ52" i="1"/>
  <c r="EJ50" i="1"/>
  <c r="EJ39" i="1"/>
  <c r="EJ22" i="1"/>
  <c r="EJ49" i="1" s="1"/>
  <c r="EJ18" i="1"/>
  <c r="EJ19" i="1" l="1"/>
  <c r="EJ46" i="1"/>
  <c r="EJ40" i="1"/>
  <c r="PH57" i="1" l="1"/>
  <c r="PH56" i="1"/>
  <c r="EI5" i="1" l="1"/>
  <c r="EH37" i="1" l="1"/>
  <c r="EG37" i="1" l="1"/>
  <c r="DY37" i="1"/>
  <c r="DW37" i="1"/>
  <c r="EI22" i="1" l="1"/>
  <c r="EI19" i="1"/>
  <c r="EI18" i="1"/>
  <c r="EI34" i="1"/>
  <c r="EI52" i="1"/>
  <c r="EI50" i="1"/>
  <c r="EI49" i="1" l="1"/>
  <c r="EI38" i="1"/>
  <c r="EI37" i="1"/>
  <c r="EI39" i="1" s="1"/>
  <c r="EI40" i="1" l="1"/>
  <c r="EI46" i="1"/>
  <c r="EH38" i="1"/>
  <c r="EH52" i="1" l="1"/>
  <c r="PG57" i="1" l="1"/>
  <c r="PG56" i="1"/>
  <c r="EH50" i="1" l="1"/>
  <c r="EH39" i="1"/>
  <c r="EH22" i="1"/>
  <c r="EH18" i="1"/>
  <c r="EH40" i="1" l="1"/>
  <c r="EH49" i="1"/>
  <c r="EH19" i="1"/>
  <c r="EH34" i="1"/>
  <c r="EH46" i="1"/>
  <c r="EG38"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9"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V71" i="1"/>
  <c r="KW71" i="1" s="1"/>
  <c r="KT71" i="1"/>
  <c r="KU71" i="1" s="1"/>
  <c r="KR71" i="1"/>
  <c r="KS71" i="1" s="1"/>
  <c r="KP71" i="1"/>
  <c r="KQ71" i="1" s="1"/>
  <c r="KN71" i="1"/>
  <c r="KO71" i="1" s="1"/>
  <c r="KL71" i="1"/>
  <c r="KM71" i="1" s="1"/>
  <c r="KJ71" i="1"/>
  <c r="KK71" i="1" s="1"/>
  <c r="KH71" i="1"/>
  <c r="KI71" i="1" s="1"/>
  <c r="KF71" i="1"/>
  <c r="KG71" i="1" s="1"/>
  <c r="LB70" i="1"/>
  <c r="LC70" i="1" s="1"/>
  <c r="KZ70" i="1"/>
  <c r="LA70" i="1" s="1"/>
  <c r="KX70" i="1"/>
  <c r="KY70" i="1" s="1"/>
  <c r="KV70" i="1"/>
  <c r="KW70" i="1" s="1"/>
  <c r="KT70" i="1"/>
  <c r="KU70" i="1" s="1"/>
  <c r="KR70" i="1"/>
  <c r="KS70" i="1" s="1"/>
  <c r="KP70" i="1"/>
  <c r="KQ70" i="1" s="1"/>
  <c r="KN70" i="1"/>
  <c r="KO70" i="1" s="1"/>
  <c r="KL70" i="1"/>
  <c r="KM70" i="1" s="1"/>
  <c r="KJ70" i="1"/>
  <c r="KK70" i="1" s="1"/>
  <c r="KH70" i="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B68" i="1"/>
  <c r="LC68" i="1" s="1"/>
  <c r="KZ68" i="1"/>
  <c r="LA68" i="1" s="1"/>
  <c r="KX68" i="1"/>
  <c r="KY68" i="1" s="1"/>
  <c r="KV68" i="1"/>
  <c r="KW68" i="1" s="1"/>
  <c r="KT68" i="1"/>
  <c r="KU68" i="1" s="1"/>
  <c r="KR68" i="1"/>
  <c r="KS68" i="1" s="1"/>
  <c r="KP68" i="1"/>
  <c r="KQ68" i="1" s="1"/>
  <c r="KN68" i="1"/>
  <c r="KO68" i="1" s="1"/>
  <c r="KL68" i="1"/>
  <c r="KM68" i="1" s="1"/>
  <c r="KJ68" i="1"/>
  <c r="KK68" i="1" s="1"/>
  <c r="KH68" i="1"/>
  <c r="KF68" i="1"/>
  <c r="KG68" i="1" s="1"/>
  <c r="LB67" i="1"/>
  <c r="LC67" i="1" s="1"/>
  <c r="KZ67" i="1"/>
  <c r="LA67" i="1" s="1"/>
  <c r="KX67" i="1"/>
  <c r="KY67" i="1" s="1"/>
  <c r="KV67" i="1"/>
  <c r="KW67" i="1" s="1"/>
  <c r="KT67" i="1"/>
  <c r="KU67" i="1" s="1"/>
  <c r="KR67" i="1"/>
  <c r="KS67" i="1" s="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F57" i="1"/>
  <c r="LB56" i="1"/>
  <c r="LC56" i="1" s="1"/>
  <c r="KZ56" i="1"/>
  <c r="LA56" i="1" s="1"/>
  <c r="KX56" i="1"/>
  <c r="KY56" i="1" s="1"/>
  <c r="KV56" i="1"/>
  <c r="KW56" i="1" s="1"/>
  <c r="KT56" i="1"/>
  <c r="KU56" i="1" s="1"/>
  <c r="KR56" i="1"/>
  <c r="KS56" i="1" s="1"/>
  <c r="KP56" i="1"/>
  <c r="KQ56" i="1" s="1"/>
  <c r="KN56" i="1"/>
  <c r="KO56" i="1" s="1"/>
  <c r="KL56" i="1"/>
  <c r="KM56" i="1" s="1"/>
  <c r="KJ56" i="1"/>
  <c r="KK56" i="1" s="1"/>
  <c r="KH56" i="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F54" i="1"/>
  <c r="LB53" i="1"/>
  <c r="LC53" i="1" s="1"/>
  <c r="KZ53" i="1"/>
  <c r="LA53" i="1" s="1"/>
  <c r="KX53" i="1"/>
  <c r="KY53" i="1" s="1"/>
  <c r="KV53" i="1"/>
  <c r="KW53" i="1" s="1"/>
  <c r="KT53" i="1"/>
  <c r="KU53" i="1" s="1"/>
  <c r="KR53" i="1"/>
  <c r="KS53" i="1" s="1"/>
  <c r="KP53" i="1"/>
  <c r="KQ53" i="1" s="1"/>
  <c r="KN53" i="1"/>
  <c r="KO53" i="1" s="1"/>
  <c r="KL53" i="1"/>
  <c r="KM53" i="1" s="1"/>
  <c r="KJ53" i="1"/>
  <c r="KK53" i="1" s="1"/>
  <c r="KH53" i="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V17" i="1"/>
  <c r="KW17" i="1" s="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M15" i="1" s="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LE11" i="1" s="1"/>
  <c r="EF11" i="1"/>
  <c r="EP6" i="1"/>
  <c r="AH5" i="22" s="1"/>
  <c r="EO4" i="1"/>
  <c r="EN4" i="1"/>
  <c r="EM4" i="1"/>
  <c r="EL20" i="1" l="1"/>
  <c r="LE20" i="1" s="1"/>
  <c r="EL43" i="1"/>
  <c r="LE43" i="1" s="1"/>
  <c r="EL35" i="1"/>
  <c r="EL4" i="1"/>
  <c r="J2" i="23"/>
  <c r="J4" i="23" s="1"/>
  <c r="J5" i="23" s="1"/>
  <c r="EK35" i="1"/>
  <c r="EK43" i="1"/>
  <c r="EK20" i="1"/>
  <c r="KV11" i="1"/>
  <c r="KW11" i="1" s="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20" i="1"/>
  <c r="EP56" i="1"/>
  <c r="AH54" i="22" s="1"/>
  <c r="EP22" i="1"/>
  <c r="AH21" i="22" s="1"/>
  <c r="EI11" i="1"/>
  <c r="EP5" i="1"/>
  <c r="AH4" i="22" s="1"/>
  <c r="EP38" i="1"/>
  <c r="AH36" i="22" s="1"/>
  <c r="EG11" i="1"/>
  <c r="EE11" i="1"/>
  <c r="EF4" i="1"/>
  <c r="EK4" i="1"/>
  <c r="EP52" i="1"/>
  <c r="AH50" i="22" s="1"/>
  <c r="EP37" i="1"/>
  <c r="AH35" i="22" s="1"/>
  <c r="EP50" i="1"/>
  <c r="AH48" i="22" s="1"/>
  <c r="DX52" i="1"/>
  <c r="DX50" i="1"/>
  <c r="DX39" i="1"/>
  <c r="DX22" i="1"/>
  <c r="DX49" i="1" s="1"/>
  <c r="DX18" i="1"/>
  <c r="LD18" i="1" s="1"/>
  <c r="DX11" i="1"/>
  <c r="DX43" i="1" s="1"/>
  <c r="KX35" i="1" l="1"/>
  <c r="KY35" i="1" s="1"/>
  <c r="LE35" i="1"/>
  <c r="PK35" i="1"/>
  <c r="H2" i="23"/>
  <c r="H4" i="23" s="1"/>
  <c r="H5" i="23" s="1"/>
  <c r="EI43" i="1"/>
  <c r="EI20" i="1"/>
  <c r="EI35" i="1"/>
  <c r="I2" i="23"/>
  <c r="I4" i="23" s="1"/>
  <c r="I5" i="23" s="1"/>
  <c r="EJ35" i="1"/>
  <c r="EJ43" i="1"/>
  <c r="EJ20" i="1"/>
  <c r="G2" i="23"/>
  <c r="G4" i="23" s="1"/>
  <c r="G5" i="23" s="1"/>
  <c r="EH35" i="1"/>
  <c r="EH20" i="1"/>
  <c r="EH43" i="1"/>
  <c r="PE20" i="1"/>
  <c r="EH4" i="1"/>
  <c r="EG35" i="1"/>
  <c r="EG43" i="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J35" i="1"/>
  <c r="KV35" i="1"/>
  <c r="KW35" i="1" s="1"/>
  <c r="DX46" i="1"/>
  <c r="PE43" i="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LD19" i="1" s="1"/>
  <c r="DX35" i="1"/>
  <c r="DX40" i="1"/>
  <c r="LD40" i="1" s="1"/>
  <c r="DX20" i="1"/>
  <c r="KT43" i="1" l="1"/>
  <c r="KU43" i="1" s="1"/>
  <c r="KR43" i="1"/>
  <c r="KS43" i="1" s="1"/>
  <c r="PI43" i="1"/>
  <c r="KN43" i="1"/>
  <c r="KO43" i="1" s="1"/>
  <c r="KT35" i="1"/>
  <c r="KU35" i="1" s="1"/>
  <c r="PG43" i="1"/>
  <c r="KN35" i="1"/>
  <c r="KO35" i="1" s="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20" i="1"/>
  <c r="DV19" i="1"/>
  <c r="DV18" i="1"/>
  <c r="DV49" i="1" l="1"/>
  <c r="DV46" i="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W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U54" i="1" s="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s="1"/>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EW71" i="1"/>
  <c r="EW28" i="1"/>
  <c r="EU15" i="1"/>
  <c r="ES23" i="1"/>
  <c r="ES32" i="1"/>
  <c r="EU42" i="1"/>
  <c r="EW53" i="1"/>
  <c r="EW58" i="1"/>
  <c r="EW62" i="1"/>
  <c r="EW64" i="1"/>
  <c r="ES59" i="1"/>
  <c r="ES61"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D40" i="23" s="1"/>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40" i="23"/>
  <c r="C60" i="23"/>
  <c r="M50" i="23"/>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4" i="23"/>
  <c r="K45" i="23" s="1"/>
  <c r="G44" i="23"/>
  <c r="G45" i="23" s="1"/>
  <c r="J46" i="22"/>
  <c r="K46" i="22" s="1"/>
  <c r="LL43" i="1"/>
  <c r="LO47" i="1"/>
  <c r="O47" i="23"/>
  <c r="P48" i="23" s="1"/>
  <c r="LP14" i="1"/>
  <c r="G39" i="23"/>
  <c r="G40" i="23" s="1"/>
  <c r="O37" i="23"/>
  <c r="P37" i="23" s="1"/>
  <c r="Q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Q4" i="22"/>
  <c r="P38" i="22"/>
  <c r="Q38" i="22" s="1"/>
  <c r="LR14" i="1"/>
  <c r="LQ47" i="1"/>
  <c r="J44" i="22"/>
  <c r="K44" i="22" s="1"/>
  <c r="J37" i="22"/>
  <c r="K37" i="22" s="1"/>
  <c r="J38" i="22"/>
  <c r="K38" i="22" s="1"/>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BX37" i="1" l="1"/>
  <c r="C62" i="23"/>
  <c r="R38" i="22"/>
  <c r="L9" i="23"/>
  <c r="L10" i="23" s="1"/>
  <c r="M9" i="23"/>
  <c r="M10" i="23" s="1"/>
  <c r="AK46" i="22"/>
  <c r="AJ46" i="22"/>
  <c r="AJ43" i="22"/>
  <c r="AK43" i="22"/>
  <c r="AK5" i="22"/>
  <c r="AJ5" i="22"/>
  <c r="AJ4" i="22"/>
  <c r="AK4" i="22"/>
  <c r="AJ6" i="22"/>
  <c r="AK6" i="22"/>
  <c r="K9" i="23"/>
  <c r="K10" i="23" s="1"/>
  <c r="BC11" i="1"/>
  <c r="BC4" i="1" s="1"/>
  <c r="AM39" i="1"/>
  <c r="CQ39" i="1"/>
  <c r="CQ40" i="1" s="1"/>
  <c r="BL11" i="1"/>
  <c r="BL4" i="1" s="1"/>
  <c r="FN5" i="1"/>
  <c r="FO5" i="1" s="1"/>
  <c r="IB37" i="1"/>
  <c r="IC37" i="1" s="1"/>
  <c r="FD37" i="1"/>
  <c r="FE37" i="1" s="1"/>
  <c r="Y39" i="1"/>
  <c r="Y40" i="1" s="1"/>
  <c r="GP5" i="1"/>
  <c r="GQ5" i="1" s="1"/>
  <c r="BJ50" i="1"/>
  <c r="N9" i="23"/>
  <c r="N10" i="23" s="1"/>
  <c r="DJ35" i="1"/>
  <c r="DJ43" i="1"/>
  <c r="DJ20"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MU11" i="1" l="1"/>
  <c r="BR35" i="1"/>
  <c r="C27" i="23"/>
  <c r="C29" i="23" s="1"/>
  <c r="C30" i="23" s="1"/>
  <c r="BR20" i="1"/>
  <c r="DD35" i="1"/>
  <c r="OG35" i="1" s="1"/>
  <c r="HT39" i="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OE40" i="1" s="1"/>
  <c r="DN39" i="1"/>
  <c r="BB40" i="1"/>
  <c r="MM40" i="1" s="1"/>
  <c r="CX35" i="1"/>
  <c r="OC35" i="1" s="1"/>
  <c r="BC40" i="1"/>
  <c r="MN40" i="1" s="1"/>
  <c r="AS35" i="1"/>
  <c r="MF35" i="1" s="1"/>
  <c r="AS20" i="1"/>
  <c r="MF20" i="1" s="1"/>
  <c r="P7" i="23"/>
  <c r="P2" i="23"/>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FX46" i="1" l="1"/>
  <c r="FY46" i="1" s="1"/>
  <c r="Q2" i="23"/>
  <c r="R2" i="23" s="1"/>
  <c r="ER40" i="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W44" i="22" s="1"/>
  <c r="X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OQ47" i="1" s="1"/>
  <c r="DO47" i="1"/>
  <c r="IS47" i="1" s="1"/>
  <c r="JB14" i="1"/>
  <c r="JC14" i="1" s="1"/>
  <c r="AG7" i="22"/>
  <c r="AF7" i="22"/>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DT47" i="1"/>
  <c r="JN47" i="1"/>
  <c r="JO47" i="1" s="1"/>
  <c r="OT47" i="1"/>
  <c r="OR14" i="1"/>
  <c r="JJ14" i="1"/>
  <c r="JK14" i="1" s="1"/>
  <c r="DS1" i="1"/>
  <c r="DR2" i="1"/>
  <c r="DR3" i="1" s="1"/>
  <c r="DR14" i="1" s="1"/>
  <c r="DV8" i="1" l="1"/>
  <c r="DU47" i="1"/>
  <c r="OU47" i="1"/>
  <c r="JP47" i="1"/>
  <c r="JQ47" i="1" s="1"/>
  <c r="OS14" i="1"/>
  <c r="JL14" i="1"/>
  <c r="JM14" i="1" s="1"/>
  <c r="DT1" i="1"/>
  <c r="DU1" i="1" s="1"/>
  <c r="DS2" i="1"/>
  <c r="DS3" i="1" s="1"/>
  <c r="DS14" i="1" s="1"/>
  <c r="JR47" i="1" l="1"/>
  <c r="JS47" i="1" s="1"/>
  <c r="DW8" i="1"/>
  <c r="DV47" i="1"/>
  <c r="DU2" i="1"/>
  <c r="DU3" i="1" s="1"/>
  <c r="OV47" i="1"/>
  <c r="OT14" i="1"/>
  <c r="JN14" i="1"/>
  <c r="JO14" i="1" s="1"/>
  <c r="DT2" i="1"/>
  <c r="DT3" i="1" s="1"/>
  <c r="DT14" i="1" s="1"/>
  <c r="DX8" i="1" l="1"/>
  <c r="LD8" i="1" s="1"/>
  <c r="DW47" i="1"/>
  <c r="OW47" i="1"/>
  <c r="JT47" i="1"/>
  <c r="JU47" i="1" s="1"/>
  <c r="OU14" i="1"/>
  <c r="JP14" i="1"/>
  <c r="JQ14" i="1" s="1"/>
  <c r="DV1" i="1"/>
  <c r="DU14" i="1"/>
  <c r="JV47" i="1" l="1"/>
  <c r="JW47" i="1" s="1"/>
  <c r="JR14" i="1"/>
  <c r="JS14" i="1" s="1"/>
  <c r="DY8" i="1"/>
  <c r="DX47" i="1"/>
  <c r="OX47" i="1"/>
  <c r="OV14" i="1"/>
  <c r="DW1" i="1"/>
  <c r="DV2" i="1"/>
  <c r="DV3" i="1" s="1"/>
  <c r="DV14" i="1" s="1"/>
  <c r="JX47" i="1" l="1"/>
  <c r="JY47" i="1" s="1"/>
  <c r="LD47" i="1"/>
  <c r="DZ8" i="1"/>
  <c r="DY47" i="1"/>
  <c r="JZ47" i="1" s="1"/>
  <c r="KA47" i="1" s="1"/>
  <c r="OY47" i="1"/>
  <c r="OW14" i="1"/>
  <c r="JT14" i="1"/>
  <c r="JU14" i="1" s="1"/>
  <c r="DX1" i="1"/>
  <c r="DW2" i="1"/>
  <c r="DW3" i="1" s="1"/>
  <c r="DW14" i="1" s="1"/>
  <c r="EA8" i="1" l="1"/>
  <c r="DZ47" i="1"/>
  <c r="KB47" i="1" s="1"/>
  <c r="KC47" i="1" s="1"/>
  <c r="OZ47" i="1"/>
  <c r="OX14" i="1"/>
  <c r="JV14" i="1"/>
  <c r="JW14" i="1" s="1"/>
  <c r="DX2" i="1"/>
  <c r="DX3" i="1" s="1"/>
  <c r="DX14" i="1" s="1"/>
  <c r="LD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H47" i="1"/>
  <c r="PF47" i="1"/>
  <c r="KL47" i="1"/>
  <c r="KM47" i="1" s="1"/>
  <c r="KN47" i="1"/>
  <c r="KO47" i="1" s="1"/>
  <c r="KJ14" i="1"/>
  <c r="KK14" i="1" s="1"/>
  <c r="PE14" i="1"/>
  <c r="EG2" i="1"/>
  <c r="EG3" i="1" s="1"/>
  <c r="EG14" i="1" s="1"/>
  <c r="EH1" i="1"/>
  <c r="EJ8" i="1" l="1"/>
  <c r="EI47" i="1"/>
  <c r="PG47" i="1"/>
  <c r="PF14" i="1"/>
  <c r="KL14" i="1"/>
  <c r="KM14" i="1" s="1"/>
  <c r="EI1" i="1"/>
  <c r="EH2" i="1"/>
  <c r="EH3" i="1" s="1"/>
  <c r="EH14" i="1" s="1"/>
  <c r="EK8" i="1" l="1"/>
  <c r="EJ47" i="1"/>
  <c r="PH47" i="1"/>
  <c r="KP47" i="1"/>
  <c r="KQ47" i="1" s="1"/>
  <c r="PG14" i="1"/>
  <c r="KN14" i="1"/>
  <c r="KO14" i="1" s="1"/>
  <c r="EJ1" i="1"/>
  <c r="EI2" i="1"/>
  <c r="EI3" i="1" s="1"/>
  <c r="EI14" i="1" s="1"/>
  <c r="EL8" i="1" l="1"/>
  <c r="EK47" i="1"/>
  <c r="PI47" i="1"/>
  <c r="KR47" i="1"/>
  <c r="KS47" i="1" s="1"/>
  <c r="PH14" i="1"/>
  <c r="KP14" i="1"/>
  <c r="KQ14" i="1" s="1"/>
  <c r="EK1" i="1"/>
  <c r="EJ2" i="1"/>
  <c r="EJ3" i="1" s="1"/>
  <c r="EJ14" i="1" s="1"/>
  <c r="EM8" i="1" l="1"/>
  <c r="EN8" i="1" s="1"/>
  <c r="EO8" i="1" s="1"/>
  <c r="LE8" i="1"/>
  <c r="EL47" i="1"/>
  <c r="EQ47" i="1"/>
  <c r="KT47" i="1"/>
  <c r="KU47" i="1" s="1"/>
  <c r="PJ47" i="1"/>
  <c r="KV47" i="1"/>
  <c r="KW47" i="1" s="1"/>
  <c r="KR14" i="1"/>
  <c r="KS14" i="1" s="1"/>
  <c r="PI14" i="1"/>
  <c r="EK2" i="1"/>
  <c r="EK3" i="1" s="1"/>
  <c r="EK14" i="1" s="1"/>
  <c r="EL1" i="1"/>
  <c r="LE47" i="1" l="1"/>
  <c r="LF47" i="1" s="1"/>
  <c r="LG47" i="1" s="1"/>
  <c r="KX47" i="1"/>
  <c r="KY47" i="1" s="1"/>
  <c r="PK47" i="1"/>
  <c r="KT14" i="1"/>
  <c r="KU14" i="1" s="1"/>
  <c r="PJ14" i="1"/>
  <c r="EL2" i="1"/>
  <c r="EL3" i="1" s="1"/>
  <c r="EL14" i="1" s="1"/>
  <c r="LE14" i="1" s="1"/>
  <c r="LF14" i="1" s="1"/>
  <c r="LG14" i="1" s="1"/>
  <c r="EM1" i="1"/>
  <c r="EQ14" i="1" l="1"/>
  <c r="PK14" i="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<sst xmlns="http://schemas.openxmlformats.org/spreadsheetml/2006/main" count="1043" uniqueCount="322">
  <si>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</si>
  <si>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</si>
  <si>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</si>
  <si>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</si>
  <si>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</si>
  <si>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</si>
  <si>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</si>
  <si>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</si>
  <si>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</si>
  <si>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</si>
  <si>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</si>
  <si>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</si>
  <si>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</si>
  <si>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</si>
  <si>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</si>
  <si>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</si>
  <si>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</si>
  <si>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</si>
  <si>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</si>
  <si>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</si>
  <si>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</si>
  <si>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</si>
  <si>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</si>
  <si>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</si>
  <si>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</si>
  <si>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</si>
  <si>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</si>
  <si>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</si>
  <si>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</si>
  <si>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</si>
  <si>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</si>
  <si>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</si>
  <si>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</si>
  <si>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</si>
  <si>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</si>
  <si>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</si>
  <si>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</si>
  <si>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</si>
  <si>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</si>
  <si>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</si>
  <si>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</si>
  <si>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</si>
  <si>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</si>
  <si>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</si>
  <si>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</si>
  <si>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</si>
  <si>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</si>
  <si>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</si>
  <si>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</si>
  <si>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</si>
  <si>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</si>
  <si>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</si>
  <si>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</si>
  <si>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</si>
  <si>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</si>
  <si>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</si>
  <si>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</si>
  <si>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</si>
  <si>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</si>
  <si>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</si>
  <si>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</si>
  <si>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</si>
  <si>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</si>
  <si>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</si>
  <si>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</si>
  <si>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</si>
  <si>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</si>
  <si>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</si>
  <si>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</si>
  <si>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</si>
  <si>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</si>
  <si>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</si>
  <si>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</si>
  <si>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</si>
  <si>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</si>
  <si>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</si>
  <si>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</si>
  <si>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</si>
  <si>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</si>
  <si>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</si>
  <si>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</si>
  <si>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</si>
  <si>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</si>
  <si>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</si>
  <si>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</si>
  <si>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</si>
  <si>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</si>
  <si>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</si>
  <si>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</si>
  <si>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</si>
  <si>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</si>
  <si>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</si>
  <si>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</si>
  <si>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</si>
  <si>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</si>
  <si>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</si>
  <si>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</si>
  <si>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</si>
  <si>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</si>
  <si>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</si>
  <si>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</si>
  <si>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</si>
  <si>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</si>
  <si>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</si>
  <si>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</si>
  <si>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</si>
  <si>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</si>
  <si>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</si>
  <si>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</si>
  <si>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</si>
  <si>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</si>
  <si>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</si>
  <si>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</si>
  <si>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</si>
  <si>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</si>
  <si>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</si>
  <si>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</si>
  <si>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</si>
  <si>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</si>
  <si>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</si>
  <si>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</si>
  <si>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</si>
  <si>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</si>
  <si>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</si>
  <si>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</si>
  <si>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</si>
  <si>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</si>
  <si>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</si>
  <si>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</si>
  <si>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</si>
  <si>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</si>
  <si>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</si>
  <si>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</si>
  <si>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</si>
  <si>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</si>
  <si>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</si>
  <si>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</si>
  <si>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</si>
  <si>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</si>
  <si>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</si>
  <si>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</si>
  <si>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</si>
  <si>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</si>
  <si>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</si>
  <si>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</si>
  <si>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</si>
  <si>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</si>
  <si>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</si>
  <si>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</si>
  <si>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</si>
  <si>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</si>
  <si>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</si>
  <si>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</si>
  <si>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</si>
  <si>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</si>
  <si>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</si>
  <si>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</si>
  <si>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</si>
  <si>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</si>
  <si>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</si>
  <si>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</si>
  <si>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</si>
  <si>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</si>
  <si>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</si>
  <si>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</si>
  <si>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</si>
  <si>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</si>
  <si>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</si>
  <si>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</si>
  <si>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</si>
  <si>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</si>
  <si>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</si>
  <si>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</si>
  <si>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</si>
  <si>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</si>
  <si>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</si>
  <si>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</si>
  <si>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</si>
  <si>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</si>
  <si>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</si>
  <si>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</si>
  <si>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</si>
  <si>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</si>
  <si>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</si>
  <si>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</si>
  <si>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</si>
  <si>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</si>
  <si>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</si>
  <si>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</si>
  <si>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</si>
  <si>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</si>
  <si>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</si>
  <si>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</si>
  <si>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</si>
  <si>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</si>
  <si>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</si>
  <si>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</si>
  <si>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</si>
  <si>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</si>
  <si>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</si>
  <si>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</si>
  <si>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</si>
  <si>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</si>
  <si>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</si>
  <si>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</si>
  <si>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</si>
  <si>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</si>
  <si>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</si>
  <si>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</si>
  <si>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</si>
  <si>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</si>
  <si>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</si>
  <si>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</si>
  <si>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</si>
  <si>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</si>
  <si>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</si>
  <si>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</si>
  <si>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</si>
  <si>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</si>
  <si>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</si>
  <si>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</si>
  <si>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</si>
  <si>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</si>
  <si>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</si>
  <si>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</si>
  <si>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</si>
  <si>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</si>
  <si>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</si>
  <si>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</si>
  <si>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</si>
  <si>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</si>
  <si>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</si>
  <si>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</si>
  <si>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</si>
  <si>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</si>
  <si>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</si>
  <si>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</si>
  <si>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</si>
  <si>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</si>
  <si>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</si>
  <si>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</si>
  <si>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</si>
  <si>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</si>
  <si>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</si>
  <si>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</si>
  <si>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</si>
  <si>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</si>
  <si>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</si>
  <si>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</si>
  <si>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</si>
  <si>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</si>
  <si>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</si>
  <si>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</si>
  <si>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</si>
  <si>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</si>
  <si>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</si>
  <si>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</si>
  <si>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</si>
  <si>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</si>
  <si>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</si>
  <si>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</si>
  <si>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</si>
  <si>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</si>
  <si>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</si>
  <si>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</si>
  <si>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</si>
  <si>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</si>
  <si>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</si>
  <si>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</si>
  <si>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</si>
  <si>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</si>
  <si>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</si>
  <si>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</si>
  <si>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</si>
  <si>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</si>
  <si>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</si>
  <si>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</si>
  <si>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</si>
  <si>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</si>
  <si>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</si>
  <si>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</si>
  <si>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</si>
  <si>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</si>
  <si>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</si>
  <si>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</si>
  <si>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</si>
  <si>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</si>
  <si>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</si>
  <si>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</si>
  <si>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</si>
  <si>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</si>
  <si>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</si>
  <si>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</si>
  <si>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</si>
  <si>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</si>
  <si>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</si>
  <si>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</si>
  <si>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</si>
  <si>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</si>
  <si>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</si>
  <si>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</si>
  <si>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</si>
  <si>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</si>
  <si>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</si>
  <si>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</si>
  <si>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</si>
  <si>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</si>
  <si>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</si>
  <si>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</si>
  <si>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</si>
  <si>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</si>
  <si>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</si>
  <si>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</si>
  <si>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</si>
  <si>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</si>
  <si>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</si>
  <si>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FY 20-21</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</si>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</sst>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6">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Data'!$LL$18:$PN$18</c:f>
              <c:numCache>
                <c:formatCode>0.00%</c:formatCode>
                <c:ptCount val="13"/>
                <c:pt idx="0">
                  <c:v>0.68885619713129831</c:v>
                </c:pt>
                <c:pt idx="1">
                  <c:v>0.79246047831374133</c:v>
                </c:pt>
                <c:pt idx="2">
                  <c:v>0.82793620106331556</c:v>
                </c:pt>
                <c:pt idx="3">
                  <c:v>0.81026673376950176</c:v>
                </c:pt>
                <c:pt idx="4">
                  <c:v>0.8387372013651877</c:v>
                </c:pt>
                <c:pt idx="5">
                  <c:v>0.84444444444444444</c:v>
                </c:pt>
                <c:pt idx="6">
                  <c:v>0.85041551246537395</c:v>
                </c:pt>
                <c:pt idx="7">
                  <c:v>0.85392720306513414</c:v>
                </c:pt>
                <c:pt idx="8">
                  <c:v>0.85248296007789681</c:v>
                </c:pt>
                <c:pt idx="9">
                  <c:v>0.84676958261863922</c:v>
                </c:pt>
                <c:pt idx="10">
                  <c:v>0.81357552581261949</c:v>
                </c:pt>
                <c:pt idx="11">
                  <c:v>0.74864682002706362</c:v>
                </c:pt>
                <c:pt idx="12">
                  <c:v>0.76484194294525831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Data'!$LL$13:$PN$13</c:f>
              <c:numCache>
                <c:formatCode>_(* #,##0_);_(* \(#,##0\);_(* "-"??_);_(@_)</c:formatCode>
                <c:ptCount val="13"/>
                <c:pt idx="0">
                  <c:v>2816</c:v>
                </c:pt>
                <c:pt idx="1">
                  <c:v>2543</c:v>
                </c:pt>
                <c:pt idx="2">
                  <c:v>2137</c:v>
                </c:pt>
                <c:pt idx="3">
                  <c:v>2039</c:v>
                </c:pt>
                <c:pt idx="4">
                  <c:v>2439</c:v>
                </c:pt>
                <c:pt idx="5">
                  <c:v>2073</c:v>
                </c:pt>
                <c:pt idx="6">
                  <c:v>1839</c:v>
                </c:pt>
                <c:pt idx="7">
                  <c:v>2131</c:v>
                </c:pt>
                <c:pt idx="8">
                  <c:v>2100</c:v>
                </c:pt>
                <c:pt idx="9">
                  <c:v>1890</c:v>
                </c:pt>
                <c:pt idx="10">
                  <c:v>3336</c:v>
                </c:pt>
                <c:pt idx="11">
                  <c:v>3318</c:v>
                </c:pt>
                <c:pt idx="12">
                  <c:v>2729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7.3607597213644474E-2"/>
          <c:y val="7.4519929589220685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62953184776E-2"/>
                  <c:y val="3.8992344117076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4779528258E-2"/>
                  <c:y val="-3.8668519677152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47795282555E-2"/>
                  <c:y val="3.5540885889207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47795282601E-2"/>
                  <c:y val="3.8990308338954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610262206012407E-2"/>
                  <c:y val="3.554509316399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7"/>
              <c:layout>
                <c:manualLayout>
                  <c:x val="-1.7251898852420386E-2"/>
                  <c:y val="-4.3788637372271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C2-4210-AA34-556BDD8DAEC8}"/>
                </c:ext>
              </c:extLst>
            </c:dLbl>
            <c:dLbl>
              <c:idx val="8"/>
              <c:layout>
                <c:manualLayout>
                  <c:x val="-1.8568584441690579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8-4E08-82C6-7CCD7E37DA03}"/>
                </c:ext>
              </c:extLst>
            </c:dLbl>
            <c:dLbl>
              <c:idx val="9"/>
              <c:layout>
                <c:manualLayout>
                  <c:x val="-1.8568584441690579E-2"/>
                  <c:y val="3.549813454864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D-4F2A-961A-5244EB888E57}"/>
                </c:ext>
              </c:extLst>
            </c:dLbl>
            <c:dLbl>
              <c:idx val="10"/>
              <c:layout>
                <c:manualLayout>
                  <c:x val="-1.8568584441690676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8568584441690676E-2"/>
                  <c:y val="3.722176002518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06690109782726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Data'!$LL$37:$PN$37</c:f>
              <c:numCache>
                <c:formatCode>_(* #,##0_);_(* \(#,##0\);_(* "-"??_);_(@_)</c:formatCode>
                <c:ptCount val="13"/>
                <c:pt idx="0">
                  <c:v>53895</c:v>
                </c:pt>
                <c:pt idx="1">
                  <c:v>82433</c:v>
                </c:pt>
                <c:pt idx="2">
                  <c:v>55460</c:v>
                </c:pt>
                <c:pt idx="3">
                  <c:v>55694</c:v>
                </c:pt>
                <c:pt idx="4">
                  <c:v>56152</c:v>
                </c:pt>
                <c:pt idx="5">
                  <c:v>55939</c:v>
                </c:pt>
                <c:pt idx="6">
                  <c:v>55142</c:v>
                </c:pt>
                <c:pt idx="7">
                  <c:v>75503</c:v>
                </c:pt>
                <c:pt idx="8">
                  <c:v>54770</c:v>
                </c:pt>
                <c:pt idx="9">
                  <c:v>54452</c:v>
                </c:pt>
                <c:pt idx="10">
                  <c:v>54212</c:v>
                </c:pt>
                <c:pt idx="11">
                  <c:v>54519</c:v>
                </c:pt>
                <c:pt idx="12">
                  <c:v>54591</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9924148542454959E-2"/>
                  <c:y val="-3.89901726204128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62953184776E-2"/>
                  <c:y val="3.6942858422489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9924148542454972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7290777363914631E-2"/>
                  <c:y val="-4.2437423573496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62953184824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7"/>
              <c:layout>
                <c:manualLayout>
                  <c:x val="-1.9885270030960772E-2"/>
                  <c:y val="3.8617896661188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C2-4210-AA34-556BDD8DAEC8}"/>
                </c:ext>
              </c:extLst>
            </c:dLbl>
            <c:dLbl>
              <c:idx val="8"/>
              <c:layout>
                <c:manualLayout>
                  <c:x val="-1.9885270030960772E-2"/>
                  <c:y val="-4.0668875259731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8-4E08-82C6-7CCD7E37DA03}"/>
                </c:ext>
              </c:extLst>
            </c:dLbl>
            <c:dLbl>
              <c:idx val="9"/>
              <c:layout>
                <c:manualLayout>
                  <c:x val="-1.7251898852420386E-2"/>
                  <c:y val="-3.894524978318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D-4F2A-961A-5244EB888E57}"/>
                </c:ext>
              </c:extLst>
            </c:dLbl>
            <c:dLbl>
              <c:idx val="10"/>
              <c:layout>
                <c:manualLayout>
                  <c:x val="-1.9885270030960869E-2"/>
                  <c:y val="-3.722162430664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8568584441690676E-2"/>
                  <c:y val="-4.2392500736273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9885270030960772E-2"/>
                  <c:y val="-4.066887525973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Data'!$LL$38:$PN$38</c:f>
              <c:numCache>
                <c:formatCode>_(* #,##0_);_(* \(#,##0\);_(* "-"??_);_(@_)</c:formatCode>
                <c:ptCount val="13"/>
                <c:pt idx="0">
                  <c:v>68560</c:v>
                </c:pt>
                <c:pt idx="1">
                  <c:v>68654</c:v>
                </c:pt>
                <c:pt idx="2">
                  <c:v>68620</c:v>
                </c:pt>
                <c:pt idx="3">
                  <c:v>68895</c:v>
                </c:pt>
                <c:pt idx="4">
                  <c:v>69020</c:v>
                </c:pt>
                <c:pt idx="5">
                  <c:v>69056</c:v>
                </c:pt>
                <c:pt idx="6">
                  <c:v>69925</c:v>
                </c:pt>
                <c:pt idx="7">
                  <c:v>69609</c:v>
                </c:pt>
                <c:pt idx="8">
                  <c:v>69552</c:v>
                </c:pt>
                <c:pt idx="9">
                  <c:v>69536</c:v>
                </c:pt>
                <c:pt idx="10">
                  <c:v>69882</c:v>
                </c:pt>
                <c:pt idx="11">
                  <c:v>69962</c:v>
                </c:pt>
                <c:pt idx="12">
                  <c:v>70076</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Data'!$LL$39:$PN$39</c:f>
              <c:numCache>
                <c:formatCode>_(* #,##0_);_(* \(#,##0\);_(* "-"??_);_(@_)</c:formatCode>
                <c:ptCount val="13"/>
                <c:pt idx="0">
                  <c:v>122455</c:v>
                </c:pt>
                <c:pt idx="1">
                  <c:v>151087</c:v>
                </c:pt>
                <c:pt idx="2">
                  <c:v>124080</c:v>
                </c:pt>
                <c:pt idx="3">
                  <c:v>124589</c:v>
                </c:pt>
                <c:pt idx="4">
                  <c:v>125172</c:v>
                </c:pt>
                <c:pt idx="5">
                  <c:v>124995</c:v>
                </c:pt>
                <c:pt idx="6">
                  <c:v>125067</c:v>
                </c:pt>
                <c:pt idx="7">
                  <c:v>145112</c:v>
                </c:pt>
                <c:pt idx="8">
                  <c:v>124322</c:v>
                </c:pt>
                <c:pt idx="9">
                  <c:v>123988</c:v>
                </c:pt>
                <c:pt idx="10">
                  <c:v>124094</c:v>
                </c:pt>
                <c:pt idx="11">
                  <c:v>124481</c:v>
                </c:pt>
                <c:pt idx="12">
                  <c:v>124667</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Data'!$LL$40:$PN$40</c:f>
              <c:numCache>
                <c:formatCode>0.00%</c:formatCode>
                <c:ptCount val="13"/>
                <c:pt idx="0">
                  <c:v>3.8381446245559591E-4</c:v>
                </c:pt>
                <c:pt idx="1">
                  <c:v>1.3237406262616902E-4</c:v>
                </c:pt>
                <c:pt idx="2">
                  <c:v>2.4983881366860092E-4</c:v>
                </c:pt>
                <c:pt idx="3">
                  <c:v>2.0065976932152917E-4</c:v>
                </c:pt>
                <c:pt idx="4">
                  <c:v>2.3967021378583069E-4</c:v>
                </c:pt>
                <c:pt idx="5">
                  <c:v>8.8003520140805634E-5</c:v>
                </c:pt>
                <c:pt idx="6">
                  <c:v>3.7579857196542651E-4</c:v>
                </c:pt>
                <c:pt idx="7">
                  <c:v>3.1699652682066267E-4</c:v>
                </c:pt>
                <c:pt idx="8">
                  <c:v>8.0436286417528678E-5</c:v>
                </c:pt>
                <c:pt idx="9">
                  <c:v>2.8228538245636672E-4</c:v>
                </c:pt>
                <c:pt idx="10">
                  <c:v>9.6700888036488467E-5</c:v>
                </c:pt>
                <c:pt idx="11">
                  <c:v>1.3656702629316923E-4</c:v>
                </c:pt>
                <c:pt idx="12">
                  <c:v>9.8662837799898934E-4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1.780121100268502E-2"/>
                  <c:y val="-3.9795059636312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7B-467F-B5BA-9F7790A8A143}"/>
                </c:ext>
              </c:extLst>
            </c:dLbl>
            <c:dLbl>
              <c:idx val="2"/>
              <c:layout>
                <c:manualLayout>
                  <c:x val="-2.1877040254751096E-2"/>
                  <c:y val="3.6533738271174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4"/>
              <c:layout>
                <c:manualLayout>
                  <c:x val="-2.0518430504062452E-2"/>
                  <c:y val="3.479899286418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AE-4895-9D21-21102E7664FC}"/>
                </c:ext>
              </c:extLst>
            </c:dLbl>
            <c:dLbl>
              <c:idx val="6"/>
              <c:layout>
                <c:manualLayout>
                  <c:x val="-2.459425975612848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7B-467F-B5BA-9F7790A8A143}"/>
                </c:ext>
              </c:extLst>
            </c:dLbl>
            <c:dLbl>
              <c:idx val="7"/>
              <c:layout>
                <c:manualLayout>
                  <c:x val="-2.0518430504062504E-2"/>
                  <c:y val="3.826848367816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8-4B79-AE2E-CAD9F5707E54}"/>
                </c:ext>
              </c:extLst>
            </c:dLbl>
            <c:dLbl>
              <c:idx val="9"/>
              <c:layout>
                <c:manualLayout>
                  <c:x val="-2.1877040254751096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7B-467F-B5BA-9F7790A8A143}"/>
                </c:ext>
              </c:extLst>
            </c:dLbl>
            <c:dLbl>
              <c:idx val="10"/>
              <c:layout>
                <c:manualLayout>
                  <c:x val="-2.1877040254751196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0518430504062303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dLbl>
              <c:idx val="12"/>
              <c:layout>
                <c:manualLayout>
                  <c:x val="-2.0518430504062404E-2"/>
                  <c:y val="-3.9795059636312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14-4102-A967-341F11DD01D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Data'!$LL$22:$PO$22</c:f>
              <c:numCache>
                <c:formatCode>_(* #,##0_);_(* \(#,##0\);_(* "-"??_);_(@_)</c:formatCode>
                <c:ptCount val="14"/>
                <c:pt idx="0">
                  <c:v>6369</c:v>
                </c:pt>
                <c:pt idx="1">
                  <c:v>6092</c:v>
                </c:pt>
                <c:pt idx="2">
                  <c:v>5661</c:v>
                </c:pt>
                <c:pt idx="3">
                  <c:v>5692</c:v>
                </c:pt>
                <c:pt idx="4">
                  <c:v>5945</c:v>
                </c:pt>
                <c:pt idx="5">
                  <c:v>5368</c:v>
                </c:pt>
                <c:pt idx="6">
                  <c:v>4899</c:v>
                </c:pt>
                <c:pt idx="7">
                  <c:v>5583</c:v>
                </c:pt>
                <c:pt idx="8">
                  <c:v>5091</c:v>
                </c:pt>
                <c:pt idx="9">
                  <c:v>4873</c:v>
                </c:pt>
                <c:pt idx="10">
                  <c:v>7029</c:v>
                </c:pt>
                <c:pt idx="11">
                  <c:v>6918</c:v>
                </c:pt>
                <c:pt idx="12">
                  <c:v>6814</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1"/>
              <c:layout>
                <c:manualLayout>
                  <c:x val="-1.9159820753373712E-2"/>
                  <c:y val="3.2856078008359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7B-467F-B5BA-9F7790A8A143}"/>
                </c:ext>
              </c:extLst>
            </c:dLbl>
            <c:dLbl>
              <c:idx val="2"/>
              <c:layout>
                <c:manualLayout>
                  <c:x val="-2.0518430504062404E-2"/>
                  <c:y val="-4.0003229085151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4"/>
              <c:layout>
                <c:manualLayout>
                  <c:x val="-1.915982075337376E-2"/>
                  <c:y val="-3.8268483678162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AE-4895-9D21-21102E7664FC}"/>
                </c:ext>
              </c:extLst>
            </c:dLbl>
            <c:dLbl>
              <c:idx val="6"/>
              <c:layout>
                <c:manualLayout>
                  <c:x val="-1.9260700201790989E-2"/>
                  <c:y val="4.342491195484089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7"/>
              <c:layout>
                <c:manualLayout>
                  <c:x val="-2.0518430504062404E-2"/>
                  <c:y val="-3.826848367816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F8-4B79-AE2E-CAD9F5707E54}"/>
                </c:ext>
              </c:extLst>
            </c:dLbl>
            <c:dLbl>
              <c:idx val="9"/>
              <c:layout>
                <c:manualLayout>
                  <c:x val="-1.9159820753373812E-2"/>
                  <c:y val="3.2856078008359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7B-467F-B5BA-9F7790A8A143}"/>
                </c:ext>
              </c:extLst>
            </c:dLbl>
            <c:dLbl>
              <c:idx val="10"/>
              <c:layout>
                <c:manualLayout>
                  <c:x val="-1.9159820753373712E-2"/>
                  <c:y val="4.4999295857277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1.780121100268512E-2"/>
                  <c:y val="3.97950596363126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dLbl>
              <c:idx val="12"/>
              <c:layout>
                <c:manualLayout>
                  <c:x val="-1.9159820753373712E-2"/>
                  <c:y val="3.28560780083592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14-4102-A967-341F11DD01D8}"/>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Data'!$LL$28:$PO$28</c:f>
              <c:numCache>
                <c:formatCode>_(* #,##0_);_(* \(#,##0\);_(* "-"??_);_(@_)</c:formatCode>
                <c:ptCount val="14"/>
                <c:pt idx="0">
                  <c:v>6524</c:v>
                </c:pt>
                <c:pt idx="1">
                  <c:v>6047</c:v>
                </c:pt>
                <c:pt idx="2">
                  <c:v>5811</c:v>
                </c:pt>
                <c:pt idx="3">
                  <c:v>5664</c:v>
                </c:pt>
                <c:pt idx="4">
                  <c:v>5946</c:v>
                </c:pt>
                <c:pt idx="5">
                  <c:v>5415</c:v>
                </c:pt>
                <c:pt idx="6">
                  <c:v>4846</c:v>
                </c:pt>
                <c:pt idx="7">
                  <c:v>5585</c:v>
                </c:pt>
                <c:pt idx="8">
                  <c:v>5119</c:v>
                </c:pt>
                <c:pt idx="9">
                  <c:v>4803</c:v>
                </c:pt>
                <c:pt idx="10">
                  <c:v>7008</c:v>
                </c:pt>
                <c:pt idx="11">
                  <c:v>6707</c:v>
                </c:pt>
                <c:pt idx="12">
                  <c:v>6467</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Data'!$LL$30:$PO$30</c:f>
              <c:numCache>
                <c:formatCode>_(* #,##0_);_(* \(#,##0\);_(* "-"??_);_(@_)</c:formatCode>
                <c:ptCount val="14"/>
                <c:pt idx="0">
                  <c:v>349</c:v>
                </c:pt>
                <c:pt idx="1">
                  <c:v>419</c:v>
                </c:pt>
                <c:pt idx="2">
                  <c:v>289</c:v>
                </c:pt>
                <c:pt idx="3">
                  <c:v>331</c:v>
                </c:pt>
                <c:pt idx="4">
                  <c:v>308</c:v>
                </c:pt>
                <c:pt idx="5">
                  <c:v>339</c:v>
                </c:pt>
                <c:pt idx="6">
                  <c:v>380</c:v>
                </c:pt>
                <c:pt idx="7">
                  <c:v>371</c:v>
                </c:pt>
                <c:pt idx="8">
                  <c:v>374</c:v>
                </c:pt>
                <c:pt idx="9">
                  <c:v>459</c:v>
                </c:pt>
                <c:pt idx="10">
                  <c:v>489</c:v>
                </c:pt>
                <c:pt idx="11">
                  <c:v>483</c:v>
                </c:pt>
                <c:pt idx="12">
                  <c:v>376</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2.509539222479687E-2"/>
                  <c:y val="-3.73167708893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DE-4470-8809-1B52183C0532}"/>
                </c:ext>
              </c:extLst>
            </c:dLbl>
            <c:dLbl>
              <c:idx val="2"/>
              <c:layout>
                <c:manualLayout>
                  <c:x val="-1.539134280902649E-2"/>
                  <c:y val="-3.731677088938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DE-4470-8809-1B52183C0532}"/>
                </c:ext>
              </c:extLst>
            </c:dLbl>
            <c:dLbl>
              <c:idx val="9"/>
              <c:layout>
                <c:manualLayout>
                  <c:x val="-2.6481684998478455E-2"/>
                  <c:y val="-3.731677088938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DE-4470-8809-1B52183C0532}"/>
                </c:ext>
              </c:extLst>
            </c:dLbl>
            <c:dLbl>
              <c:idx val="11"/>
              <c:layout>
                <c:manualLayout>
                  <c:x val="-1.4005050035345008E-2"/>
                  <c:y val="-4.7991433373225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DE-4470-8809-1B52183C0532}"/>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Data'!$LL$46:$PN$46</c:f>
              <c:numCache>
                <c:formatCode>"$"#,##0.00_);\("$"#,##0.00\)</c:formatCode>
                <c:ptCount val="13"/>
                <c:pt idx="0">
                  <c:v>6.3252222449062927</c:v>
                </c:pt>
                <c:pt idx="1">
                  <c:v>14.48260948989655</c:v>
                </c:pt>
                <c:pt idx="2">
                  <c:v>7.9609887169568019</c:v>
                </c:pt>
                <c:pt idx="3">
                  <c:v>6.3604064564287368</c:v>
                </c:pt>
                <c:pt idx="4">
                  <c:v>6.1555756878535135</c:v>
                </c:pt>
                <c:pt idx="5">
                  <c:v>6.0494882195287811</c:v>
                </c:pt>
                <c:pt idx="6">
                  <c:v>6.6909388567727701</c:v>
                </c:pt>
                <c:pt idx="7">
                  <c:v>5.9593706929819721</c:v>
                </c:pt>
                <c:pt idx="8">
                  <c:v>6.5222888145300111</c:v>
                </c:pt>
                <c:pt idx="9">
                  <c:v>6.7013378714069098</c:v>
                </c:pt>
                <c:pt idx="10">
                  <c:v>20.480917207923024</c:v>
                </c:pt>
                <c:pt idx="11">
                  <c:v>6.8526088318699241</c:v>
                </c:pt>
                <c:pt idx="12">
                  <c:v>6.8767390728901789</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Data'!$LL$67:$PN$67</c:f>
              <c:numCache>
                <c:formatCode>0.00%</c:formatCode>
                <c:ptCount val="13"/>
                <c:pt idx="0">
                  <c:v>1</c:v>
                </c:pt>
                <c:pt idx="1">
                  <c:v>0.99929999999999997</c:v>
                </c:pt>
                <c:pt idx="2">
                  <c:v>1</c:v>
                </c:pt>
                <c:pt idx="3">
                  <c:v>0.99650000000000005</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Data'!$LL$68:$PN$68</c:f>
              <c:numCache>
                <c:formatCode>0.00%</c:formatCode>
                <c:ptCount val="13"/>
                <c:pt idx="0">
                  <c:v>0</c:v>
                </c:pt>
                <c:pt idx="1">
                  <c:v>6.9999999999999999E-4</c:v>
                </c:pt>
                <c:pt idx="2">
                  <c:v>0</c:v>
                </c:pt>
                <c:pt idx="3">
                  <c:v>3.5000000000000001E-3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Data'!$LL$69:$PN$69</c:f>
              <c:numCache>
                <c:formatCode>0.00%</c:formatCode>
                <c:ptCount val="13"/>
                <c:pt idx="0">
                  <c:v>1</c:v>
                </c:pt>
                <c:pt idx="1">
                  <c:v>1</c:v>
                </c:pt>
                <c:pt idx="2">
                  <c:v>1</c:v>
                </c:pt>
                <c:pt idx="3">
                  <c:v>0.99650000000000005</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Data'!$LL$70:$PN$70</c:f>
              <c:numCache>
                <c:formatCode>0.00%</c:formatCode>
                <c:ptCount val="13"/>
                <c:pt idx="0">
                  <c:v>0</c:v>
                </c:pt>
                <c:pt idx="1">
                  <c:v>0</c:v>
                </c:pt>
                <c:pt idx="2">
                  <c:v>0</c:v>
                </c:pt>
                <c:pt idx="3">
                  <c:v>3.5000000000000001E-3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256362922311993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1.956808870418196E-2"/>
                  <c:y val="-5.4112884311566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5-4ECF-BF08-8D43CD5D8944}"/>
                </c:ext>
              </c:extLst>
            </c:dLbl>
            <c:dLbl>
              <c:idx val="6"/>
              <c:layout>
                <c:manualLayout>
                  <c:x val="-1.4017849699746374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55-4ECF-BF08-8D43CD5D8944}"/>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43555</c:v>
                </c:pt>
                <c:pt idx="1">
                  <c:v>43585</c:v>
                </c:pt>
                <c:pt idx="2">
                  <c:v>43616</c:v>
                </c:pt>
                <c:pt idx="3">
                  <c:v>43646</c:v>
                </c:pt>
                <c:pt idx="4">
                  <c:v>43677</c:v>
                </c:pt>
                <c:pt idx="5">
                  <c:v>43708</c:v>
                </c:pt>
                <c:pt idx="6">
                  <c:v>43738</c:v>
                </c:pt>
                <c:pt idx="7">
                  <c:v>43769</c:v>
                </c:pt>
                <c:pt idx="8">
                  <c:v>43799</c:v>
                </c:pt>
                <c:pt idx="9">
                  <c:v>43830</c:v>
                </c:pt>
                <c:pt idx="10">
                  <c:v>43861</c:v>
                </c:pt>
                <c:pt idx="11">
                  <c:v>43889</c:v>
                </c:pt>
                <c:pt idx="12">
                  <c:v>43921</c:v>
                </c:pt>
              </c:numCache>
            </c:numRef>
          </c:cat>
          <c:val>
            <c:numRef>
              <c:f>'Summary Data'!$LL$71:$PN$71</c:f>
              <c:numCache>
                <c:formatCode>_(* #,##0.000_);_(* \(#,##0.000\);_(* "-"??_);_(@_)</c:formatCode>
                <c:ptCount val="13"/>
                <c:pt idx="0">
                  <c:v>0.80879999999999996</c:v>
                </c:pt>
                <c:pt idx="1">
                  <c:v>0.78180000000000005</c:v>
                </c:pt>
                <c:pt idx="2">
                  <c:v>0.61409999999999998</c:v>
                </c:pt>
                <c:pt idx="3">
                  <c:v>0.89800000000000002</c:v>
                </c:pt>
                <c:pt idx="4">
                  <c:v>0.85450000000000004</c:v>
                </c:pt>
                <c:pt idx="5">
                  <c:v>0.86780000000000002</c:v>
                </c:pt>
                <c:pt idx="6">
                  <c:v>0.67949999999999999</c:v>
                </c:pt>
                <c:pt idx="7">
                  <c:v>0.61029999999999995</c:v>
                </c:pt>
                <c:pt idx="8">
                  <c:v>0.629</c:v>
                </c:pt>
                <c:pt idx="9">
                  <c:v>0.57769999999999999</c:v>
                </c:pt>
                <c:pt idx="10">
                  <c:v>0.63419999999999999</c:v>
                </c:pt>
                <c:pt idx="11">
                  <c:v>0.67530000000000001</c:v>
                </c:pt>
                <c:pt idx="12">
                  <c:v>0.99760000000000004</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724" cy="734848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45448" cy="7147034"/>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45448" cy="7199586"/>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44000" cy="7252138"/>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9677" cy="717754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25724" cy="734848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623461" cy="735458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30070" cy="7301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3416"/>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173" t="s">
        <v>56</v>
      </c>
      <c r="B1" s="1174"/>
      <c r="C1" s="1174"/>
      <c r="D1" s="1175"/>
      <c r="E1" s="334" t="s">
        <v>127</v>
      </c>
    </row>
    <row r="2" spans="1:5" s="185" customFormat="1" ht="15" customHeight="1" x14ac:dyDescent="0.3">
      <c r="A2" s="308">
        <v>1</v>
      </c>
      <c r="B2" s="309"/>
      <c r="C2" s="1176" t="s">
        <v>186</v>
      </c>
      <c r="D2" s="1177"/>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171" t="s">
        <v>297</v>
      </c>
      <c r="D20" s="1172"/>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171" t="s">
        <v>82</v>
      </c>
      <c r="D23" s="1172"/>
      <c r="E23" s="334"/>
    </row>
    <row r="24" spans="1:5" s="185" customFormat="1" ht="15" customHeight="1" x14ac:dyDescent="0.3">
      <c r="A24" s="183">
        <v>5.0999999999999996</v>
      </c>
      <c r="B24" s="184"/>
      <c r="C24" s="1171" t="s">
        <v>185</v>
      </c>
      <c r="D24" s="1172"/>
      <c r="E24" s="334"/>
    </row>
    <row r="25" spans="1:5" s="185" customFormat="1" ht="15" customHeight="1" x14ac:dyDescent="0.3">
      <c r="A25" s="183">
        <v>5.2</v>
      </c>
      <c r="B25" s="184"/>
      <c r="C25" s="1171" t="s">
        <v>184</v>
      </c>
      <c r="D25" s="1172"/>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1">
        <v>8.1</v>
      </c>
      <c r="B36" s="184"/>
      <c r="C36" s="310" t="s">
        <v>64</v>
      </c>
      <c r="D36" s="311"/>
      <c r="E36" s="334"/>
      <c r="F36" s="313"/>
      <c r="G36" s="313"/>
      <c r="H36" s="314"/>
      <c r="I36" s="314"/>
      <c r="J36" s="314"/>
    </row>
    <row r="37" spans="1:10" s="185" customFormat="1" x14ac:dyDescent="0.3">
      <c r="A37" s="1091">
        <v>8.1999999999999993</v>
      </c>
      <c r="B37" s="184"/>
      <c r="C37" s="310" t="s">
        <v>23</v>
      </c>
      <c r="D37" s="311"/>
      <c r="E37" s="334"/>
      <c r="F37" s="313"/>
      <c r="G37" s="313"/>
      <c r="H37" s="314"/>
      <c r="I37" s="314"/>
      <c r="J37" s="314"/>
    </row>
    <row r="38" spans="1:10" s="185" customFormat="1" x14ac:dyDescent="0.3">
      <c r="A38" s="1091">
        <v>8.3000000000000007</v>
      </c>
      <c r="B38" s="184"/>
      <c r="C38" s="310" t="s">
        <v>48</v>
      </c>
      <c r="D38" s="311"/>
      <c r="E38" s="334"/>
      <c r="F38" s="313"/>
      <c r="G38" s="313"/>
      <c r="H38" s="314"/>
      <c r="I38" s="314"/>
      <c r="J38" s="314"/>
    </row>
    <row r="39" spans="1:10" s="185" customFormat="1" x14ac:dyDescent="0.3">
      <c r="A39" s="1091">
        <v>8.4</v>
      </c>
      <c r="B39" s="184"/>
      <c r="C39" s="310" t="s">
        <v>242</v>
      </c>
      <c r="D39" s="311"/>
      <c r="E39" s="334">
        <v>42016</v>
      </c>
      <c r="F39" s="313"/>
      <c r="G39" s="313"/>
      <c r="H39" s="314"/>
      <c r="I39" s="314"/>
      <c r="J39" s="314"/>
    </row>
    <row r="40" spans="1:10" s="185" customFormat="1" x14ac:dyDescent="0.3">
      <c r="A40" s="1091">
        <v>8.5</v>
      </c>
      <c r="B40" s="184"/>
      <c r="C40" s="310" t="s">
        <v>239</v>
      </c>
      <c r="D40" s="311"/>
      <c r="E40" s="334">
        <v>41973</v>
      </c>
      <c r="F40" s="313"/>
      <c r="G40" s="313"/>
      <c r="H40" s="314"/>
      <c r="I40" s="314"/>
      <c r="J40" s="314"/>
    </row>
    <row r="41" spans="1:10" s="185" customFormat="1" x14ac:dyDescent="0.3">
      <c r="A41" s="1091">
        <v>8.6</v>
      </c>
      <c r="B41" s="184"/>
      <c r="C41" s="310" t="s">
        <v>302</v>
      </c>
      <c r="D41" s="311"/>
      <c r="E41" s="334">
        <v>43255</v>
      </c>
      <c r="F41" s="313"/>
      <c r="G41" s="313"/>
      <c r="H41" s="314"/>
      <c r="I41" s="314"/>
      <c r="J41" s="314"/>
    </row>
    <row r="42" spans="1:10" s="185" customFormat="1" x14ac:dyDescent="0.3">
      <c r="A42" s="1091">
        <v>8.6999999999999993</v>
      </c>
      <c r="B42" s="184"/>
      <c r="C42" s="310" t="s">
        <v>24</v>
      </c>
      <c r="D42" s="311"/>
      <c r="E42" s="334"/>
      <c r="F42" s="313"/>
      <c r="G42" s="313"/>
      <c r="H42" s="314"/>
      <c r="I42" s="314"/>
      <c r="J42" s="314"/>
    </row>
    <row r="43" spans="1:10" s="185" customFormat="1" x14ac:dyDescent="0.3">
      <c r="A43" s="1091">
        <v>8.8000000000000007</v>
      </c>
      <c r="B43" s="184"/>
      <c r="C43" s="310" t="s">
        <v>27</v>
      </c>
      <c r="D43" s="311"/>
      <c r="E43" s="334"/>
      <c r="F43" s="313"/>
      <c r="G43" s="313"/>
      <c r="H43" s="314"/>
      <c r="I43" s="314"/>
      <c r="J43" s="314"/>
    </row>
    <row r="44" spans="1:10" s="185" customFormat="1" x14ac:dyDescent="0.3">
      <c r="A44" s="1091">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L12" sqref="EL12"/>
    </sheetView>
  </sheetViews>
  <sheetFormatPr defaultRowHeight="14.4" outlineLevelRow="2"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customWidth="1" collapsed="1"/>
    <col min="133" max="133" width="10.88671875" style="23" customWidth="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customWidth="1" collapsed="1"/>
    <col min="142" max="142" width="11.6640625" style="17" customWidth="1" collapsed="1"/>
    <col min="143" max="143" width="11.6640625" style="23" hidden="1" customWidth="1" outlineLevel="1"/>
    <col min="144" max="144" width="11.6640625" style="17" hidden="1" customWidth="1" outlineLevel="1"/>
    <col min="145" max="145" width="11.6640625" style="23" hidden="1" customWidth="1" outlineLevel="1"/>
    <col min="146" max="146" width="12" style="23" customWidth="1" collapsed="1"/>
    <col min="147" max="147" width="10.88671875" style="23" customWidth="1"/>
    <col min="148" max="148" width="11.33203125" hidden="1" customWidth="1" outlineLevel="2"/>
    <col min="149" max="149" width="11.33203125" style="377" hidden="1" customWidth="1" outlineLevel="2"/>
    <col min="150" max="150" width="11.33203125" hidden="1" customWidth="1" outlineLevel="2"/>
    <col min="151" max="151" width="11.33203125" style="377" hidden="1" customWidth="1" outlineLevel="2"/>
    <col min="152" max="152" width="11.33203125" hidden="1" customWidth="1" outlineLevel="2"/>
    <col min="153" max="153" width="11.33203125" style="377" hidden="1" customWidth="1" outlineLevel="2"/>
    <col min="154" max="154" width="10.88671875" hidden="1" customWidth="1" outlineLevel="2" collapsed="1"/>
    <col min="155" max="155" width="9.6640625" style="377" hidden="1" customWidth="1" outlineLevel="2"/>
    <col min="156" max="156" width="11.33203125" hidden="1" customWidth="1" outlineLevel="2" collapsed="1"/>
    <col min="157" max="157" width="11.33203125" style="377" hidden="1" customWidth="1" outlineLevel="2"/>
    <col min="158" max="158" width="11.33203125" hidden="1" customWidth="1" outlineLevel="2" collapsed="1"/>
    <col min="159" max="159" width="11.33203125" style="377" hidden="1" customWidth="1" outlineLevel="2"/>
    <col min="160" max="160" width="11.33203125" hidden="1" customWidth="1" outlineLevel="2" collapsed="1"/>
    <col min="161" max="161" width="11.33203125" style="377" hidden="1" customWidth="1" outlineLevel="2"/>
    <col min="162" max="162" width="11.33203125" hidden="1" customWidth="1" outlineLevel="2" collapsed="1"/>
    <col min="163" max="163" width="11.33203125" style="377" hidden="1" customWidth="1" outlineLevel="2"/>
    <col min="164" max="164" width="11.33203125" hidden="1" customWidth="1" outlineLevel="2" collapsed="1"/>
    <col min="165" max="165" width="11.33203125" style="377" hidden="1" customWidth="1" outlineLevel="2"/>
    <col min="166" max="166" width="11.33203125" hidden="1" customWidth="1" outlineLevel="2" collapsed="1"/>
    <col min="167" max="167" width="11.33203125" style="377" hidden="1" customWidth="1" outlineLevel="2"/>
    <col min="168" max="168" width="11.33203125" hidden="1" customWidth="1" outlineLevel="2" collapsed="1"/>
    <col min="169" max="169" width="11.33203125" style="377" hidden="1" customWidth="1" outlineLevel="2"/>
    <col min="170" max="170" width="11.33203125" hidden="1" customWidth="1" outlineLevel="2" collapsed="1"/>
    <col min="171" max="171" width="11.33203125" style="377" hidden="1" customWidth="1" outlineLevel="2"/>
    <col min="172" max="172" width="11.33203125" hidden="1" customWidth="1" outlineLevel="2" collapsed="1"/>
    <col min="173" max="173" width="11.33203125" style="377" hidden="1" customWidth="1" outlineLevel="2"/>
    <col min="174" max="174" width="11.5546875" hidden="1" customWidth="1" outlineLevel="2" collapsed="1"/>
    <col min="175" max="175" width="9.109375" style="377" hidden="1" customWidth="1" outlineLevel="2"/>
    <col min="176" max="176" width="11.5546875" hidden="1" customWidth="1" outlineLevel="2" collapsed="1"/>
    <col min="177" max="177" width="9.109375" style="377" hidden="1" customWidth="1" outlineLevel="2"/>
    <col min="178" max="178" width="11.5546875" hidden="1" customWidth="1" outlineLevel="2" collapsed="1"/>
    <col min="179" max="179" width="9.109375" style="377" hidden="1" customWidth="1" outlineLevel="2"/>
    <col min="180" max="180" width="11.5546875" hidden="1" customWidth="1" outlineLevel="2" collapsed="1"/>
    <col min="181" max="181" width="9.109375" style="377" hidden="1" customWidth="1" outlineLevel="2"/>
    <col min="182" max="182" width="11.5546875" hidden="1" customWidth="1" outlineLevel="2" collapsed="1"/>
    <col min="183" max="183" width="9.109375" style="377" hidden="1" customWidth="1" outlineLevel="2"/>
    <col min="184" max="184" width="11.5546875" hidden="1" customWidth="1" outlineLevel="2" collapsed="1"/>
    <col min="185" max="185" width="9.109375" style="377" hidden="1" customWidth="1" outlineLevel="2"/>
    <col min="186" max="186" width="11.5546875" hidden="1" customWidth="1" outlineLevel="2" collapsed="1"/>
    <col min="187" max="187" width="9.109375" style="377" hidden="1" customWidth="1" outlineLevel="2"/>
    <col min="188" max="188" width="11.5546875" hidden="1" customWidth="1" outlineLevel="2" collapsed="1"/>
    <col min="189" max="189" width="9.109375" style="377" hidden="1" customWidth="1" outlineLevel="2"/>
    <col min="190" max="190" width="11.5546875" hidden="1" customWidth="1" outlineLevel="2" collapsed="1"/>
    <col min="191" max="191" width="9.109375" style="377" hidden="1" customWidth="1" outlineLevel="2"/>
    <col min="192" max="192" width="11.5546875" hidden="1" customWidth="1" outlineLevel="2" collapsed="1"/>
    <col min="193" max="193" width="9.109375" style="377" hidden="1" customWidth="1" outlineLevel="2"/>
    <col min="194" max="194" width="11.5546875" hidden="1" customWidth="1" outlineLevel="2" collapsed="1"/>
    <col min="195" max="195" width="9.109375" style="377" hidden="1" customWidth="1" outlineLevel="2"/>
    <col min="196" max="196" width="11.5546875" hidden="1" customWidth="1" outlineLevel="2" collapsed="1"/>
    <col min="197" max="197" width="9.109375" style="377" hidden="1" customWidth="1" outlineLevel="2"/>
    <col min="198" max="198" width="11.5546875" hidden="1" customWidth="1" outlineLevel="2" collapsed="1"/>
    <col min="199" max="199" width="9.109375" style="377" hidden="1" customWidth="1" outlineLevel="2"/>
    <col min="200" max="200" width="11.5546875" hidden="1" customWidth="1" outlineLevel="2" collapsed="1"/>
    <col min="201" max="201" width="9.109375" style="377" hidden="1" customWidth="1" outlineLevel="2"/>
    <col min="202" max="202" width="11.5546875" hidden="1" customWidth="1" outlineLevel="2" collapsed="1"/>
    <col min="203" max="203" width="9.109375" style="377" hidden="1" customWidth="1" outlineLevel="2"/>
    <col min="204" max="204" width="11.5546875" hidden="1" customWidth="1" outlineLevel="2" collapsed="1"/>
    <col min="205" max="205" width="9.109375" style="377" hidden="1" customWidth="1" outlineLevel="2"/>
    <col min="206" max="206" width="11.5546875" hidden="1" customWidth="1" outlineLevel="2" collapsed="1"/>
    <col min="207" max="207" width="9.109375" style="377" hidden="1" customWidth="1" outlineLevel="2"/>
    <col min="208" max="208" width="11.5546875" hidden="1" customWidth="1" outlineLevel="2" collapsed="1"/>
    <col min="209" max="209" width="9.109375" style="377" hidden="1" customWidth="1" outlineLevel="2"/>
    <col min="210" max="210" width="11.109375" hidden="1" customWidth="1" outlineLevel="2" collapsed="1"/>
    <col min="211" max="211" width="8.44140625" style="377" hidden="1" customWidth="1" outlineLevel="2"/>
    <col min="212" max="212" width="11.5546875" hidden="1" customWidth="1" outlineLevel="2" collapsed="1"/>
    <col min="213" max="213" width="9.109375" style="377" hidden="1" customWidth="1" outlineLevel="2"/>
    <col min="214" max="214" width="11.5546875" hidden="1" customWidth="1" outlineLevel="2" collapsed="1"/>
    <col min="215" max="215" width="9.109375" style="377" hidden="1" customWidth="1" outlineLevel="2"/>
    <col min="216" max="216" width="11.5546875" hidden="1" customWidth="1" outlineLevel="2" collapsed="1"/>
    <col min="217" max="217" width="9.109375" style="377" hidden="1" customWidth="1" outlineLevel="2"/>
    <col min="218" max="218" width="11.5546875" hidden="1" customWidth="1" outlineLevel="2" collapsed="1"/>
    <col min="219" max="219" width="9.109375" style="377" hidden="1" customWidth="1" outlineLevel="2"/>
    <col min="220" max="220" width="12.5546875" hidden="1" customWidth="1" outlineLevel="2" collapsed="1"/>
    <col min="221" max="221" width="8.44140625" style="377" hidden="1" customWidth="1" outlineLevel="2"/>
    <col min="222" max="222" width="12.5546875" hidden="1" customWidth="1" outlineLevel="2" collapsed="1"/>
    <col min="223" max="223" width="8.44140625" style="377" hidden="1" customWidth="1" outlineLevel="2"/>
    <col min="224" max="224" width="12.5546875" hidden="1" customWidth="1" outlineLevel="2" collapsed="1"/>
    <col min="225" max="225" width="8.44140625" style="377" hidden="1" customWidth="1" outlineLevel="2"/>
    <col min="226" max="226" width="12.5546875" hidden="1" customWidth="1" outlineLevel="2" collapsed="1"/>
    <col min="227" max="227" width="8.44140625" style="377" hidden="1" customWidth="1" outlineLevel="2"/>
    <col min="228" max="228" width="12.5546875" hidden="1" customWidth="1" outlineLevel="2" collapsed="1"/>
    <col min="229" max="229" width="8.44140625" style="377" hidden="1" customWidth="1" outlineLevel="2"/>
    <col min="230" max="230" width="12.5546875" hidden="1" customWidth="1" outlineLevel="2" collapsed="1"/>
    <col min="231" max="231" width="8.44140625" style="377" hidden="1" customWidth="1" outlineLevel="2"/>
    <col min="232" max="232" width="12.5546875" hidden="1" customWidth="1" outlineLevel="2" collapsed="1"/>
    <col min="233" max="233" width="8.44140625" style="377" hidden="1" customWidth="1" outlineLevel="2"/>
    <col min="234" max="234" width="12.5546875" hidden="1" customWidth="1" outlineLevel="2" collapsed="1"/>
    <col min="235" max="235" width="8.44140625" style="377" hidden="1" customWidth="1" outlineLevel="2"/>
    <col min="236" max="236" width="12.5546875" hidden="1" customWidth="1" outlineLevel="2" collapsed="1"/>
    <col min="237" max="237" width="8.44140625" style="377" hidden="1" customWidth="1" outlineLevel="2"/>
    <col min="238" max="238" width="12.5546875" hidden="1" customWidth="1" outlineLevel="2" collapsed="1"/>
    <col min="239" max="239" width="8.44140625" style="377" hidden="1" customWidth="1" outlineLevel="2"/>
    <col min="240" max="240" width="12.5546875" hidden="1" customWidth="1" outlineLevel="2" collapsed="1"/>
    <col min="241" max="241" width="8.44140625" style="377" hidden="1" customWidth="1" outlineLevel="2"/>
    <col min="242" max="242" width="12.5546875" hidden="1" customWidth="1" outlineLevel="2" collapsed="1"/>
    <col min="243" max="243" width="8.44140625" style="377" hidden="1" customWidth="1" outlineLevel="2"/>
    <col min="244" max="244" width="12.5546875" hidden="1" customWidth="1" outlineLevel="2" collapsed="1"/>
    <col min="245" max="245" width="8.44140625" style="377" hidden="1" customWidth="1" outlineLevel="2"/>
    <col min="246" max="246" width="12.5546875" hidden="1" customWidth="1" outlineLevel="2" collapsed="1"/>
    <col min="247" max="247" width="8.44140625" style="377" hidden="1" customWidth="1" outlineLevel="2"/>
    <col min="248" max="248" width="12.5546875" hidden="1" customWidth="1" outlineLevel="2" collapsed="1"/>
    <col min="249" max="249" width="8.44140625" style="377" hidden="1" customWidth="1" outlineLevel="2"/>
    <col min="250" max="250" width="12.5546875" hidden="1" customWidth="1" outlineLevel="2" collapsed="1"/>
    <col min="251" max="251" width="8.44140625" style="377" hidden="1" customWidth="1" outlineLevel="2"/>
    <col min="252" max="252" width="11.44140625" hidden="1" customWidth="1" outlineLevel="2" collapsed="1"/>
    <col min="253" max="253" width="8.44140625" style="377" hidden="1" customWidth="1" outlineLevel="2"/>
    <col min="254" max="254" width="12.5546875" hidden="1" customWidth="1" outlineLevel="2" collapsed="1"/>
    <col min="255" max="255" width="9.5546875" style="377" hidden="1" customWidth="1" outlineLevel="2"/>
    <col min="256" max="256" width="12.5546875" hidden="1" customWidth="1" outlineLevel="2" collapsed="1"/>
    <col min="257" max="257" width="10" style="377" hidden="1" customWidth="1" outlineLevel="2"/>
    <col min="258" max="258" width="12.5546875" hidden="1" customWidth="1" outlineLevel="2" collapsed="1"/>
    <col min="259" max="259" width="8.44140625" style="377" hidden="1" customWidth="1" outlineLevel="2"/>
    <col min="260" max="260" width="12.5546875" hidden="1" customWidth="1" outlineLevel="2" collapsed="1"/>
    <col min="261" max="261" width="11.33203125" style="377" hidden="1" customWidth="1" outlineLevel="2"/>
    <col min="262" max="262" width="12.5546875" hidden="1" customWidth="1" outlineLevel="2" collapsed="1"/>
    <col min="263" max="263" width="8.44140625" style="377" hidden="1" customWidth="1" outlineLevel="2"/>
    <col min="264" max="264" width="12.5546875" hidden="1" customWidth="1" outlineLevel="2" collapsed="1"/>
    <col min="265" max="265" width="11.44140625" style="377" hidden="1" customWidth="1" outlineLevel="2"/>
    <col min="266" max="266" width="12.5546875" hidden="1" customWidth="1" outlineLevel="2" collapsed="1"/>
    <col min="267" max="267" width="8.44140625" style="377" hidden="1" customWidth="1" outlineLevel="2"/>
    <col min="268" max="268" width="12.5546875" style="377" hidden="1" customWidth="1" outlineLevel="2" collapsed="1"/>
    <col min="269" max="269" width="8.44140625" style="377" hidden="1" customWidth="1" outlineLevel="2"/>
    <col min="270" max="270" width="12.5546875" style="377" hidden="1" customWidth="1" outlineLevel="2" collapsed="1"/>
    <col min="271" max="271" width="8.44140625" style="377" hidden="1" customWidth="1" outlineLevel="2"/>
    <col min="272" max="272" width="12.5546875" style="377" hidden="1" customWidth="1" outlineLevel="2" collapsed="1"/>
    <col min="273" max="273" width="8.44140625" style="377" hidden="1" customWidth="1" outlineLevel="2"/>
    <col min="274" max="274" width="12.5546875" style="377" hidden="1" customWidth="1" outlineLevel="2" collapsed="1"/>
    <col min="275" max="275" width="8.44140625" style="377" hidden="1" customWidth="1" outlineLevel="2"/>
    <col min="276" max="276" width="12.5546875" style="377" hidden="1" customWidth="1" outlineLevel="2" collapsed="1"/>
    <col min="277" max="277" width="8.44140625" style="377" hidden="1" customWidth="1" outlineLevel="2"/>
    <col min="278" max="278" width="12.5546875" style="377" hidden="1" customWidth="1" outlineLevel="2" collapsed="1"/>
    <col min="279" max="279" width="8.44140625" style="377" hidden="1" customWidth="1" outlineLevel="2"/>
    <col min="280" max="280" width="12.5546875" style="377" hidden="1" customWidth="1" outlineLevel="2" collapsed="1"/>
    <col min="281" max="281" width="8.44140625" style="377" hidden="1" customWidth="1" outlineLevel="2"/>
    <col min="282" max="282" width="12.5546875" style="377" hidden="1" customWidth="1" outlineLevel="2" collapsed="1"/>
    <col min="283" max="283" width="8.44140625" style="377" hidden="1" customWidth="1" outlineLevel="2"/>
    <col min="284" max="284" width="12.5546875" style="377" hidden="1" customWidth="1" outlineLevel="2" collapsed="1"/>
    <col min="285" max="285" width="8.44140625" style="377" hidden="1" customWidth="1" outlineLevel="2"/>
    <col min="286" max="286" width="12.5546875" style="377" hidden="1" customWidth="1" outlineLevel="2" collapsed="1"/>
    <col min="287" max="287" width="8.44140625" style="377" hidden="1" customWidth="1" outlineLevel="2"/>
    <col min="288" max="288" width="12.5546875" style="377" hidden="1" customWidth="1" outlineLevel="2" collapsed="1"/>
    <col min="289" max="289" width="8.44140625" style="377" hidden="1" customWidth="1" outlineLevel="2"/>
    <col min="290" max="290" width="12.5546875" style="377" hidden="1" customWidth="1" outlineLevel="2" collapsed="1"/>
    <col min="291" max="291" width="8.44140625" style="377" hidden="1" customWidth="1" outlineLevel="2"/>
    <col min="292" max="292" width="11.33203125" style="377" hidden="1" customWidth="1" outlineLevel="1" collapsed="1"/>
    <col min="293" max="293" width="11.33203125" style="377" hidden="1" customWidth="1" outlineLevel="1"/>
    <col min="294" max="294" width="11.33203125" style="377" hidden="1" customWidth="1" outlineLevel="1" collapsed="1"/>
    <col min="295" max="295" width="11.33203125" style="377" hidden="1" customWidth="1" outlineLevel="1"/>
    <col min="296" max="296" width="11.33203125" style="377" hidden="1" customWidth="1" outlineLevel="1" collapsed="1"/>
    <col min="297" max="299" width="11.33203125" style="377" hidden="1" customWidth="1" outlineLevel="1"/>
    <col min="300" max="300" width="11.33203125" style="377" hidden="1" customWidth="1" outlineLevel="1" collapsed="1"/>
    <col min="301" max="301" width="11.33203125" style="377" hidden="1" customWidth="1" outlineLevel="1"/>
    <col min="302" max="302" width="11.33203125" style="377" hidden="1" customWidth="1" outlineLevel="1" collapsed="1"/>
    <col min="303" max="303" width="11.33203125" style="377" hidden="1" customWidth="1" outlineLevel="1"/>
    <col min="304" max="304" width="11.33203125" style="377" hidden="1" customWidth="1" outlineLevel="1" collapsed="1"/>
    <col min="305" max="305" width="11.33203125" style="377" hidden="1" customWidth="1" outlineLevel="1"/>
    <col min="306" max="306" width="12.5546875" style="377" hidden="1" customWidth="1" outlineLevel="1" collapsed="1"/>
    <col min="307" max="307" width="11.33203125" style="377" hidden="1" customWidth="1" outlineLevel="1"/>
    <col min="308" max="308" width="11.33203125" style="377" customWidth="1" collapsed="1"/>
    <col min="309" max="309" width="11.33203125" style="377" customWidth="1"/>
    <col min="310" max="315" width="11.33203125" style="377" hidden="1" customWidth="1" outlineLevel="1"/>
    <col min="316" max="316" width="11.6640625" style="17" customWidth="1" collapsed="1"/>
    <col min="317" max="317" width="11.6640625" style="377" customWidth="1"/>
    <col min="318" max="318" width="11.88671875" customWidth="1"/>
    <col min="319" max="319" width="10.88671875" customWidth="1"/>
    <col min="320" max="322" width="12.88671875" style="377" hidden="1" customWidth="1" outlineLevel="1"/>
    <col min="323" max="323" width="13.664062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4" hidden="1" customWidth="1" outlineLevel="1" collapsed="1"/>
    <col min="371" max="371" width="11" style="807" hidden="1" customWidth="1" outlineLevel="1" collapsed="1"/>
    <col min="372" max="372" width="11" style="807" hidden="1" customWidth="1" outlineLevel="2" collapsed="1"/>
    <col min="373" max="382" width="11" style="807" hidden="1" customWidth="1" outlineLevel="1" collapsed="1"/>
    <col min="383" max="389" width="9.109375" hidden="1" customWidth="1" outlineLevel="1" collapsed="1"/>
    <col min="390" max="390" width="10.88671875" hidden="1" customWidth="1" outlineLevel="1" collapsed="1"/>
    <col min="391" max="400" width="9.109375" hidden="1" customWidth="1" outlineLevel="1" collapsed="1"/>
    <col min="401" max="401" width="10.5546875" hidden="1" customWidth="1" outlineLevel="1" collapsed="1"/>
    <col min="402" max="414" width="9.109375" hidden="1" customWidth="1" outlineLevel="1" collapsed="1"/>
    <col min="415" max="415" width="9.109375" customWidth="1" collapsed="1"/>
    <col min="416" max="416" width="10" customWidth="1"/>
    <col min="417" max="424" width="9.109375" customWidth="1"/>
    <col min="425" max="425" width="10.6640625" customWidth="1"/>
    <col min="426" max="427" width="9.109375" customWidth="1"/>
    <col min="428" max="430" width="9.109375" hidden="1" customWidth="1" outlineLevel="1"/>
    <col min="431" max="431" width="9.109375" collapsed="1"/>
  </cols>
  <sheetData>
    <row r="1" spans="1:430" s="36" customFormat="1" ht="14.25" hidden="1" customHeight="1" outlineLevel="2"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205"/>
      <c r="ES1" s="1206"/>
      <c r="ET1" s="1205"/>
      <c r="EU1" s="1206"/>
      <c r="EV1" s="1205"/>
      <c r="EW1" s="1206"/>
      <c r="EX1" s="1205"/>
      <c r="EY1" s="1206"/>
      <c r="EZ1" s="1205"/>
      <c r="FA1" s="1206"/>
      <c r="FB1" s="1205"/>
      <c r="FC1" s="1206"/>
      <c r="FD1" s="1205"/>
      <c r="FE1" s="1206"/>
      <c r="FF1" s="1205"/>
      <c r="FG1" s="1206"/>
      <c r="FH1" s="1205"/>
      <c r="FI1" s="1206"/>
      <c r="FJ1" s="1205"/>
      <c r="FK1" s="1206"/>
      <c r="FL1" s="1205"/>
      <c r="FM1" s="1206"/>
      <c r="FN1" s="1205"/>
      <c r="FO1" s="1206"/>
      <c r="FP1" s="1205"/>
      <c r="FQ1" s="1206"/>
      <c r="FR1" s="1205"/>
      <c r="FS1" s="1206"/>
      <c r="FT1" s="1205"/>
      <c r="FU1" s="1206"/>
      <c r="FV1" s="1205"/>
      <c r="FW1" s="1206"/>
      <c r="FX1" s="1205"/>
      <c r="FY1" s="1206"/>
      <c r="FZ1" s="1205"/>
      <c r="GA1" s="1206"/>
      <c r="GB1" s="1205"/>
      <c r="GC1" s="1206"/>
      <c r="GD1" s="1205"/>
      <c r="GE1" s="1206"/>
      <c r="GF1" s="1205"/>
      <c r="GG1" s="1206"/>
      <c r="GH1" s="1205"/>
      <c r="GI1" s="1206"/>
      <c r="GJ1" s="1205"/>
      <c r="GK1" s="1206"/>
      <c r="GL1" s="1205"/>
      <c r="GM1" s="1206"/>
      <c r="GN1" s="1218"/>
      <c r="GO1" s="1219"/>
      <c r="GP1" s="1218"/>
      <c r="GQ1" s="1219"/>
      <c r="GR1" s="1218"/>
      <c r="GS1" s="1219"/>
      <c r="GT1" s="1218"/>
      <c r="GU1" s="1219"/>
      <c r="GV1" s="1218"/>
      <c r="GW1" s="1219"/>
      <c r="GX1" s="1218"/>
      <c r="GY1" s="1219"/>
      <c r="GZ1" s="1218"/>
      <c r="HA1" s="1219"/>
      <c r="HB1" s="1218"/>
      <c r="HC1" s="1219"/>
      <c r="HD1" s="1218"/>
      <c r="HE1" s="1219"/>
      <c r="HF1" s="1218"/>
      <c r="HG1" s="1219"/>
      <c r="HH1" s="1218"/>
      <c r="HI1" s="1219"/>
      <c r="HJ1" s="1218"/>
      <c r="HK1" s="1219"/>
      <c r="HL1" s="1220"/>
      <c r="HM1" s="1221"/>
      <c r="HN1" s="1220"/>
      <c r="HO1" s="1221"/>
      <c r="HP1" s="1220"/>
      <c r="HQ1" s="1221"/>
      <c r="HR1" s="1220"/>
      <c r="HS1" s="1221"/>
      <c r="HT1" s="1220"/>
      <c r="HU1" s="1221"/>
      <c r="HV1" s="1220"/>
      <c r="HW1" s="1221"/>
      <c r="HX1" s="1220"/>
      <c r="HY1" s="1221"/>
      <c r="HZ1" s="1220"/>
      <c r="IA1" s="1221"/>
      <c r="IB1" s="1220"/>
      <c r="IC1" s="1221"/>
      <c r="ID1" s="1220"/>
      <c r="IE1" s="1221"/>
      <c r="IF1" s="1220"/>
      <c r="IG1" s="1221"/>
      <c r="IH1" s="1220"/>
      <c r="II1" s="1221"/>
      <c r="IJ1" s="1181"/>
      <c r="IK1" s="1182"/>
      <c r="IL1" s="1181"/>
      <c r="IM1" s="1182"/>
      <c r="IN1" s="1181"/>
      <c r="IO1" s="1182"/>
      <c r="IP1" s="1181"/>
      <c r="IQ1" s="1182"/>
      <c r="IR1" s="1181"/>
      <c r="IS1" s="1182"/>
      <c r="IT1" s="1181"/>
      <c r="IU1" s="1182"/>
      <c r="IV1" s="1181"/>
      <c r="IW1" s="1182"/>
      <c r="IX1" s="1181"/>
      <c r="IY1" s="1182"/>
      <c r="IZ1" s="1181"/>
      <c r="JA1" s="1182"/>
      <c r="JB1" s="1181"/>
      <c r="JC1" s="1182"/>
      <c r="JD1" s="1181"/>
      <c r="JE1" s="1182"/>
      <c r="JF1" s="1181"/>
      <c r="JG1" s="1182"/>
      <c r="JH1" s="1093"/>
      <c r="JI1" s="1093"/>
      <c r="JJ1" s="1093"/>
      <c r="JK1" s="1093"/>
      <c r="JL1" s="1093"/>
      <c r="JM1" s="1093"/>
      <c r="JN1" s="1093"/>
      <c r="JO1" s="1093"/>
      <c r="JP1" s="1093"/>
      <c r="JQ1" s="1093"/>
      <c r="JR1" s="1093"/>
      <c r="JS1" s="1093"/>
      <c r="JT1" s="1093"/>
      <c r="JU1" s="1093"/>
      <c r="JV1" s="1093"/>
      <c r="JW1" s="1093"/>
      <c r="JX1" s="1093"/>
      <c r="JY1" s="1093"/>
      <c r="JZ1" s="1093"/>
      <c r="KA1" s="1093"/>
      <c r="KB1" s="1093"/>
      <c r="KC1" s="1093"/>
      <c r="KD1" s="1093"/>
      <c r="KE1" s="1093"/>
      <c r="KF1" s="1104"/>
      <c r="KG1" s="1104"/>
      <c r="KH1" s="1104"/>
      <c r="KI1" s="1104"/>
      <c r="KJ1" s="1104"/>
      <c r="KK1" s="1104"/>
      <c r="KL1" s="1104"/>
      <c r="KM1" s="1104"/>
      <c r="KN1" s="1104"/>
      <c r="KO1" s="1104"/>
      <c r="KP1" s="1104"/>
      <c r="KQ1" s="1104"/>
      <c r="KR1" s="1104"/>
      <c r="KS1" s="1104"/>
      <c r="KT1" s="1104"/>
      <c r="KU1" s="1104"/>
      <c r="KV1" s="1104"/>
      <c r="KW1" s="1104"/>
      <c r="KX1" s="1104"/>
      <c r="KY1" s="1104"/>
      <c r="KZ1" s="1104"/>
      <c r="LA1" s="1104"/>
      <c r="LB1" s="1104"/>
      <c r="LC1" s="1105"/>
      <c r="LD1" s="929"/>
      <c r="LE1" s="943"/>
      <c r="LF1" s="1205" t="s">
        <v>191</v>
      </c>
      <c r="LG1" s="1206"/>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88"/>
      <c r="MV1" s="688"/>
      <c r="MW1" s="688"/>
      <c r="MX1" s="688"/>
      <c r="MY1" s="688"/>
      <c r="MZ1" s="688"/>
      <c r="NA1" s="688"/>
      <c r="NB1" s="688"/>
      <c r="NC1" s="688"/>
      <c r="ND1" s="688"/>
      <c r="NE1" s="688"/>
      <c r="NF1" s="688"/>
      <c r="NG1" s="790"/>
      <c r="NH1" s="790"/>
      <c r="NI1" s="790"/>
      <c r="NJ1" s="790"/>
      <c r="NK1" s="790"/>
      <c r="NL1" s="790"/>
      <c r="NM1" s="790"/>
      <c r="NN1" s="790"/>
      <c r="NO1" s="790"/>
      <c r="NP1" s="790"/>
      <c r="NQ1" s="790"/>
      <c r="NR1" s="790"/>
      <c r="OE1" s="1033"/>
      <c r="OF1" s="1033"/>
      <c r="OG1" s="1033"/>
      <c r="OH1" s="1033"/>
      <c r="OI1" s="1033"/>
      <c r="OJ1" s="1033"/>
      <c r="OK1" s="1033"/>
      <c r="OL1" s="1033"/>
      <c r="OM1" s="1033"/>
      <c r="ON1" s="1033"/>
      <c r="OO1" s="1033"/>
      <c r="OP1" s="1033"/>
      <c r="OQ1" s="1033"/>
      <c r="OR1" s="1033"/>
      <c r="OS1" s="1033"/>
      <c r="OT1" s="1033"/>
      <c r="OU1" s="1033"/>
      <c r="OV1" s="1033"/>
      <c r="OW1" s="1033"/>
      <c r="OX1" s="1033"/>
      <c r="OY1" s="1033"/>
      <c r="OZ1" s="1033"/>
      <c r="PA1" s="1033"/>
      <c r="PB1" s="1033"/>
    </row>
    <row r="2" spans="1:430" s="36" customFormat="1" ht="12.75" hidden="1" customHeight="1" outlineLevel="2"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2">
        <f>DATE(YEAR(BZ1),MONTH(BZ1)+1,0)</f>
        <v>42216</v>
      </c>
      <c r="CA2" s="782">
        <f t="shared" ref="CA2:CK2" si="74">DATE(YEAR(CA1),MONTH(CA1)+1,0)</f>
        <v>42247</v>
      </c>
      <c r="CB2" s="782">
        <f t="shared" si="74"/>
        <v>42277</v>
      </c>
      <c r="CC2" s="782">
        <f t="shared" si="74"/>
        <v>42308</v>
      </c>
      <c r="CD2" s="782">
        <f t="shared" si="74"/>
        <v>42338</v>
      </c>
      <c r="CE2" s="782">
        <f t="shared" si="74"/>
        <v>42369</v>
      </c>
      <c r="CF2" s="782">
        <f t="shared" si="74"/>
        <v>42400</v>
      </c>
      <c r="CG2" s="782">
        <f t="shared" si="74"/>
        <v>42429</v>
      </c>
      <c r="CH2" s="782">
        <f t="shared" si="74"/>
        <v>42460</v>
      </c>
      <c r="CI2" s="782">
        <f t="shared" si="74"/>
        <v>42490</v>
      </c>
      <c r="CJ2" s="782">
        <f t="shared" si="74"/>
        <v>42521</v>
      </c>
      <c r="CK2" s="782">
        <f t="shared" si="74"/>
        <v>42551</v>
      </c>
      <c r="CL2" s="53"/>
      <c r="CM2" s="53"/>
      <c r="CN2" s="878">
        <f>DATE(YEAR(CN1),MONTH(CN1)+1,0)</f>
        <v>42582</v>
      </c>
      <c r="CO2" s="878">
        <f t="shared" ref="CO2:CY2" si="75">DATE(YEAR(CO1),MONTH(CO1)+1,0)</f>
        <v>42613</v>
      </c>
      <c r="CP2" s="878">
        <f t="shared" si="75"/>
        <v>42643</v>
      </c>
      <c r="CQ2" s="878">
        <f t="shared" si="75"/>
        <v>42674</v>
      </c>
      <c r="CR2" s="878">
        <f t="shared" si="75"/>
        <v>42704</v>
      </c>
      <c r="CS2" s="878">
        <f t="shared" si="75"/>
        <v>42735</v>
      </c>
      <c r="CT2" s="878">
        <f t="shared" si="75"/>
        <v>42766</v>
      </c>
      <c r="CU2" s="878">
        <f t="shared" si="75"/>
        <v>42794</v>
      </c>
      <c r="CV2" s="878">
        <f t="shared" si="75"/>
        <v>42825</v>
      </c>
      <c r="CW2" s="878">
        <f t="shared" si="75"/>
        <v>42855</v>
      </c>
      <c r="CX2" s="878">
        <f t="shared" si="75"/>
        <v>42886</v>
      </c>
      <c r="CY2" s="878">
        <f t="shared" si="75"/>
        <v>42916</v>
      </c>
      <c r="CZ2" s="53"/>
      <c r="DA2" s="53"/>
      <c r="DB2" s="929">
        <f>DATE(YEAR(DB1),MONTH(DB1)+1,0)</f>
        <v>42947</v>
      </c>
      <c r="DC2" s="929">
        <f t="shared" ref="DC2:DM2" si="76">DATE(YEAR(DC1),MONTH(DC1)+1,0)</f>
        <v>42978</v>
      </c>
      <c r="DD2" s="929">
        <f t="shared" si="76"/>
        <v>43008</v>
      </c>
      <c r="DE2" s="929">
        <f t="shared" si="76"/>
        <v>43039</v>
      </c>
      <c r="DF2" s="929">
        <f t="shared" si="76"/>
        <v>43069</v>
      </c>
      <c r="DG2" s="929">
        <f t="shared" si="76"/>
        <v>43100</v>
      </c>
      <c r="DH2" s="929">
        <f t="shared" si="76"/>
        <v>43131</v>
      </c>
      <c r="DI2" s="929">
        <f t="shared" si="76"/>
        <v>43159</v>
      </c>
      <c r="DJ2" s="929">
        <f t="shared" si="76"/>
        <v>43190</v>
      </c>
      <c r="DK2" s="929">
        <f t="shared" si="76"/>
        <v>43220</v>
      </c>
      <c r="DL2" s="929">
        <f t="shared" si="76"/>
        <v>43251</v>
      </c>
      <c r="DM2" s="929">
        <f t="shared" si="76"/>
        <v>43281</v>
      </c>
      <c r="DN2" s="53"/>
      <c r="DO2" s="53"/>
      <c r="DP2" s="1085">
        <f>DATE(YEAR(DP1),MONTH(DP1)+1,0)</f>
        <v>43312</v>
      </c>
      <c r="DQ2" s="1085">
        <f t="shared" ref="DQ2:EA2" si="77">DATE(YEAR(DQ1),MONTH(DQ1)+1,0)</f>
        <v>43343</v>
      </c>
      <c r="DR2" s="1085">
        <f t="shared" si="77"/>
        <v>43373</v>
      </c>
      <c r="DS2" s="1085">
        <f t="shared" si="77"/>
        <v>43404</v>
      </c>
      <c r="DT2" s="1085">
        <f t="shared" si="77"/>
        <v>43434</v>
      </c>
      <c r="DU2" s="1085">
        <f t="shared" si="77"/>
        <v>43465</v>
      </c>
      <c r="DV2" s="1085">
        <f t="shared" si="77"/>
        <v>43496</v>
      </c>
      <c r="DW2" s="1085">
        <f t="shared" si="77"/>
        <v>43524</v>
      </c>
      <c r="DX2" s="1085">
        <f t="shared" si="77"/>
        <v>43555</v>
      </c>
      <c r="DY2" s="1085">
        <f t="shared" si="77"/>
        <v>43585</v>
      </c>
      <c r="DZ2" s="1085">
        <f t="shared" si="77"/>
        <v>43616</v>
      </c>
      <c r="EA2" s="1085">
        <f t="shared" si="77"/>
        <v>43646</v>
      </c>
      <c r="EB2" s="53"/>
      <c r="EC2" s="53"/>
      <c r="ED2" s="1098">
        <f>DATE(YEAR(ED1),MONTH(ED1)+1,0)</f>
        <v>43677</v>
      </c>
      <c r="EE2" s="1098">
        <f t="shared" ref="EE2:EO2" si="78">DATE(YEAR(EE1),MONTH(EE1)+1,0)</f>
        <v>43708</v>
      </c>
      <c r="EF2" s="1098">
        <f t="shared" si="78"/>
        <v>43738</v>
      </c>
      <c r="EG2" s="1098">
        <f t="shared" si="78"/>
        <v>43769</v>
      </c>
      <c r="EH2" s="1098">
        <f t="shared" si="78"/>
        <v>43799</v>
      </c>
      <c r="EI2" s="1098">
        <f t="shared" si="78"/>
        <v>43830</v>
      </c>
      <c r="EJ2" s="1098">
        <f t="shared" si="78"/>
        <v>43861</v>
      </c>
      <c r="EK2" s="1098">
        <f t="shared" si="78"/>
        <v>43890</v>
      </c>
      <c r="EL2" s="1098">
        <f t="shared" si="78"/>
        <v>43921</v>
      </c>
      <c r="EM2" s="1098">
        <f t="shared" si="78"/>
        <v>43951</v>
      </c>
      <c r="EN2" s="1098">
        <f t="shared" si="78"/>
        <v>43982</v>
      </c>
      <c r="EO2" s="1098">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1"/>
      <c r="GG2" s="423"/>
      <c r="GH2" s="424"/>
      <c r="GI2" s="423"/>
      <c r="GJ2" s="424"/>
      <c r="GK2" s="423"/>
      <c r="GL2" s="424"/>
      <c r="GM2" s="423"/>
      <c r="GN2" s="785"/>
      <c r="GO2" s="786"/>
      <c r="GP2" s="785"/>
      <c r="GQ2" s="786"/>
      <c r="GR2" s="785"/>
      <c r="GS2" s="786"/>
      <c r="GT2" s="785"/>
      <c r="GU2" s="786"/>
      <c r="GV2" s="785"/>
      <c r="GW2" s="786"/>
      <c r="GX2" s="785"/>
      <c r="GY2" s="786"/>
      <c r="GZ2" s="785"/>
      <c r="HA2" s="786"/>
      <c r="HB2" s="785"/>
      <c r="HC2" s="786"/>
      <c r="HD2" s="785"/>
      <c r="HE2" s="786"/>
      <c r="HF2" s="785"/>
      <c r="HG2" s="786"/>
      <c r="HH2" s="785"/>
      <c r="HI2" s="786"/>
      <c r="HJ2" s="785"/>
      <c r="HK2" s="786"/>
      <c r="HL2" s="873"/>
      <c r="HM2" s="874"/>
      <c r="HN2" s="873"/>
      <c r="HO2" s="874"/>
      <c r="HP2" s="873"/>
      <c r="HQ2" s="874"/>
      <c r="HR2" s="873"/>
      <c r="HS2" s="874"/>
      <c r="HT2" s="873"/>
      <c r="HU2" s="874"/>
      <c r="HV2" s="873"/>
      <c r="HW2" s="874"/>
      <c r="HX2" s="873"/>
      <c r="HY2" s="874"/>
      <c r="HZ2" s="873"/>
      <c r="IA2" s="874"/>
      <c r="IB2" s="873"/>
      <c r="IC2" s="874"/>
      <c r="ID2" s="873"/>
      <c r="IE2" s="874"/>
      <c r="IF2" s="873"/>
      <c r="IG2" s="874"/>
      <c r="IH2" s="873"/>
      <c r="II2" s="874"/>
      <c r="IJ2" s="926"/>
      <c r="IK2" s="924"/>
      <c r="IL2" s="926"/>
      <c r="IM2" s="924"/>
      <c r="IN2" s="926"/>
      <c r="IO2" s="924"/>
      <c r="IP2" s="926"/>
      <c r="IQ2" s="924"/>
      <c r="IR2" s="926"/>
      <c r="IS2" s="924"/>
      <c r="IT2" s="926"/>
      <c r="IU2" s="924"/>
      <c r="IV2" s="926"/>
      <c r="IW2" s="924"/>
      <c r="IX2" s="926"/>
      <c r="IY2" s="924"/>
      <c r="IZ2" s="926"/>
      <c r="JA2" s="924"/>
      <c r="JB2" s="926"/>
      <c r="JC2" s="924"/>
      <c r="JD2" s="926"/>
      <c r="JE2" s="924"/>
      <c r="JF2" s="926"/>
      <c r="JG2" s="924"/>
      <c r="JH2" s="1088"/>
      <c r="JI2" s="1088"/>
      <c r="JJ2" s="1088"/>
      <c r="JK2" s="1088"/>
      <c r="JL2" s="1088"/>
      <c r="JM2" s="1088"/>
      <c r="JN2" s="1088"/>
      <c r="JO2" s="1088"/>
      <c r="JP2" s="1088"/>
      <c r="JQ2" s="1088"/>
      <c r="JR2" s="1088"/>
      <c r="JS2" s="1088"/>
      <c r="JT2" s="1088"/>
      <c r="JU2" s="1088"/>
      <c r="JV2" s="1088"/>
      <c r="JW2" s="1088"/>
      <c r="JX2" s="1088"/>
      <c r="JY2" s="1088"/>
      <c r="JZ2" s="1088"/>
      <c r="KA2" s="1088"/>
      <c r="KB2" s="1088"/>
      <c r="KC2" s="1088"/>
      <c r="KD2" s="1088"/>
      <c r="KE2" s="1088"/>
      <c r="KF2" s="1106"/>
      <c r="KG2" s="1106"/>
      <c r="KH2" s="1106"/>
      <c r="KI2" s="1106"/>
      <c r="KJ2" s="1106"/>
      <c r="KK2" s="1106"/>
      <c r="KL2" s="1106"/>
      <c r="KM2" s="1106"/>
      <c r="KN2" s="1106"/>
      <c r="KO2" s="1106"/>
      <c r="KP2" s="1106"/>
      <c r="KQ2" s="1106"/>
      <c r="KR2" s="1106"/>
      <c r="KS2" s="1106"/>
      <c r="KT2" s="1106"/>
      <c r="KU2" s="1106"/>
      <c r="KV2" s="1106"/>
      <c r="KW2" s="1106"/>
      <c r="KX2" s="1106"/>
      <c r="KY2" s="1106"/>
      <c r="KZ2" s="1106"/>
      <c r="LA2" s="1106"/>
      <c r="LB2" s="1106"/>
      <c r="LC2" s="1106"/>
      <c r="LD2" s="929"/>
      <c r="LE2" s="924"/>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88"/>
      <c r="MV2" s="688"/>
      <c r="MW2" s="688"/>
      <c r="MX2" s="688"/>
      <c r="MY2" s="688"/>
      <c r="MZ2" s="688"/>
      <c r="NA2" s="688"/>
      <c r="NB2" s="688"/>
      <c r="NC2" s="688"/>
      <c r="ND2" s="688"/>
      <c r="NE2" s="688"/>
      <c r="NF2" s="688"/>
      <c r="NG2" s="790"/>
      <c r="NH2" s="790"/>
      <c r="NI2" s="790"/>
      <c r="NJ2" s="790"/>
      <c r="NK2" s="790"/>
      <c r="NL2" s="790"/>
      <c r="NM2" s="790"/>
      <c r="NN2" s="790"/>
      <c r="NO2" s="790"/>
      <c r="NP2" s="790"/>
      <c r="NQ2" s="790"/>
      <c r="NR2" s="790"/>
      <c r="OE2" s="1033"/>
      <c r="OF2" s="1033"/>
      <c r="OG2" s="1033"/>
      <c r="OH2" s="1033"/>
      <c r="OI2" s="1033"/>
      <c r="OJ2" s="1033"/>
      <c r="OK2" s="1033"/>
      <c r="OL2" s="1033"/>
      <c r="OM2" s="1033"/>
      <c r="ON2" s="1033"/>
      <c r="OO2" s="1033"/>
      <c r="OP2" s="1033"/>
      <c r="OQ2" s="1033"/>
      <c r="OR2" s="1033"/>
      <c r="OS2" s="1033"/>
      <c r="OT2" s="1033"/>
      <c r="OU2" s="1033"/>
      <c r="OV2" s="1033"/>
      <c r="OW2" s="1033"/>
      <c r="OX2" s="1033"/>
      <c r="OY2" s="1033"/>
      <c r="OZ2" s="1033"/>
      <c r="PA2" s="1033"/>
      <c r="PB2" s="1033"/>
    </row>
    <row r="3" spans="1:430" s="33" customFormat="1" ht="13.5" hidden="1" customHeight="1" outlineLevel="2"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80">NETWORKDAYS(BN1,BN2,$A$78:$A$142)</f>
        <v>21</v>
      </c>
      <c r="BO3" s="628">
        <f t="shared" si="80"/>
        <v>23</v>
      </c>
      <c r="BP3" s="628">
        <f>NETWORKDAYS(BP1,BP2,$A$78:$A$142)</f>
        <v>17</v>
      </c>
      <c r="BQ3" s="628">
        <f>NETWORKDAYS(BQ1,BQ2,$A$78:$A$219)</f>
        <v>20</v>
      </c>
      <c r="BR3" s="628">
        <f>NETWORKDAYS(BR1,BR2,$A$78:$A$219)</f>
        <v>20</v>
      </c>
      <c r="BS3" s="628">
        <f t="shared" ref="BS3" si="81">NETWORKDAYS(BS1,BS2,$A$78:$A$219)</f>
        <v>20</v>
      </c>
      <c r="BT3" s="628">
        <f>NETWORKDAYS(BT1,BT2,$A$78:$A$219)</f>
        <v>22</v>
      </c>
      <c r="BU3" s="628">
        <f>NETWORKDAYS(BU1,BU2,$A$78:$A$219)</f>
        <v>21</v>
      </c>
      <c r="BV3" s="628">
        <f>NETWORKDAYS(BV1,BV2,$A$78:$A$219)</f>
        <v>20</v>
      </c>
      <c r="BW3" s="628">
        <f>NETWORKDAYS(BW1,BW2,$A$78:$A$219)</f>
        <v>22</v>
      </c>
      <c r="BX3" s="54"/>
      <c r="BY3" s="54"/>
      <c r="BZ3" s="783">
        <f>NETWORKDAYS(BZ1,BZ2,$A$78:$A$219)</f>
        <v>22</v>
      </c>
      <c r="CA3" s="783">
        <f>NETWORKDAYS(CA1,CA2,$A$78:$A$219)</f>
        <v>21</v>
      </c>
      <c r="CB3" s="783">
        <f t="shared" ref="CB3:CD3" si="82">NETWORKDAYS(CB1,CB2,$A$78:$A$219)</f>
        <v>21</v>
      </c>
      <c r="CC3" s="783">
        <f t="shared" si="82"/>
        <v>22</v>
      </c>
      <c r="CD3" s="783">
        <f t="shared" si="82"/>
        <v>18</v>
      </c>
      <c r="CE3" s="783">
        <f t="shared" ref="CE3" si="83">NETWORKDAYS(CE1,CE2,$A$78:$A$219)</f>
        <v>20</v>
      </c>
      <c r="CF3" s="783">
        <f t="shared" ref="CF3" si="84">NETWORKDAYS(CF1,CF2,$A$78:$A$219)</f>
        <v>19</v>
      </c>
      <c r="CG3" s="783">
        <f t="shared" ref="CG3:CH3" si="85">NETWORKDAYS(CG1,CG2,$A$78:$A$219)</f>
        <v>21</v>
      </c>
      <c r="CH3" s="783">
        <f t="shared" si="85"/>
        <v>22</v>
      </c>
      <c r="CI3" s="783">
        <f t="shared" ref="CI3" si="86">NETWORKDAYS(CI1,CI2,$A$78:$A$219)</f>
        <v>21</v>
      </c>
      <c r="CJ3" s="783">
        <f t="shared" ref="CJ3" si="87">NETWORKDAYS(CJ1,CJ2,$A$78:$A$219)</f>
        <v>21</v>
      </c>
      <c r="CK3" s="783">
        <f t="shared" ref="CK3" si="88">NETWORKDAYS(CK1,CK2,$A$78:$A$219)</f>
        <v>22</v>
      </c>
      <c r="CL3" s="54"/>
      <c r="CM3" s="54"/>
      <c r="CN3" s="879">
        <f>NETWORKDAYS(CN1,CN2,$A$78:$A$219)</f>
        <v>20</v>
      </c>
      <c r="CO3" s="879">
        <f>NETWORKDAYS(CO1,CO2,$A$78:$A$219)</f>
        <v>23</v>
      </c>
      <c r="CP3" s="879">
        <f t="shared" ref="CP3:CY3" si="89">NETWORKDAYS(CP1,CP2,$A$78:$A$219)</f>
        <v>21</v>
      </c>
      <c r="CQ3" s="879">
        <f t="shared" si="89"/>
        <v>21</v>
      </c>
      <c r="CR3" s="879">
        <f t="shared" si="89"/>
        <v>19</v>
      </c>
      <c r="CS3" s="879">
        <f t="shared" si="89"/>
        <v>19</v>
      </c>
      <c r="CT3" s="879">
        <f t="shared" si="89"/>
        <v>20</v>
      </c>
      <c r="CU3" s="879">
        <f t="shared" si="89"/>
        <v>20</v>
      </c>
      <c r="CV3" s="879">
        <f t="shared" si="89"/>
        <v>23</v>
      </c>
      <c r="CW3" s="879">
        <f t="shared" si="89"/>
        <v>19</v>
      </c>
      <c r="CX3" s="879">
        <f t="shared" si="89"/>
        <v>22</v>
      </c>
      <c r="CY3" s="879">
        <f t="shared" si="89"/>
        <v>22</v>
      </c>
      <c r="CZ3" s="54"/>
      <c r="DA3" s="54"/>
      <c r="DB3" s="930">
        <f>NETWORKDAYS(DB1,DB2,$A$78:$A$219)</f>
        <v>20</v>
      </c>
      <c r="DC3" s="930">
        <f>NETWORKDAYS(DC1,DC2,$A$78:$A$219)</f>
        <v>23</v>
      </c>
      <c r="DD3" s="930">
        <f t="shared" ref="DD3:DM3" si="90">NETWORKDAYS(DD1,DD2,$A$78:$A$219)</f>
        <v>20</v>
      </c>
      <c r="DE3" s="930">
        <f t="shared" si="90"/>
        <v>22</v>
      </c>
      <c r="DF3" s="930">
        <f t="shared" si="90"/>
        <v>19</v>
      </c>
      <c r="DG3" s="930">
        <f t="shared" si="90"/>
        <v>18</v>
      </c>
      <c r="DH3" s="930">
        <f t="shared" si="90"/>
        <v>21</v>
      </c>
      <c r="DI3" s="930">
        <f t="shared" si="90"/>
        <v>20</v>
      </c>
      <c r="DJ3" s="930">
        <f t="shared" si="90"/>
        <v>21</v>
      </c>
      <c r="DK3" s="930">
        <f t="shared" si="90"/>
        <v>21</v>
      </c>
      <c r="DL3" s="930">
        <f t="shared" si="90"/>
        <v>22</v>
      </c>
      <c r="DM3" s="930">
        <f t="shared" si="90"/>
        <v>21</v>
      </c>
      <c r="DN3" s="54"/>
      <c r="DO3" s="54"/>
      <c r="DP3" s="1086">
        <f>NETWORKDAYS(DP1,DP2,$A$78:$A$219)</f>
        <v>21</v>
      </c>
      <c r="DQ3" s="1086">
        <f>NETWORKDAYS(DQ1,DQ2,$A$78:$A$219)</f>
        <v>23</v>
      </c>
      <c r="DR3" s="1086">
        <f t="shared" ref="DR3:EA3" si="91">NETWORKDAYS(DR1,DR2,$A$78:$A$219)</f>
        <v>19</v>
      </c>
      <c r="DS3" s="1086">
        <f t="shared" si="91"/>
        <v>23</v>
      </c>
      <c r="DT3" s="1086">
        <f t="shared" si="91"/>
        <v>19</v>
      </c>
      <c r="DU3" s="1086">
        <f>NETWORKDAYS(DU1,DU2,$A$78:$A$219)</f>
        <v>18</v>
      </c>
      <c r="DV3" s="1086">
        <f t="shared" si="91"/>
        <v>21</v>
      </c>
      <c r="DW3" s="1086">
        <f t="shared" si="91"/>
        <v>20</v>
      </c>
      <c r="DX3" s="1086">
        <f t="shared" si="91"/>
        <v>21</v>
      </c>
      <c r="DY3" s="1086">
        <f t="shared" si="91"/>
        <v>21</v>
      </c>
      <c r="DZ3" s="1086">
        <f t="shared" si="91"/>
        <v>22</v>
      </c>
      <c r="EA3" s="1086">
        <f t="shared" si="91"/>
        <v>20</v>
      </c>
      <c r="EB3" s="54"/>
      <c r="EC3" s="54"/>
      <c r="ED3" s="1099">
        <f>NETWORKDAYS(ED1,ED2,$A$78:$A$219)</f>
        <v>22</v>
      </c>
      <c r="EE3" s="1099">
        <f>NETWORKDAYS(EE1,EE2,$A$78:$A$219)</f>
        <v>22</v>
      </c>
      <c r="EF3" s="1099">
        <f t="shared" ref="EF3:EH3" si="92">NETWORKDAYS(EF1,EF2,$A$78:$A$219)</f>
        <v>20</v>
      </c>
      <c r="EG3" s="1099">
        <f t="shared" si="92"/>
        <v>23</v>
      </c>
      <c r="EH3" s="1099">
        <f t="shared" si="92"/>
        <v>18</v>
      </c>
      <c r="EI3" s="1099">
        <f>NETWORKDAYS(EI1,EI2,$A$78:$A$219)</f>
        <v>19</v>
      </c>
      <c r="EJ3" s="1099">
        <f t="shared" ref="EJ3:EO3" si="93">NETWORKDAYS(EJ1,EJ2,$A$78:$A$219)</f>
        <v>21</v>
      </c>
      <c r="EK3" s="1099">
        <f t="shared" si="93"/>
        <v>20</v>
      </c>
      <c r="EL3" s="1099">
        <f t="shared" si="93"/>
        <v>22</v>
      </c>
      <c r="EM3" s="1099">
        <f t="shared" si="93"/>
        <v>21</v>
      </c>
      <c r="EN3" s="1099">
        <f t="shared" si="93"/>
        <v>20</v>
      </c>
      <c r="EO3" s="1099">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7"/>
      <c r="GO3" s="786"/>
      <c r="GP3" s="787"/>
      <c r="GQ3" s="786"/>
      <c r="GR3" s="787"/>
      <c r="GS3" s="786"/>
      <c r="GT3" s="787"/>
      <c r="GU3" s="786"/>
      <c r="GV3" s="787"/>
      <c r="GW3" s="786"/>
      <c r="GX3" s="787"/>
      <c r="GY3" s="786"/>
      <c r="GZ3" s="787"/>
      <c r="HA3" s="786"/>
      <c r="HB3" s="787"/>
      <c r="HC3" s="786"/>
      <c r="HD3" s="787"/>
      <c r="HE3" s="786"/>
      <c r="HF3" s="787"/>
      <c r="HG3" s="786"/>
      <c r="HH3" s="787"/>
      <c r="HI3" s="786"/>
      <c r="HJ3" s="787"/>
      <c r="HK3" s="786"/>
      <c r="HL3" s="875"/>
      <c r="HM3" s="874"/>
      <c r="HN3" s="875"/>
      <c r="HO3" s="874"/>
      <c r="HP3" s="875"/>
      <c r="HQ3" s="874"/>
      <c r="HR3" s="875"/>
      <c r="HS3" s="874"/>
      <c r="HT3" s="875"/>
      <c r="HU3" s="874"/>
      <c r="HV3" s="875"/>
      <c r="HW3" s="874"/>
      <c r="HX3" s="875"/>
      <c r="HY3" s="874"/>
      <c r="HZ3" s="875"/>
      <c r="IA3" s="874"/>
      <c r="IB3" s="875"/>
      <c r="IC3" s="874"/>
      <c r="ID3" s="875"/>
      <c r="IE3" s="874"/>
      <c r="IF3" s="875"/>
      <c r="IG3" s="874"/>
      <c r="IH3" s="875"/>
      <c r="II3" s="874"/>
      <c r="IJ3" s="927"/>
      <c r="IK3" s="924"/>
      <c r="IL3" s="927"/>
      <c r="IM3" s="924"/>
      <c r="IN3" s="927"/>
      <c r="IO3" s="924"/>
      <c r="IP3" s="927"/>
      <c r="IQ3" s="924"/>
      <c r="IR3" s="927"/>
      <c r="IS3" s="924"/>
      <c r="IT3" s="927"/>
      <c r="IU3" s="924"/>
      <c r="IV3" s="927"/>
      <c r="IW3" s="924"/>
      <c r="IX3" s="927"/>
      <c r="IY3" s="924"/>
      <c r="IZ3" s="927"/>
      <c r="JA3" s="924"/>
      <c r="JB3" s="927"/>
      <c r="JC3" s="924"/>
      <c r="JD3" s="927"/>
      <c r="JE3" s="924"/>
      <c r="JF3" s="927"/>
      <c r="JG3" s="924"/>
      <c r="JH3" s="1088"/>
      <c r="JI3" s="1088"/>
      <c r="JJ3" s="1088"/>
      <c r="JK3" s="1088"/>
      <c r="JL3" s="1088"/>
      <c r="JM3" s="1088"/>
      <c r="JN3" s="1088"/>
      <c r="JO3" s="1088"/>
      <c r="JP3" s="1088"/>
      <c r="JQ3" s="1088"/>
      <c r="JR3" s="1088"/>
      <c r="JS3" s="1088"/>
      <c r="JT3" s="1088"/>
      <c r="JU3" s="1088"/>
      <c r="JV3" s="1088"/>
      <c r="JW3" s="1088"/>
      <c r="JX3" s="1088"/>
      <c r="JY3" s="1088"/>
      <c r="JZ3" s="1088"/>
      <c r="KA3" s="1088"/>
      <c r="KB3" s="1088"/>
      <c r="KC3" s="1088"/>
      <c r="KD3" s="1088"/>
      <c r="KE3" s="1088"/>
      <c r="KF3" s="1106"/>
      <c r="KG3" s="1106"/>
      <c r="KH3" s="1106"/>
      <c r="KI3" s="1106"/>
      <c r="KJ3" s="1106"/>
      <c r="KK3" s="1106"/>
      <c r="KL3" s="1106"/>
      <c r="KM3" s="1106"/>
      <c r="KN3" s="1106"/>
      <c r="KO3" s="1106"/>
      <c r="KP3" s="1106"/>
      <c r="KQ3" s="1106"/>
      <c r="KR3" s="1106"/>
      <c r="KS3" s="1106"/>
      <c r="KT3" s="1106"/>
      <c r="KU3" s="1106"/>
      <c r="KV3" s="1106"/>
      <c r="KW3" s="1106"/>
      <c r="KX3" s="1106"/>
      <c r="KY3" s="1106"/>
      <c r="KZ3" s="1106"/>
      <c r="LA3" s="1106"/>
      <c r="LB3" s="1106"/>
      <c r="LC3" s="1106"/>
      <c r="LD3" s="930"/>
      <c r="LE3" s="924"/>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89"/>
      <c r="MV3" s="689"/>
      <c r="MW3" s="689"/>
      <c r="MX3" s="689"/>
      <c r="MY3" s="689"/>
      <c r="MZ3" s="689"/>
      <c r="NA3" s="689"/>
      <c r="NB3" s="689"/>
      <c r="NC3" s="689"/>
      <c r="ND3" s="689"/>
      <c r="NE3" s="689"/>
      <c r="NF3" s="689"/>
      <c r="NG3" s="791"/>
      <c r="NH3" s="791"/>
      <c r="NI3" s="791"/>
      <c r="NJ3" s="791"/>
      <c r="NK3" s="791"/>
      <c r="NL3" s="791"/>
      <c r="NM3" s="791"/>
      <c r="NN3" s="791"/>
      <c r="NO3" s="791"/>
      <c r="NP3" s="791"/>
      <c r="NQ3" s="791"/>
      <c r="NR3" s="791"/>
      <c r="OE3" s="1034"/>
      <c r="OF3" s="1034"/>
      <c r="OG3" s="1034"/>
      <c r="OH3" s="1034"/>
      <c r="OI3" s="1034"/>
      <c r="OJ3" s="1034"/>
      <c r="OK3" s="1034"/>
      <c r="OL3" s="1034"/>
      <c r="OM3" s="1034"/>
      <c r="ON3" s="1034"/>
      <c r="OO3" s="1034"/>
      <c r="OP3" s="1034"/>
      <c r="OQ3" s="1034"/>
      <c r="OR3" s="1034"/>
      <c r="OS3" s="1034"/>
      <c r="OT3" s="1034"/>
      <c r="OU3" s="1034"/>
      <c r="OV3" s="1034"/>
      <c r="OW3" s="1034"/>
      <c r="OX3" s="1034"/>
      <c r="OY3" s="1034"/>
      <c r="OZ3" s="1034"/>
      <c r="PA3" s="1034"/>
      <c r="PB3" s="1034"/>
    </row>
    <row r="4" spans="1:430" s="38" customFormat="1" ht="13.5" hidden="1" customHeight="1" outlineLevel="2"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4">
        <f t="shared" ref="BZ4:CK4" si="98">IF(BZ11&gt;0,1,)</f>
        <v>1</v>
      </c>
      <c r="CA4" s="784">
        <f t="shared" si="98"/>
        <v>1</v>
      </c>
      <c r="CB4" s="784">
        <f t="shared" si="98"/>
        <v>1</v>
      </c>
      <c r="CC4" s="784">
        <f t="shared" si="98"/>
        <v>1</v>
      </c>
      <c r="CD4" s="784">
        <f t="shared" si="98"/>
        <v>1</v>
      </c>
      <c r="CE4" s="784">
        <f t="shared" si="98"/>
        <v>1</v>
      </c>
      <c r="CF4" s="784">
        <f t="shared" si="98"/>
        <v>1</v>
      </c>
      <c r="CG4" s="784">
        <f t="shared" si="98"/>
        <v>1</v>
      </c>
      <c r="CH4" s="784">
        <f t="shared" si="98"/>
        <v>1</v>
      </c>
      <c r="CI4" s="784">
        <f t="shared" si="98"/>
        <v>1</v>
      </c>
      <c r="CJ4" s="784">
        <f t="shared" si="98"/>
        <v>1</v>
      </c>
      <c r="CK4" s="784">
        <f t="shared" si="98"/>
        <v>1</v>
      </c>
      <c r="CL4" s="221">
        <f>SUM(BZ4:CK4)</f>
        <v>12</v>
      </c>
      <c r="CM4" s="167"/>
      <c r="CN4" s="880">
        <f t="shared" ref="CN4:CY4" si="99">IF(CN11&gt;0,1,)</f>
        <v>1</v>
      </c>
      <c r="CO4" s="880">
        <f t="shared" si="99"/>
        <v>1</v>
      </c>
      <c r="CP4" s="880">
        <f t="shared" si="99"/>
        <v>1</v>
      </c>
      <c r="CQ4" s="880">
        <f t="shared" si="99"/>
        <v>1</v>
      </c>
      <c r="CR4" s="880">
        <f t="shared" si="99"/>
        <v>1</v>
      </c>
      <c r="CS4" s="880">
        <f t="shared" si="99"/>
        <v>1</v>
      </c>
      <c r="CT4" s="880">
        <f t="shared" si="99"/>
        <v>1</v>
      </c>
      <c r="CU4" s="880">
        <f t="shared" si="99"/>
        <v>1</v>
      </c>
      <c r="CV4" s="880">
        <f t="shared" si="99"/>
        <v>1</v>
      </c>
      <c r="CW4" s="880">
        <f t="shared" si="99"/>
        <v>1</v>
      </c>
      <c r="CX4" s="880">
        <f t="shared" si="99"/>
        <v>1</v>
      </c>
      <c r="CY4" s="880">
        <f t="shared" si="99"/>
        <v>1</v>
      </c>
      <c r="CZ4" s="221">
        <f>SUM(CN4:CY4)</f>
        <v>12</v>
      </c>
      <c r="DA4" s="167"/>
      <c r="DB4" s="931">
        <f t="shared" ref="DB4:DM4" si="100">IF(DB11&gt;0,1,)</f>
        <v>1</v>
      </c>
      <c r="DC4" s="931">
        <f t="shared" si="100"/>
        <v>1</v>
      </c>
      <c r="DD4" s="931">
        <f t="shared" si="100"/>
        <v>1</v>
      </c>
      <c r="DE4" s="931">
        <f t="shared" si="100"/>
        <v>1</v>
      </c>
      <c r="DF4" s="931">
        <f t="shared" si="100"/>
        <v>1</v>
      </c>
      <c r="DG4" s="931">
        <f t="shared" si="100"/>
        <v>1</v>
      </c>
      <c r="DH4" s="931">
        <f t="shared" si="100"/>
        <v>1</v>
      </c>
      <c r="DI4" s="931">
        <f t="shared" si="100"/>
        <v>1</v>
      </c>
      <c r="DJ4" s="931">
        <f t="shared" si="100"/>
        <v>1</v>
      </c>
      <c r="DK4" s="931">
        <f t="shared" si="100"/>
        <v>1</v>
      </c>
      <c r="DL4" s="931">
        <f t="shared" si="100"/>
        <v>1</v>
      </c>
      <c r="DM4" s="931">
        <f t="shared" si="100"/>
        <v>1</v>
      </c>
      <c r="DN4" s="221">
        <f>SUM(DB4:DM4)</f>
        <v>12</v>
      </c>
      <c r="DO4" s="167"/>
      <c r="DP4" s="1087">
        <f t="shared" ref="DP4:EA4" si="101">IF(DP11&gt;0,1,)</f>
        <v>1</v>
      </c>
      <c r="DQ4" s="1087">
        <f t="shared" si="101"/>
        <v>1</v>
      </c>
      <c r="DR4" s="1087">
        <f t="shared" si="101"/>
        <v>1</v>
      </c>
      <c r="DS4" s="1087">
        <f t="shared" si="101"/>
        <v>1</v>
      </c>
      <c r="DT4" s="1087">
        <f t="shared" si="101"/>
        <v>1</v>
      </c>
      <c r="DU4" s="1087">
        <f>IF(DU11&gt;0,1,)</f>
        <v>1</v>
      </c>
      <c r="DV4" s="1087">
        <f>IF(DV11&gt;0,1,)</f>
        <v>1</v>
      </c>
      <c r="DW4" s="1087">
        <f t="shared" si="101"/>
        <v>1</v>
      </c>
      <c r="DX4" s="1087">
        <f t="shared" si="101"/>
        <v>1</v>
      </c>
      <c r="DY4" s="1087">
        <f t="shared" si="101"/>
        <v>1</v>
      </c>
      <c r="DZ4" s="1087">
        <f t="shared" si="101"/>
        <v>1</v>
      </c>
      <c r="EA4" s="1087">
        <f t="shared" si="101"/>
        <v>1</v>
      </c>
      <c r="EB4" s="221">
        <f>SUM(DP4:EA4)</f>
        <v>12</v>
      </c>
      <c r="EC4" s="167"/>
      <c r="ED4" s="1100">
        <f t="shared" ref="ED4:EH4" si="102">IF(ED11&gt;0,1,)</f>
        <v>1</v>
      </c>
      <c r="EE4" s="1100">
        <f t="shared" si="102"/>
        <v>1</v>
      </c>
      <c r="EF4" s="1100">
        <f t="shared" si="102"/>
        <v>1</v>
      </c>
      <c r="EG4" s="1100">
        <f t="shared" si="102"/>
        <v>1</v>
      </c>
      <c r="EH4" s="1100">
        <f t="shared" si="102"/>
        <v>1</v>
      </c>
      <c r="EI4" s="1100">
        <f>IF(EI11&gt;0,1,)</f>
        <v>1</v>
      </c>
      <c r="EJ4" s="1100">
        <f>IF(EJ11&gt;0,1,)</f>
        <v>1</v>
      </c>
      <c r="EK4" s="1100">
        <f t="shared" ref="EK4:EO4" si="103">IF(EK11&gt;0,1,)</f>
        <v>1</v>
      </c>
      <c r="EL4" s="1100">
        <f t="shared" si="103"/>
        <v>1</v>
      </c>
      <c r="EM4" s="1100">
        <f t="shared" si="103"/>
        <v>0</v>
      </c>
      <c r="EN4" s="1100">
        <f t="shared" si="103"/>
        <v>0</v>
      </c>
      <c r="EO4" s="1100">
        <f t="shared" si="103"/>
        <v>0</v>
      </c>
      <c r="EP4" s="221">
        <f>SUM(ED4:EO4)</f>
        <v>9</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88"/>
      <c r="GO4" s="789"/>
      <c r="GP4" s="788"/>
      <c r="GQ4" s="789"/>
      <c r="GR4" s="788"/>
      <c r="GS4" s="789"/>
      <c r="GT4" s="788"/>
      <c r="GU4" s="789"/>
      <c r="GV4" s="788"/>
      <c r="GW4" s="789"/>
      <c r="GX4" s="788"/>
      <c r="GY4" s="789"/>
      <c r="GZ4" s="788"/>
      <c r="HA4" s="789"/>
      <c r="HB4" s="788"/>
      <c r="HC4" s="789"/>
      <c r="HD4" s="788"/>
      <c r="HE4" s="789"/>
      <c r="HF4" s="788"/>
      <c r="HG4" s="789"/>
      <c r="HH4" s="788"/>
      <c r="HI4" s="789"/>
      <c r="HJ4" s="788"/>
      <c r="HK4" s="789"/>
      <c r="HL4" s="876"/>
      <c r="HM4" s="877"/>
      <c r="HN4" s="876"/>
      <c r="HO4" s="877"/>
      <c r="HP4" s="876"/>
      <c r="HQ4" s="877"/>
      <c r="HR4" s="876"/>
      <c r="HS4" s="877"/>
      <c r="HT4" s="876"/>
      <c r="HU4" s="877"/>
      <c r="HV4" s="876"/>
      <c r="HW4" s="877"/>
      <c r="HX4" s="876"/>
      <c r="HY4" s="877"/>
      <c r="HZ4" s="876"/>
      <c r="IA4" s="877"/>
      <c r="IB4" s="876"/>
      <c r="IC4" s="877"/>
      <c r="ID4" s="876"/>
      <c r="IE4" s="877"/>
      <c r="IF4" s="876"/>
      <c r="IG4" s="877"/>
      <c r="IH4" s="876"/>
      <c r="II4" s="877"/>
      <c r="IJ4" s="928"/>
      <c r="IK4" s="925"/>
      <c r="IL4" s="928"/>
      <c r="IM4" s="925"/>
      <c r="IN4" s="928"/>
      <c r="IO4" s="925"/>
      <c r="IP4" s="928"/>
      <c r="IQ4" s="925"/>
      <c r="IR4" s="928"/>
      <c r="IS4" s="925"/>
      <c r="IT4" s="928"/>
      <c r="IU4" s="925"/>
      <c r="IV4" s="928"/>
      <c r="IW4" s="925"/>
      <c r="IX4" s="928"/>
      <c r="IY4" s="925"/>
      <c r="IZ4" s="928"/>
      <c r="JA4" s="925"/>
      <c r="JB4" s="928"/>
      <c r="JC4" s="925"/>
      <c r="JD4" s="928"/>
      <c r="JE4" s="925"/>
      <c r="JF4" s="928"/>
      <c r="JG4" s="925"/>
      <c r="JH4" s="1089"/>
      <c r="JI4" s="1089"/>
      <c r="JJ4" s="1089"/>
      <c r="JK4" s="1089"/>
      <c r="JL4" s="1089"/>
      <c r="JM4" s="1089"/>
      <c r="JN4" s="1089"/>
      <c r="JO4" s="1089"/>
      <c r="JP4" s="1089"/>
      <c r="JQ4" s="1089"/>
      <c r="JR4" s="1089"/>
      <c r="JS4" s="1089"/>
      <c r="JT4" s="1089"/>
      <c r="JU4" s="1089"/>
      <c r="JV4" s="1089"/>
      <c r="JW4" s="1089"/>
      <c r="JX4" s="1089"/>
      <c r="JY4" s="1089"/>
      <c r="JZ4" s="1089"/>
      <c r="KA4" s="1089"/>
      <c r="KB4" s="1089"/>
      <c r="KC4" s="1089"/>
      <c r="KD4" s="1089"/>
      <c r="KE4" s="1089"/>
      <c r="KF4" s="1107"/>
      <c r="KG4" s="1107"/>
      <c r="KH4" s="1107"/>
      <c r="KI4" s="1107"/>
      <c r="KJ4" s="1107"/>
      <c r="KK4" s="1107"/>
      <c r="KL4" s="1107"/>
      <c r="KM4" s="1107"/>
      <c r="KN4" s="1107"/>
      <c r="KO4" s="1107"/>
      <c r="KP4" s="1107"/>
      <c r="KQ4" s="1107"/>
      <c r="KR4" s="1107"/>
      <c r="KS4" s="1107"/>
      <c r="KT4" s="1107"/>
      <c r="KU4" s="1107"/>
      <c r="KV4" s="1107"/>
      <c r="KW4" s="1107"/>
      <c r="KX4" s="1107"/>
      <c r="KY4" s="1107"/>
      <c r="KZ4" s="1107"/>
      <c r="LA4" s="1107"/>
      <c r="LB4" s="1107"/>
      <c r="LC4" s="1107"/>
      <c r="LD4" s="931"/>
      <c r="LE4" s="925"/>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0"/>
      <c r="MV4" s="690"/>
      <c r="MW4" s="690"/>
      <c r="MX4" s="690"/>
      <c r="MY4" s="690"/>
      <c r="MZ4" s="690"/>
      <c r="NA4" s="690"/>
      <c r="NB4" s="690"/>
      <c r="NC4" s="690"/>
      <c r="ND4" s="690"/>
      <c r="NE4" s="690"/>
      <c r="NF4" s="690"/>
      <c r="NG4" s="792"/>
      <c r="NH4" s="792"/>
      <c r="NI4" s="792"/>
      <c r="NJ4" s="792"/>
      <c r="NK4" s="792"/>
      <c r="NL4" s="792"/>
      <c r="NM4" s="792"/>
      <c r="NN4" s="792"/>
      <c r="NO4" s="792"/>
      <c r="NP4" s="792"/>
      <c r="NQ4" s="792"/>
      <c r="NR4" s="792"/>
      <c r="OE4" s="1035"/>
      <c r="OF4" s="1035"/>
      <c r="OG4" s="1035"/>
      <c r="OH4" s="1035"/>
      <c r="OI4" s="1035"/>
      <c r="OJ4" s="1035"/>
      <c r="OK4" s="1035"/>
      <c r="OL4" s="1035"/>
      <c r="OM4" s="1035"/>
      <c r="ON4" s="1035"/>
      <c r="OO4" s="1035"/>
      <c r="OP4" s="1035"/>
      <c r="OQ4" s="1035"/>
      <c r="OR4" s="1035"/>
      <c r="OS4" s="1035"/>
      <c r="OT4" s="1035"/>
      <c r="OU4" s="1035"/>
      <c r="OV4" s="1035"/>
      <c r="OW4" s="1035"/>
      <c r="OX4" s="1035"/>
      <c r="OY4" s="1035"/>
      <c r="OZ4" s="1035"/>
      <c r="PA4" s="1035"/>
      <c r="PB4" s="1035"/>
    </row>
    <row r="5" spans="1:430" s="44" customFormat="1" ht="13.5" hidden="1" customHeight="1" outlineLevel="1" collapsed="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c r="EN5" s="43"/>
      <c r="EO5" s="56"/>
      <c r="EP5" s="168">
        <f>SUM(ED5:EO5)</f>
        <v>331</v>
      </c>
      <c r="EQ5" s="171">
        <f>SUM(ED5:EO5)/$EP$4</f>
        <v>36.777777777777779</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5">
        <f>ED5-EA5</f>
        <v>5</v>
      </c>
      <c r="KG5" s="603">
        <f>KF5/EA5</f>
        <v>0.2</v>
      </c>
      <c r="KH5" s="1115">
        <f>EE5-ED5</f>
        <v>-19</v>
      </c>
      <c r="KI5" s="603">
        <f>KH5/ED5</f>
        <v>-0.6333333333333333</v>
      </c>
      <c r="KJ5" s="1115">
        <f>EF5-EE5</f>
        <v>36</v>
      </c>
      <c r="KK5" s="603">
        <f>KJ5/EE5</f>
        <v>3.2727272727272729</v>
      </c>
      <c r="KL5" s="1115">
        <f>EG5-EF5</f>
        <v>-1</v>
      </c>
      <c r="KM5" s="603">
        <f>KL5/EF5</f>
        <v>-2.1276595744680851E-2</v>
      </c>
      <c r="KN5" s="1115">
        <f>EH5-EG5</f>
        <v>-36</v>
      </c>
      <c r="KO5" s="603">
        <f>KN5/EG5</f>
        <v>-0.78260869565217395</v>
      </c>
      <c r="KP5" s="1115">
        <f>EI5-EH5</f>
        <v>25</v>
      </c>
      <c r="KQ5" s="603">
        <f>KP5/EH5</f>
        <v>2.5</v>
      </c>
      <c r="KR5" s="1115">
        <f>EJ5-EI5</f>
        <v>-23</v>
      </c>
      <c r="KS5" s="367">
        <f>KR5/EI5</f>
        <v>-0.65714285714285714</v>
      </c>
      <c r="KT5" s="1115">
        <f>EK5-EJ5</f>
        <v>5</v>
      </c>
      <c r="KU5" s="367">
        <f>KT5/EJ5</f>
        <v>0.41666666666666669</v>
      </c>
      <c r="KV5" s="1115">
        <f>EL5-EK5</f>
        <v>106</v>
      </c>
      <c r="KW5" s="367">
        <f>KV5/EK5</f>
        <v>6.2352941176470589</v>
      </c>
      <c r="KX5" s="1115">
        <f>EM5-EL5</f>
        <v>-123</v>
      </c>
      <c r="KY5" s="1116">
        <f>KX5/EL5</f>
        <v>-1</v>
      </c>
      <c r="KZ5" s="1115">
        <f>EN5-EM5</f>
        <v>0</v>
      </c>
      <c r="LA5" s="1116" t="e">
        <f>KZ5/EM5</f>
        <v>#DIV/0!</v>
      </c>
      <c r="LB5" s="1115">
        <f>EO5-EN5</f>
        <v>0</v>
      </c>
      <c r="LC5" s="1116" t="e">
        <f>LB5/EN5</f>
        <v>#DIV/0!</v>
      </c>
      <c r="LD5" s="843">
        <f>DX5</f>
        <v>47</v>
      </c>
      <c r="LE5" s="1145">
        <f>EL5</f>
        <v>123</v>
      </c>
      <c r="LF5" s="113">
        <f>LE5-LD5</f>
        <v>76</v>
      </c>
      <c r="LG5" s="100">
        <f>IF(ISERROR(LF5/LD5),0,LF5/LD5)</f>
        <v>1.6170212765957446</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1"/>
      <c r="MV5" s="691"/>
      <c r="MW5" s="691"/>
      <c r="MX5" s="691"/>
      <c r="MY5" s="691"/>
      <c r="MZ5" s="691"/>
      <c r="NA5" s="691"/>
      <c r="NB5" s="691"/>
      <c r="NC5" s="691"/>
      <c r="ND5" s="691"/>
      <c r="NE5" s="691"/>
      <c r="NF5" s="691"/>
      <c r="NG5" s="793"/>
      <c r="NH5" s="793"/>
      <c r="NI5" s="793"/>
      <c r="NJ5" s="793"/>
      <c r="NK5" s="793"/>
      <c r="NL5" s="793"/>
      <c r="NM5" s="793"/>
      <c r="NN5" s="793"/>
      <c r="NO5" s="793"/>
      <c r="NP5" s="793"/>
      <c r="NQ5" s="793"/>
      <c r="NR5" s="793"/>
    </row>
    <row r="6" spans="1:43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v>2213</v>
      </c>
      <c r="EL6" s="1095">
        <v>1984</v>
      </c>
      <c r="EM6" s="1096"/>
      <c r="EN6" s="1095"/>
      <c r="EO6" s="1096"/>
      <c r="EP6" s="172">
        <f>SUM(ED6:EO6)</f>
        <v>16938</v>
      </c>
      <c r="EQ6" s="172">
        <f>SUM(ED6:EO6)/$EP$4</f>
        <v>1882</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5">
        <f t="shared" ref="KF6:KF7" si="104">ED6-EA6</f>
        <v>356</v>
      </c>
      <c r="KG6" s="603">
        <f t="shared" ref="KG6:KG7" si="105">KF6/EA6</f>
        <v>0.22111801242236026</v>
      </c>
      <c r="KH6" s="1115">
        <f t="shared" ref="KH6:KH7" si="106">EE6-ED6</f>
        <v>-294</v>
      </c>
      <c r="KI6" s="603">
        <f t="shared" ref="KI6:KI7" si="107">KH6/ED6</f>
        <v>-0.14954221770091555</v>
      </c>
      <c r="KJ6" s="1115">
        <f t="shared" ref="KJ6:KJ7" si="108">EF6-EE6</f>
        <v>-137</v>
      </c>
      <c r="KK6" s="603">
        <f t="shared" ref="KK6:KK7" si="109">KJ6/EE6</f>
        <v>-8.1937799043062198E-2</v>
      </c>
      <c r="KL6" s="1115">
        <f t="shared" ref="KL6:KL7" si="110">EG6-EF6</f>
        <v>248</v>
      </c>
      <c r="KM6" s="603">
        <f t="shared" ref="KM6:KM7" si="111">KL6/EF6</f>
        <v>0.16156351791530946</v>
      </c>
      <c r="KN6" s="1115">
        <f t="shared" ref="KN6:KN7" si="112">EH6-EG6</f>
        <v>-32</v>
      </c>
      <c r="KO6" s="603">
        <f t="shared" ref="KO6:KO7" si="113">KN6/EG6</f>
        <v>-1.7947279865395401E-2</v>
      </c>
      <c r="KP6" s="1115">
        <f t="shared" ref="KP6:KP7" si="114">EI6-EH6</f>
        <v>-270</v>
      </c>
      <c r="KQ6" s="603">
        <f t="shared" ref="KQ6:KQ7" si="115">KP6/EH6</f>
        <v>-0.15419760137064534</v>
      </c>
      <c r="KR6" s="1115">
        <f t="shared" ref="KR6:KR7" si="116">EJ6-EI6</f>
        <v>1072</v>
      </c>
      <c r="KS6" s="367">
        <f t="shared" ref="KS6:KS7" si="117">KR6/EI6</f>
        <v>0.72383524645509789</v>
      </c>
      <c r="KT6" s="1115">
        <f t="shared" ref="KT6:KT7" si="118">EK6-EJ6</f>
        <v>-340</v>
      </c>
      <c r="KU6" s="367">
        <f t="shared" ref="KU6:KU7" si="119">KT6/EJ6</f>
        <v>-0.13317665491578534</v>
      </c>
      <c r="KV6" s="1115">
        <f t="shared" ref="KV6:KV7" si="120">EL6-EK6</f>
        <v>-229</v>
      </c>
      <c r="KW6" s="367">
        <f t="shared" ref="KW6:KW7" si="121">KV6/EK6</f>
        <v>-0.1034794396746498</v>
      </c>
      <c r="KX6" s="1115">
        <f t="shared" ref="KX6:KX7" si="122">EM6-EL6</f>
        <v>-1984</v>
      </c>
      <c r="KY6" s="1116">
        <f t="shared" ref="KY6:KY7" si="123">KX6/EL6</f>
        <v>-1</v>
      </c>
      <c r="KZ6" s="1115">
        <f t="shared" ref="KZ6:KZ7" si="124">EN6-EM6</f>
        <v>0</v>
      </c>
      <c r="LA6" s="1116" t="e">
        <f t="shared" ref="LA6:LA7" si="125">KZ6/EM6</f>
        <v>#DIV/0!</v>
      </c>
      <c r="LB6" s="1115">
        <f t="shared" ref="LB6:LB7" si="126">EO6-EN6</f>
        <v>0</v>
      </c>
      <c r="LC6" s="1116" t="e">
        <f t="shared" ref="LC6:LC7" si="127">LB6/EN6</f>
        <v>#DIV/0!</v>
      </c>
      <c r="LD6" s="1163">
        <f>DX6</f>
        <v>1873</v>
      </c>
      <c r="LE6" s="1145">
        <f>EL6</f>
        <v>1984</v>
      </c>
      <c r="LF6" s="113">
        <f>LE6-LD6</f>
        <v>111</v>
      </c>
      <c r="LG6" s="100">
        <f>IF(ISERROR(LF6/LD6),0,LF6/LD6)</f>
        <v>5.9263214095034704E-2</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2"/>
      <c r="MV6" s="692"/>
      <c r="MW6" s="692"/>
      <c r="MX6" s="692"/>
      <c r="MY6" s="692"/>
      <c r="MZ6" s="692"/>
      <c r="NA6" s="692"/>
      <c r="NB6" s="692"/>
      <c r="NC6" s="692"/>
      <c r="ND6" s="692"/>
      <c r="NE6" s="692"/>
      <c r="NF6" s="692"/>
      <c r="NG6" s="794"/>
      <c r="NH6" s="794"/>
      <c r="NI6" s="794"/>
      <c r="NJ6" s="794"/>
      <c r="NK6" s="794"/>
      <c r="NL6" s="794"/>
      <c r="NM6" s="794"/>
      <c r="NN6" s="794"/>
      <c r="NO6" s="794"/>
      <c r="NP6" s="794"/>
      <c r="NQ6" s="794"/>
      <c r="NR6" s="794"/>
    </row>
    <row r="7" spans="1:430" s="9" customFormat="1" ht="13.5" hidden="1" customHeight="1" outlineLevel="1" x14ac:dyDescent="0.3">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c r="EN7" s="13"/>
      <c r="EO7" s="57"/>
      <c r="EP7" s="169">
        <f>SUM(ED7:EO7)</f>
        <v>1004</v>
      </c>
      <c r="EQ7" s="204">
        <f>SUM(ED7:EO7)/$EP$4</f>
        <v>111.55555555555556</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5">
        <f t="shared" si="104"/>
        <v>101</v>
      </c>
      <c r="KG7" s="603">
        <f t="shared" si="105"/>
        <v>2.8055555555555554</v>
      </c>
      <c r="KH7" s="1115">
        <f t="shared" si="106"/>
        <v>-93</v>
      </c>
      <c r="KI7" s="603">
        <f t="shared" si="107"/>
        <v>-0.67883211678832112</v>
      </c>
      <c r="KJ7" s="1115">
        <f t="shared" si="108"/>
        <v>-12</v>
      </c>
      <c r="KK7" s="603">
        <f t="shared" si="109"/>
        <v>-0.27272727272727271</v>
      </c>
      <c r="KL7" s="1115">
        <f t="shared" si="110"/>
        <v>32</v>
      </c>
      <c r="KM7" s="603">
        <f t="shared" si="111"/>
        <v>1</v>
      </c>
      <c r="KN7" s="1115">
        <f t="shared" si="112"/>
        <v>-14</v>
      </c>
      <c r="KO7" s="603">
        <f t="shared" si="113"/>
        <v>-0.21875</v>
      </c>
      <c r="KP7" s="1115">
        <f t="shared" si="114"/>
        <v>57</v>
      </c>
      <c r="KQ7" s="603">
        <f t="shared" si="115"/>
        <v>1.1399999999999999</v>
      </c>
      <c r="KR7" s="1115">
        <f t="shared" si="116"/>
        <v>125</v>
      </c>
      <c r="KS7" s="367">
        <f t="shared" si="117"/>
        <v>1.1682242990654206</v>
      </c>
      <c r="KT7" s="1115">
        <f t="shared" si="118"/>
        <v>24</v>
      </c>
      <c r="KU7" s="367">
        <f t="shared" si="119"/>
        <v>0.10344827586206896</v>
      </c>
      <c r="KV7" s="1115">
        <f t="shared" si="120"/>
        <v>-174</v>
      </c>
      <c r="KW7" s="367">
        <f t="shared" si="121"/>
        <v>-0.6796875</v>
      </c>
      <c r="KX7" s="1115">
        <f t="shared" si="122"/>
        <v>-82</v>
      </c>
      <c r="KY7" s="1116">
        <f t="shared" si="123"/>
        <v>-1</v>
      </c>
      <c r="KZ7" s="1115">
        <f t="shared" si="124"/>
        <v>0</v>
      </c>
      <c r="LA7" s="1116" t="e">
        <f t="shared" si="125"/>
        <v>#DIV/0!</v>
      </c>
      <c r="LB7" s="1115">
        <f t="shared" si="126"/>
        <v>0</v>
      </c>
      <c r="LC7" s="1116" t="e">
        <f t="shared" si="127"/>
        <v>#DIV/0!</v>
      </c>
      <c r="LD7" s="13">
        <f>DX7</f>
        <v>133</v>
      </c>
      <c r="LE7" s="1145">
        <f>EL7</f>
        <v>82</v>
      </c>
      <c r="LF7" s="113">
        <f>LE7-LD7</f>
        <v>-51</v>
      </c>
      <c r="LG7" s="100">
        <f>IF(ISERROR(LF7/LD7),0,LF7/LD7)</f>
        <v>-0.38345864661654133</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2"/>
      <c r="MV7" s="692"/>
      <c r="MW7" s="692"/>
      <c r="MX7" s="692"/>
      <c r="MY7" s="692"/>
      <c r="MZ7" s="692"/>
      <c r="NA7" s="692"/>
      <c r="NB7" s="692"/>
      <c r="NC7" s="692"/>
      <c r="ND7" s="692"/>
      <c r="NE7" s="692"/>
      <c r="NF7" s="692"/>
      <c r="NG7" s="794"/>
      <c r="NH7" s="794"/>
      <c r="NI7" s="794"/>
      <c r="NJ7" s="794"/>
      <c r="NK7" s="794"/>
      <c r="NL7" s="794"/>
      <c r="NM7" s="794"/>
      <c r="NN7" s="794"/>
      <c r="NO7" s="794"/>
      <c r="NP7" s="794"/>
      <c r="NQ7" s="794"/>
      <c r="NR7" s="794"/>
    </row>
    <row r="8" spans="1:43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DX8</f>
        <v>94733314</v>
      </c>
      <c r="LE8" s="975">
        <f>EL8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3"/>
      <c r="MV8" s="693"/>
      <c r="MW8" s="693"/>
      <c r="MX8" s="693"/>
      <c r="MY8" s="693"/>
      <c r="MZ8" s="693"/>
      <c r="NA8" s="693"/>
      <c r="NB8" s="693"/>
      <c r="NC8" s="693"/>
      <c r="ND8" s="693"/>
      <c r="NE8" s="693"/>
      <c r="NF8" s="693"/>
      <c r="NG8" s="795"/>
      <c r="NH8" s="795"/>
      <c r="NI8" s="795"/>
      <c r="NJ8" s="795"/>
      <c r="NK8" s="795"/>
      <c r="NL8" s="795"/>
      <c r="NM8" s="795"/>
      <c r="NN8" s="795"/>
      <c r="NO8" s="795"/>
      <c r="NP8" s="795"/>
      <c r="NQ8" s="795"/>
      <c r="NR8" s="795"/>
    </row>
    <row r="9" spans="1:430" s="274" customFormat="1" ht="22.5" customHeight="1" collapsed="1" thickBot="1" x14ac:dyDescent="0.35">
      <c r="A9" s="672"/>
      <c r="B9" s="1212"/>
      <c r="C9" s="1212"/>
      <c r="D9" s="1212"/>
      <c r="E9" s="1212"/>
      <c r="F9" s="1212"/>
      <c r="G9" s="1212"/>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665"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3" t="s">
        <v>133</v>
      </c>
      <c r="IK9" s="1084" t="s">
        <v>278</v>
      </c>
      <c r="IL9" s="1083" t="s">
        <v>134</v>
      </c>
      <c r="IM9" s="1084" t="s">
        <v>278</v>
      </c>
      <c r="IN9" s="1083" t="s">
        <v>135</v>
      </c>
      <c r="IO9" s="1084" t="s">
        <v>278</v>
      </c>
      <c r="IP9" s="1083" t="s">
        <v>270</v>
      </c>
      <c r="IQ9" s="1084" t="s">
        <v>278</v>
      </c>
      <c r="IR9" s="1083" t="s">
        <v>117</v>
      </c>
      <c r="IS9" s="1084" t="s">
        <v>278</v>
      </c>
      <c r="IT9" s="1083" t="s">
        <v>118</v>
      </c>
      <c r="IU9" s="1084" t="s">
        <v>278</v>
      </c>
      <c r="IV9" s="1083" t="s">
        <v>119</v>
      </c>
      <c r="IW9" s="1084" t="s">
        <v>278</v>
      </c>
      <c r="IX9" s="1083" t="s">
        <v>120</v>
      </c>
      <c r="IY9" s="1084" t="s">
        <v>278</v>
      </c>
      <c r="IZ9" s="1083" t="s">
        <v>121</v>
      </c>
      <c r="JA9" s="1084" t="s">
        <v>278</v>
      </c>
      <c r="JB9" s="1083" t="s">
        <v>122</v>
      </c>
      <c r="JC9" s="1084" t="s">
        <v>278</v>
      </c>
      <c r="JD9" s="1083" t="s">
        <v>123</v>
      </c>
      <c r="JE9" s="1084" t="s">
        <v>278</v>
      </c>
      <c r="JF9" s="1083" t="s">
        <v>137</v>
      </c>
      <c r="JG9" s="1084" t="s">
        <v>278</v>
      </c>
      <c r="JH9" s="1081" t="s">
        <v>133</v>
      </c>
      <c r="JI9" s="1081" t="s">
        <v>298</v>
      </c>
      <c r="JJ9" s="1081" t="s">
        <v>134</v>
      </c>
      <c r="JK9" s="1081" t="s">
        <v>298</v>
      </c>
      <c r="JL9" s="1081" t="s">
        <v>135</v>
      </c>
      <c r="JM9" s="1081" t="s">
        <v>298</v>
      </c>
      <c r="JN9" s="1081" t="s">
        <v>270</v>
      </c>
      <c r="JO9" s="1081" t="s">
        <v>298</v>
      </c>
      <c r="JP9" s="1081" t="s">
        <v>117</v>
      </c>
      <c r="JQ9" s="1081" t="s">
        <v>298</v>
      </c>
      <c r="JR9" s="1081" t="s">
        <v>118</v>
      </c>
      <c r="JS9" s="1081" t="s">
        <v>298</v>
      </c>
      <c r="JT9" s="1081" t="s">
        <v>119</v>
      </c>
      <c r="JU9" s="1081" t="s">
        <v>298</v>
      </c>
      <c r="JV9" s="1081" t="s">
        <v>120</v>
      </c>
      <c r="JW9" s="1081" t="s">
        <v>298</v>
      </c>
      <c r="JX9" s="1081" t="s">
        <v>121</v>
      </c>
      <c r="JY9" s="1081" t="s">
        <v>298</v>
      </c>
      <c r="JZ9" s="1081" t="s">
        <v>122</v>
      </c>
      <c r="KA9" s="1081" t="s">
        <v>298</v>
      </c>
      <c r="KB9" s="1081" t="s">
        <v>123</v>
      </c>
      <c r="KC9" s="1081" t="s">
        <v>298</v>
      </c>
      <c r="KD9" s="1081" t="s">
        <v>137</v>
      </c>
      <c r="KE9" s="1081" t="s">
        <v>298</v>
      </c>
      <c r="KF9" s="1108" t="s">
        <v>133</v>
      </c>
      <c r="KG9" s="1108" t="s">
        <v>306</v>
      </c>
      <c r="KH9" s="1108" t="s">
        <v>134</v>
      </c>
      <c r="KI9" s="1108" t="s">
        <v>306</v>
      </c>
      <c r="KJ9" s="1108" t="s">
        <v>135</v>
      </c>
      <c r="KK9" s="1108" t="s">
        <v>306</v>
      </c>
      <c r="KL9" s="1108" t="s">
        <v>270</v>
      </c>
      <c r="KM9" s="1108" t="s">
        <v>306</v>
      </c>
      <c r="KN9" s="1108" t="s">
        <v>117</v>
      </c>
      <c r="KO9" s="1108" t="s">
        <v>306</v>
      </c>
      <c r="KP9" s="1108" t="s">
        <v>118</v>
      </c>
      <c r="KQ9" s="1108" t="s">
        <v>306</v>
      </c>
      <c r="KR9" s="1108" t="s">
        <v>119</v>
      </c>
      <c r="KS9" s="1108" t="s">
        <v>306</v>
      </c>
      <c r="KT9" s="1108" t="s">
        <v>120</v>
      </c>
      <c r="KU9" s="1108" t="s">
        <v>306</v>
      </c>
      <c r="KV9" s="1108" t="s">
        <v>121</v>
      </c>
      <c r="KW9" s="1108" t="s">
        <v>306</v>
      </c>
      <c r="KX9" s="1108" t="s">
        <v>122</v>
      </c>
      <c r="KY9" s="1108" t="s">
        <v>306</v>
      </c>
      <c r="KZ9" s="1108" t="s">
        <v>123</v>
      </c>
      <c r="LA9" s="1108" t="s">
        <v>306</v>
      </c>
      <c r="LB9" s="1108" t="s">
        <v>137</v>
      </c>
      <c r="LC9" s="1108" t="s">
        <v>306</v>
      </c>
      <c r="LD9" s="109" t="s">
        <v>280</v>
      </c>
      <c r="LE9" s="109" t="s">
        <v>281</v>
      </c>
      <c r="LH9" s="429"/>
      <c r="LI9" s="429"/>
      <c r="LJ9" s="429"/>
      <c r="LK9" s="687"/>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6" t="s">
        <v>250</v>
      </c>
      <c r="NH9" s="796" t="s">
        <v>250</v>
      </c>
      <c r="NI9" s="796" t="s">
        <v>250</v>
      </c>
      <c r="NJ9" s="796" t="s">
        <v>250</v>
      </c>
      <c r="NK9" s="796" t="s">
        <v>250</v>
      </c>
      <c r="NL9" s="796" t="s">
        <v>250</v>
      </c>
      <c r="NM9" s="796" t="s">
        <v>250</v>
      </c>
      <c r="NN9" s="796" t="s">
        <v>250</v>
      </c>
      <c r="NO9" s="796" t="s">
        <v>250</v>
      </c>
      <c r="NP9" s="796" t="s">
        <v>250</v>
      </c>
      <c r="NQ9" s="796" t="s">
        <v>250</v>
      </c>
      <c r="NR9" s="796" t="s">
        <v>250</v>
      </c>
      <c r="NS9" s="871" t="s">
        <v>267</v>
      </c>
      <c r="NT9" s="871" t="s">
        <v>267</v>
      </c>
      <c r="NU9" s="871" t="s">
        <v>267</v>
      </c>
      <c r="NV9" s="871" t="s">
        <v>267</v>
      </c>
      <c r="NW9" s="871" t="s">
        <v>267</v>
      </c>
      <c r="NX9" s="871" t="s">
        <v>267</v>
      </c>
      <c r="NY9" s="871" t="s">
        <v>267</v>
      </c>
      <c r="NZ9" s="871" t="s">
        <v>267</v>
      </c>
      <c r="OA9" s="871" t="s">
        <v>267</v>
      </c>
      <c r="OB9" s="871" t="s">
        <v>267</v>
      </c>
      <c r="OC9" s="871" t="s">
        <v>267</v>
      </c>
      <c r="OD9" s="871" t="s">
        <v>267</v>
      </c>
      <c r="OE9" s="1036" t="s">
        <v>279</v>
      </c>
      <c r="OF9" s="1036" t="s">
        <v>279</v>
      </c>
      <c r="OG9" s="1036" t="s">
        <v>279</v>
      </c>
      <c r="OH9" s="1036" t="s">
        <v>279</v>
      </c>
      <c r="OI9" s="1036" t="s">
        <v>279</v>
      </c>
      <c r="OJ9" s="1036" t="s">
        <v>279</v>
      </c>
      <c r="OK9" s="1036" t="s">
        <v>279</v>
      </c>
      <c r="OL9" s="1036" t="s">
        <v>279</v>
      </c>
      <c r="OM9" s="1036" t="s">
        <v>279</v>
      </c>
      <c r="ON9" s="1036" t="s">
        <v>279</v>
      </c>
      <c r="OO9" s="1036" t="s">
        <v>279</v>
      </c>
      <c r="OP9" s="1036" t="s">
        <v>279</v>
      </c>
      <c r="OQ9" s="1059" t="s">
        <v>290</v>
      </c>
      <c r="OR9" s="1059" t="s">
        <v>290</v>
      </c>
      <c r="OS9" s="1059" t="s">
        <v>290</v>
      </c>
      <c r="OT9" s="1059" t="s">
        <v>290</v>
      </c>
      <c r="OU9" s="1059" t="s">
        <v>290</v>
      </c>
      <c r="OV9" s="1059" t="s">
        <v>290</v>
      </c>
      <c r="OW9" s="1059" t="s">
        <v>290</v>
      </c>
      <c r="OX9" s="1059" t="s">
        <v>290</v>
      </c>
      <c r="OY9" s="1059" t="s">
        <v>290</v>
      </c>
      <c r="OZ9" s="1059" t="s">
        <v>290</v>
      </c>
      <c r="PA9" s="1059" t="s">
        <v>290</v>
      </c>
      <c r="PB9" s="1059" t="s">
        <v>290</v>
      </c>
      <c r="PC9" s="1138" t="s">
        <v>307</v>
      </c>
      <c r="PD9" s="1138" t="s">
        <v>307</v>
      </c>
      <c r="PE9" s="1138" t="s">
        <v>307</v>
      </c>
      <c r="PF9" s="1138" t="s">
        <v>307</v>
      </c>
      <c r="PG9" s="1138" t="s">
        <v>307</v>
      </c>
      <c r="PH9" s="1138" t="s">
        <v>307</v>
      </c>
      <c r="PI9" s="1138" t="s">
        <v>307</v>
      </c>
      <c r="PJ9" s="1138" t="s">
        <v>307</v>
      </c>
      <c r="PK9" s="1138" t="s">
        <v>307</v>
      </c>
      <c r="PL9" s="1138" t="s">
        <v>307</v>
      </c>
      <c r="PM9" s="1138" t="s">
        <v>307</v>
      </c>
      <c r="PN9" s="1138" t="s">
        <v>307</v>
      </c>
    </row>
    <row r="10" spans="1:430" s="8" customFormat="1" ht="39" customHeight="1" thickBot="1" x14ac:dyDescent="0.35">
      <c r="A10" s="1207" t="s">
        <v>157</v>
      </c>
      <c r="B10" s="1208"/>
      <c r="C10" s="1208"/>
      <c r="D10" s="1208"/>
      <c r="E10" s="1208"/>
      <c r="F10" s="1208"/>
      <c r="G10" s="1209"/>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05" t="s">
        <v>96</v>
      </c>
      <c r="ES10" s="1206"/>
      <c r="ET10" s="1205" t="s">
        <v>199</v>
      </c>
      <c r="EU10" s="1206"/>
      <c r="EV10" s="1205" t="s">
        <v>199</v>
      </c>
      <c r="EW10" s="1206"/>
      <c r="EX10" s="1205" t="s">
        <v>199</v>
      </c>
      <c r="EY10" s="1206"/>
      <c r="EZ10" s="1205" t="s">
        <v>199</v>
      </c>
      <c r="FA10" s="1206"/>
      <c r="FB10" s="1205" t="s">
        <v>199</v>
      </c>
      <c r="FC10" s="1206"/>
      <c r="FD10" s="1205" t="s">
        <v>199</v>
      </c>
      <c r="FE10" s="1206"/>
      <c r="FF10" s="1205" t="s">
        <v>199</v>
      </c>
      <c r="FG10" s="1206"/>
      <c r="FH10" s="1205" t="s">
        <v>199</v>
      </c>
      <c r="FI10" s="1206"/>
      <c r="FJ10" s="1205" t="s">
        <v>199</v>
      </c>
      <c r="FK10" s="1206"/>
      <c r="FL10" s="1205" t="s">
        <v>199</v>
      </c>
      <c r="FM10" s="1206"/>
      <c r="FN10" s="1205" t="s">
        <v>199</v>
      </c>
      <c r="FO10" s="1206"/>
      <c r="FP10" s="1205" t="s">
        <v>199</v>
      </c>
      <c r="FQ10" s="1206"/>
      <c r="FR10" s="1205" t="s">
        <v>96</v>
      </c>
      <c r="FS10" s="1206"/>
      <c r="FT10" s="1205" t="s">
        <v>96</v>
      </c>
      <c r="FU10" s="1206"/>
      <c r="FV10" s="1205" t="s">
        <v>96</v>
      </c>
      <c r="FW10" s="1206"/>
      <c r="FX10" s="1205" t="s">
        <v>96</v>
      </c>
      <c r="FY10" s="1206"/>
      <c r="FZ10" s="1205" t="s">
        <v>96</v>
      </c>
      <c r="GA10" s="1206"/>
      <c r="GB10" s="1205" t="s">
        <v>96</v>
      </c>
      <c r="GC10" s="1206"/>
      <c r="GD10" s="1205" t="s">
        <v>96</v>
      </c>
      <c r="GE10" s="1206"/>
      <c r="GF10" s="1205" t="s">
        <v>96</v>
      </c>
      <c r="GG10" s="1206"/>
      <c r="GH10" s="1205" t="s">
        <v>96</v>
      </c>
      <c r="GI10" s="1206"/>
      <c r="GJ10" s="1205" t="s">
        <v>96</v>
      </c>
      <c r="GK10" s="1206"/>
      <c r="GL10" s="1205" t="s">
        <v>96</v>
      </c>
      <c r="GM10" s="1206"/>
      <c r="GN10" s="1205" t="s">
        <v>96</v>
      </c>
      <c r="GO10" s="1206"/>
      <c r="GP10" s="1205" t="s">
        <v>96</v>
      </c>
      <c r="GQ10" s="1206"/>
      <c r="GR10" s="1205" t="s">
        <v>96</v>
      </c>
      <c r="GS10" s="1206"/>
      <c r="GT10" s="1205" t="s">
        <v>96</v>
      </c>
      <c r="GU10" s="1206"/>
      <c r="GV10" s="1205" t="s">
        <v>96</v>
      </c>
      <c r="GW10" s="1206"/>
      <c r="GX10" s="1205" t="s">
        <v>96</v>
      </c>
      <c r="GY10" s="1206"/>
      <c r="GZ10" s="1205" t="s">
        <v>96</v>
      </c>
      <c r="HA10" s="1206"/>
      <c r="HB10" s="1205" t="s">
        <v>96</v>
      </c>
      <c r="HC10" s="1206"/>
      <c r="HD10" s="1205" t="s">
        <v>96</v>
      </c>
      <c r="HE10" s="1206"/>
      <c r="HF10" s="1205" t="s">
        <v>96</v>
      </c>
      <c r="HG10" s="1206"/>
      <c r="HH10" s="1205" t="s">
        <v>96</v>
      </c>
      <c r="HI10" s="1206"/>
      <c r="HJ10" s="1178" t="s">
        <v>268</v>
      </c>
      <c r="HK10" s="1179"/>
      <c r="HL10" s="1178" t="s">
        <v>268</v>
      </c>
      <c r="HM10" s="1179"/>
      <c r="HN10" s="1178" t="s">
        <v>268</v>
      </c>
      <c r="HO10" s="1179"/>
      <c r="HP10" s="1178" t="s">
        <v>268</v>
      </c>
      <c r="HQ10" s="1179"/>
      <c r="HR10" s="1178" t="s">
        <v>268</v>
      </c>
      <c r="HS10" s="1179"/>
      <c r="HT10" s="1178" t="s">
        <v>268</v>
      </c>
      <c r="HU10" s="1179"/>
      <c r="HV10" s="1178" t="s">
        <v>268</v>
      </c>
      <c r="HW10" s="1179"/>
      <c r="HX10" s="1178" t="s">
        <v>268</v>
      </c>
      <c r="HY10" s="1179"/>
      <c r="HZ10" s="1178" t="s">
        <v>268</v>
      </c>
      <c r="IA10" s="1179"/>
      <c r="IB10" s="1178" t="s">
        <v>268</v>
      </c>
      <c r="IC10" s="1179"/>
      <c r="ID10" s="1178" t="s">
        <v>268</v>
      </c>
      <c r="IE10" s="1179"/>
      <c r="IF10" s="1178" t="s">
        <v>268</v>
      </c>
      <c r="IG10" s="1179"/>
      <c r="IH10" s="1178" t="s">
        <v>268</v>
      </c>
      <c r="II10" s="1179"/>
      <c r="IJ10" s="1178" t="s">
        <v>268</v>
      </c>
      <c r="IK10" s="1179"/>
      <c r="IL10" s="1178" t="s">
        <v>268</v>
      </c>
      <c r="IM10" s="1179"/>
      <c r="IN10" s="1178" t="s">
        <v>268</v>
      </c>
      <c r="IO10" s="1179"/>
      <c r="IP10" s="1178" t="s">
        <v>268</v>
      </c>
      <c r="IQ10" s="1179"/>
      <c r="IR10" s="1178" t="s">
        <v>268</v>
      </c>
      <c r="IS10" s="1179"/>
      <c r="IT10" s="1178" t="s">
        <v>268</v>
      </c>
      <c r="IU10" s="1179"/>
      <c r="IV10" s="1178" t="s">
        <v>268</v>
      </c>
      <c r="IW10" s="1179"/>
      <c r="IX10" s="1178" t="s">
        <v>268</v>
      </c>
      <c r="IY10" s="1179"/>
      <c r="IZ10" s="1178" t="s">
        <v>268</v>
      </c>
      <c r="JA10" s="1179"/>
      <c r="JB10" s="1178" t="s">
        <v>268</v>
      </c>
      <c r="JC10" s="1179"/>
      <c r="JD10" s="1178" t="s">
        <v>268</v>
      </c>
      <c r="JE10" s="1179"/>
      <c r="JF10" s="1178" t="s">
        <v>268</v>
      </c>
      <c r="JG10" s="1179"/>
      <c r="JH10" s="1178" t="s">
        <v>268</v>
      </c>
      <c r="JI10" s="1179"/>
      <c r="JJ10" s="1178" t="s">
        <v>268</v>
      </c>
      <c r="JK10" s="1179"/>
      <c r="JL10" s="1178" t="s">
        <v>268</v>
      </c>
      <c r="JM10" s="1179"/>
      <c r="JN10" s="1178" t="s">
        <v>268</v>
      </c>
      <c r="JO10" s="1179"/>
      <c r="JP10" s="1178" t="s">
        <v>268</v>
      </c>
      <c r="JQ10" s="1179"/>
      <c r="JR10" s="1178" t="s">
        <v>268</v>
      </c>
      <c r="JS10" s="1179"/>
      <c r="JT10" s="1178" t="s">
        <v>268</v>
      </c>
      <c r="JU10" s="1179"/>
      <c r="JV10" s="1178" t="s">
        <v>268</v>
      </c>
      <c r="JW10" s="1179"/>
      <c r="JX10" s="1178" t="s">
        <v>268</v>
      </c>
      <c r="JY10" s="1179"/>
      <c r="JZ10" s="1178" t="s">
        <v>268</v>
      </c>
      <c r="KA10" s="1179"/>
      <c r="KB10" s="1178" t="s">
        <v>268</v>
      </c>
      <c r="KC10" s="1179"/>
      <c r="KD10" s="1178" t="s">
        <v>268</v>
      </c>
      <c r="KE10" s="1179"/>
      <c r="KF10" s="1178" t="s">
        <v>268</v>
      </c>
      <c r="KG10" s="1179"/>
      <c r="KH10" s="1178" t="s">
        <v>268</v>
      </c>
      <c r="KI10" s="1179"/>
      <c r="KJ10" s="1178" t="s">
        <v>268</v>
      </c>
      <c r="KK10" s="1179"/>
      <c r="KL10" s="1178" t="s">
        <v>268</v>
      </c>
      <c r="KM10" s="1179"/>
      <c r="KN10" s="1178" t="s">
        <v>268</v>
      </c>
      <c r="KO10" s="1179"/>
      <c r="KP10" s="1178" t="s">
        <v>268</v>
      </c>
      <c r="KQ10" s="1179"/>
      <c r="KR10" s="1178" t="s">
        <v>268</v>
      </c>
      <c r="KS10" s="1179"/>
      <c r="KT10" s="1178" t="s">
        <v>321</v>
      </c>
      <c r="KU10" s="1179"/>
      <c r="KV10" s="1178" t="s">
        <v>268</v>
      </c>
      <c r="KW10" s="1179"/>
      <c r="KX10" s="1178" t="s">
        <v>268</v>
      </c>
      <c r="KY10" s="1179"/>
      <c r="KZ10" s="1178" t="s">
        <v>268</v>
      </c>
      <c r="LA10" s="1179"/>
      <c r="LB10" s="1178" t="s">
        <v>268</v>
      </c>
      <c r="LC10" s="1179"/>
      <c r="LD10" s="203">
        <f>DX10</f>
        <v>43555</v>
      </c>
      <c r="LE10" s="944">
        <f>EL10</f>
        <v>43921</v>
      </c>
      <c r="LF10" s="1205" t="s">
        <v>198</v>
      </c>
      <c r="LG10" s="1206"/>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4">
        <f t="shared" ref="MU10:NF11" si="199">BL10</f>
        <v>41851</v>
      </c>
      <c r="MV10" s="694">
        <f t="shared" si="199"/>
        <v>41882</v>
      </c>
      <c r="MW10" s="694">
        <f t="shared" si="199"/>
        <v>41912</v>
      </c>
      <c r="MX10" s="694">
        <f t="shared" si="199"/>
        <v>41943</v>
      </c>
      <c r="MY10" s="694">
        <f t="shared" si="199"/>
        <v>41973</v>
      </c>
      <c r="MZ10" s="694">
        <f t="shared" si="199"/>
        <v>42004</v>
      </c>
      <c r="NA10" s="694">
        <f t="shared" si="199"/>
        <v>42035</v>
      </c>
      <c r="NB10" s="694">
        <f t="shared" si="199"/>
        <v>42063</v>
      </c>
      <c r="NC10" s="694">
        <f t="shared" si="199"/>
        <v>42094</v>
      </c>
      <c r="ND10" s="694">
        <f t="shared" si="199"/>
        <v>42124</v>
      </c>
      <c r="NE10" s="694">
        <f t="shared" si="199"/>
        <v>42155</v>
      </c>
      <c r="NF10" s="694">
        <f t="shared" si="199"/>
        <v>42185</v>
      </c>
      <c r="NG10" s="797">
        <f t="shared" ref="NG10:NR11" si="200">BZ10</f>
        <v>42216</v>
      </c>
      <c r="NH10" s="797">
        <f t="shared" si="200"/>
        <v>42247</v>
      </c>
      <c r="NI10" s="797">
        <f t="shared" si="200"/>
        <v>42277</v>
      </c>
      <c r="NJ10" s="797">
        <f t="shared" si="200"/>
        <v>42308</v>
      </c>
      <c r="NK10" s="797">
        <f t="shared" si="200"/>
        <v>42338</v>
      </c>
      <c r="NL10" s="797">
        <f t="shared" si="200"/>
        <v>42369</v>
      </c>
      <c r="NM10" s="797">
        <f t="shared" si="200"/>
        <v>42400</v>
      </c>
      <c r="NN10" s="797">
        <f t="shared" si="200"/>
        <v>42428</v>
      </c>
      <c r="NO10" s="797">
        <f t="shared" si="200"/>
        <v>42460</v>
      </c>
      <c r="NP10" s="797">
        <f t="shared" si="200"/>
        <v>42490</v>
      </c>
      <c r="NQ10" s="797">
        <f t="shared" si="200"/>
        <v>42521</v>
      </c>
      <c r="NR10" s="797">
        <f t="shared" si="200"/>
        <v>42551</v>
      </c>
      <c r="NS10" s="850">
        <f t="shared" ref="NS10:OD11" si="201">CN10</f>
        <v>42582</v>
      </c>
      <c r="NT10" s="850">
        <f t="shared" si="201"/>
        <v>42613</v>
      </c>
      <c r="NU10" s="850">
        <f t="shared" si="201"/>
        <v>42643</v>
      </c>
      <c r="NV10" s="850">
        <f t="shared" si="201"/>
        <v>42674</v>
      </c>
      <c r="NW10" s="850">
        <f t="shared" si="201"/>
        <v>42704</v>
      </c>
      <c r="NX10" s="850">
        <f t="shared" si="201"/>
        <v>42735</v>
      </c>
      <c r="NY10" s="850">
        <f t="shared" si="201"/>
        <v>42766</v>
      </c>
      <c r="NZ10" s="850">
        <f t="shared" si="201"/>
        <v>42794</v>
      </c>
      <c r="OA10" s="850">
        <f t="shared" si="201"/>
        <v>42825</v>
      </c>
      <c r="OB10" s="850">
        <f t="shared" si="201"/>
        <v>42855</v>
      </c>
      <c r="OC10" s="850">
        <f t="shared" si="201"/>
        <v>42886</v>
      </c>
      <c r="OD10" s="850">
        <f t="shared" si="201"/>
        <v>42916</v>
      </c>
      <c r="OE10" s="1037">
        <f t="shared" ref="OE10:OP11" si="202">DB10</f>
        <v>42947</v>
      </c>
      <c r="OF10" s="1037">
        <f t="shared" si="202"/>
        <v>42978</v>
      </c>
      <c r="OG10" s="1037">
        <f t="shared" si="202"/>
        <v>43008</v>
      </c>
      <c r="OH10" s="1037">
        <f t="shared" si="202"/>
        <v>43039</v>
      </c>
      <c r="OI10" s="1037">
        <f t="shared" si="202"/>
        <v>43069</v>
      </c>
      <c r="OJ10" s="1037">
        <f t="shared" si="202"/>
        <v>43100</v>
      </c>
      <c r="OK10" s="1037">
        <f t="shared" si="202"/>
        <v>43131</v>
      </c>
      <c r="OL10" s="1037">
        <f t="shared" si="202"/>
        <v>43159</v>
      </c>
      <c r="OM10" s="1037">
        <f t="shared" si="202"/>
        <v>43190</v>
      </c>
      <c r="ON10" s="1037">
        <f t="shared" si="202"/>
        <v>43220</v>
      </c>
      <c r="OO10" s="1037">
        <f t="shared" si="202"/>
        <v>43251</v>
      </c>
      <c r="OP10" s="1037">
        <f t="shared" si="202"/>
        <v>43281</v>
      </c>
      <c r="OQ10" s="1058">
        <f t="shared" ref="OQ10:PB11" si="203">DP10</f>
        <v>43312</v>
      </c>
      <c r="OR10" s="1058">
        <f t="shared" si="203"/>
        <v>43343</v>
      </c>
      <c r="OS10" s="1058">
        <f t="shared" si="203"/>
        <v>43373</v>
      </c>
      <c r="OT10" s="1058">
        <f t="shared" si="203"/>
        <v>43404</v>
      </c>
      <c r="OU10" s="1058">
        <f t="shared" si="203"/>
        <v>43434</v>
      </c>
      <c r="OV10" s="1058">
        <f t="shared" si="203"/>
        <v>43465</v>
      </c>
      <c r="OW10" s="1058">
        <f t="shared" si="203"/>
        <v>43496</v>
      </c>
      <c r="OX10" s="1058">
        <f t="shared" si="203"/>
        <v>43524</v>
      </c>
      <c r="OY10" s="1058">
        <f t="shared" si="203"/>
        <v>43555</v>
      </c>
      <c r="OZ10" s="1058">
        <f t="shared" si="203"/>
        <v>43585</v>
      </c>
      <c r="PA10" s="1058">
        <f t="shared" si="203"/>
        <v>43616</v>
      </c>
      <c r="PB10" s="1058">
        <f t="shared" si="203"/>
        <v>43646</v>
      </c>
      <c r="PC10" s="1117">
        <f>ED10</f>
        <v>43677</v>
      </c>
      <c r="PD10" s="1117">
        <f t="shared" ref="PD10:PN11" si="204">EE10</f>
        <v>43708</v>
      </c>
      <c r="PE10" s="1117">
        <f t="shared" si="204"/>
        <v>43738</v>
      </c>
      <c r="PF10" s="1117">
        <f t="shared" si="204"/>
        <v>43769</v>
      </c>
      <c r="PG10" s="1117">
        <f t="shared" si="204"/>
        <v>43799</v>
      </c>
      <c r="PH10" s="1117">
        <f t="shared" si="204"/>
        <v>43830</v>
      </c>
      <c r="PI10" s="1117">
        <f t="shared" si="204"/>
        <v>43861</v>
      </c>
      <c r="PJ10" s="1117">
        <f t="shared" si="204"/>
        <v>43889</v>
      </c>
      <c r="PK10" s="1117">
        <f t="shared" si="204"/>
        <v>43921</v>
      </c>
      <c r="PL10" s="1117">
        <f t="shared" si="204"/>
        <v>43951</v>
      </c>
      <c r="PM10" s="1117">
        <f t="shared" si="204"/>
        <v>43982</v>
      </c>
      <c r="PN10" s="1117">
        <f t="shared" si="204"/>
        <v>44012</v>
      </c>
    </row>
    <row r="11" spans="1:430" s="92" customFormat="1" ht="15.75" customHeight="1" thickBot="1" x14ac:dyDescent="0.35">
      <c r="A11" s="673">
        <v>1</v>
      </c>
      <c r="B11" s="1210" t="s">
        <v>163</v>
      </c>
      <c r="C11" s="1210"/>
      <c r="D11" s="1210"/>
      <c r="E11" s="1210"/>
      <c r="F11" s="1210"/>
      <c r="G11" s="1211"/>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1">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0">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122199</v>
      </c>
      <c r="DX11" s="90">
        <f t="shared" si="219"/>
        <v>122455</v>
      </c>
      <c r="DY11" s="91">
        <f t="shared" si="219"/>
        <v>151087</v>
      </c>
      <c r="DZ11" s="90">
        <f t="shared" si="219"/>
        <v>124080</v>
      </c>
      <c r="EA11" s="91">
        <f t="shared" si="219"/>
        <v>124589</v>
      </c>
      <c r="EB11" s="116">
        <f>SUM(DP11:EA11)</f>
        <v>1537993</v>
      </c>
      <c r="EC11" s="164">
        <f>SUM(DP11:EA11)/$EB$4</f>
        <v>128166.08333333333</v>
      </c>
      <c r="ED11" s="1161">
        <f t="shared" ref="ED11" si="220">ED38+(ED37)</f>
        <v>125172</v>
      </c>
      <c r="EE11" s="91">
        <f t="shared" ref="EE11:EH11" si="221">EE38+(EE37)</f>
        <v>124995</v>
      </c>
      <c r="EF11" s="90">
        <f t="shared" si="221"/>
        <v>125067</v>
      </c>
      <c r="EG11" s="91">
        <f t="shared" si="221"/>
        <v>145112</v>
      </c>
      <c r="EH11" s="90">
        <f t="shared" si="221"/>
        <v>124322</v>
      </c>
      <c r="EI11" s="91">
        <f>EI38+(EI37)</f>
        <v>123988</v>
      </c>
      <c r="EJ11" s="90">
        <f>EJ38+(EJ37)</f>
        <v>124094</v>
      </c>
      <c r="EK11" s="91">
        <f>EK38+(EK37)</f>
        <v>124481</v>
      </c>
      <c r="EL11" s="90">
        <f>EL38+(EL37)</f>
        <v>124667</v>
      </c>
      <c r="EM11" s="91">
        <f t="shared" ref="EM11:EO11" si="222">EM38+(EM37)</f>
        <v>0</v>
      </c>
      <c r="EN11" s="90">
        <f t="shared" si="222"/>
        <v>0</v>
      </c>
      <c r="EO11" s="91">
        <f t="shared" si="222"/>
        <v>0</v>
      </c>
      <c r="EP11" s="116">
        <f>SUM(ED11:EO11)</f>
        <v>1141898</v>
      </c>
      <c r="EQ11" s="164">
        <f>SUM(ED11:EO11)/$EP$4</f>
        <v>126877.55555555556</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7">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2">
        <f>JH11/DM11</f>
        <v>-0.17884984821563216</v>
      </c>
      <c r="JJ11" s="155">
        <f>DQ11-DP11</f>
        <v>-432</v>
      </c>
      <c r="JK11" s="1082">
        <f>JJ11/DP11</f>
        <v>-3.4493496538673439E-3</v>
      </c>
      <c r="JL11" s="155">
        <f>DR11-DQ11</f>
        <v>-600</v>
      </c>
      <c r="JM11" s="1082">
        <f>JL11/DQ11</f>
        <v>-4.8073456241136455E-3</v>
      </c>
      <c r="JN11" s="155">
        <f>DS11-DR11</f>
        <v>101</v>
      </c>
      <c r="JO11" s="1094">
        <f>JN11/DR11</f>
        <v>8.1314558526354773E-4</v>
      </c>
      <c r="JP11" s="155">
        <f>DT11-DS11</f>
        <v>24442</v>
      </c>
      <c r="JQ11" s="1082">
        <f>JP11/DS11</f>
        <v>0.19662134985117852</v>
      </c>
      <c r="JR11" s="155">
        <f>DU11-DT11</f>
        <v>-24952</v>
      </c>
      <c r="JS11" s="1082">
        <f>JR11/DT11</f>
        <v>-0.16774228245670647</v>
      </c>
      <c r="JT11" s="155">
        <f>DV11-DU11</f>
        <v>-1338</v>
      </c>
      <c r="JU11" s="1082">
        <f>JT11/DU11</f>
        <v>-1.0807754442649434E-2</v>
      </c>
      <c r="JV11" s="155">
        <f>DW11-DV11</f>
        <v>-263</v>
      </c>
      <c r="JW11" s="1082">
        <f>JV11/DV11</f>
        <v>-2.1476049713380478E-3</v>
      </c>
      <c r="JX11" s="155">
        <f>DX11-DW11</f>
        <v>256</v>
      </c>
      <c r="JY11" s="1082">
        <f>JX11/DW11</f>
        <v>2.0949434938092783E-3</v>
      </c>
      <c r="JZ11" s="155">
        <f>DY11-DX11</f>
        <v>28632</v>
      </c>
      <c r="KA11" s="1082">
        <f>JZ11/DX11</f>
        <v>0.23381650402188559</v>
      </c>
      <c r="KB11" s="155">
        <f>DZ11-DY11</f>
        <v>-27007</v>
      </c>
      <c r="KC11" s="1082">
        <f>KB11/DY11</f>
        <v>-0.17875131546724735</v>
      </c>
      <c r="KD11" s="155">
        <f>EA11-DZ11</f>
        <v>509</v>
      </c>
      <c r="KE11" s="1082">
        <f>KD11/DZ11</f>
        <v>4.1021921341070277E-3</v>
      </c>
      <c r="KF11" s="155">
        <f t="shared" ref="KF11" si="223">ED11-EA11</f>
        <v>583</v>
      </c>
      <c r="KG11" s="1109">
        <f t="shared" ref="KG11" si="224">KF11/EA11</f>
        <v>4.6793858205780607E-3</v>
      </c>
      <c r="KH11" s="155">
        <f t="shared" ref="KH11" si="225">EE11-ED11</f>
        <v>-177</v>
      </c>
      <c r="KI11" s="1082">
        <f t="shared" ref="KI11" si="226">KH11/ED11</f>
        <v>-1.4140542613364012E-3</v>
      </c>
      <c r="KJ11" s="155">
        <f t="shared" ref="KJ11" si="227">EF11-EE11</f>
        <v>72</v>
      </c>
      <c r="KK11" s="1082">
        <f t="shared" ref="KK11" si="228">KJ11/EE11</f>
        <v>5.760230409216369E-4</v>
      </c>
      <c r="KL11" s="155">
        <f t="shared" ref="KL11" si="229">EG11-EF11</f>
        <v>20045</v>
      </c>
      <c r="KM11" s="1094">
        <f t="shared" ref="KM11" si="230">KL11/EF11</f>
        <v>0.16027409308610585</v>
      </c>
      <c r="KN11" s="155">
        <f t="shared" ref="KN11" si="231">EH11-EG11</f>
        <v>-20790</v>
      </c>
      <c r="KO11" s="1082">
        <f t="shared" ref="KO11" si="232">KN11/EG11</f>
        <v>-0.14326864766525166</v>
      </c>
      <c r="KP11" s="155">
        <f t="shared" ref="KP11" si="233">EI11-EH11</f>
        <v>-334</v>
      </c>
      <c r="KQ11" s="1082">
        <f t="shared" ref="KQ11" si="234">KP11/EH11</f>
        <v>-2.6865719663454577E-3</v>
      </c>
      <c r="KR11" s="155">
        <f t="shared" ref="KR11" si="235">EJ11-EI11</f>
        <v>106</v>
      </c>
      <c r="KS11" s="1082">
        <f t="shared" ref="KS11" si="236">KR11/EI11</f>
        <v>8.5492144401071071E-4</v>
      </c>
      <c r="KT11" s="155">
        <f t="shared" ref="KT11" si="237">EK11-EJ11</f>
        <v>387</v>
      </c>
      <c r="KU11" s="1082">
        <f t="shared" ref="KU11" si="238">KT11/EJ11</f>
        <v>3.1186036391767529E-3</v>
      </c>
      <c r="KV11" s="155">
        <f t="shared" ref="KV11" si="239">EL11-EK11</f>
        <v>186</v>
      </c>
      <c r="KW11" s="1082">
        <f t="shared" ref="KW11" si="240">KV11/EK11</f>
        <v>1.4942039347370282E-3</v>
      </c>
      <c r="KX11" s="155">
        <f t="shared" ref="KX11" si="241">EM11-EL11</f>
        <v>-124667</v>
      </c>
      <c r="KY11" s="1082">
        <f t="shared" ref="KY11" si="242">KX11/EL11</f>
        <v>-1</v>
      </c>
      <c r="KZ11" s="155">
        <f t="shared" ref="KZ11" si="243">EN11-EM11</f>
        <v>0</v>
      </c>
      <c r="LA11" s="1082" t="e">
        <f t="shared" ref="LA11" si="244">KZ11/EM11</f>
        <v>#DIV/0!</v>
      </c>
      <c r="LB11" s="155">
        <f t="shared" ref="LB11" si="245">EO11-EN11</f>
        <v>0</v>
      </c>
      <c r="LC11" s="1082" t="e">
        <f t="shared" ref="LC11" si="246">LB11/EN11</f>
        <v>#DIV/0!</v>
      </c>
      <c r="LD11" s="90">
        <f>DX11</f>
        <v>122455</v>
      </c>
      <c r="LE11" s="1092">
        <f>EL11</f>
        <v>124667</v>
      </c>
      <c r="LF11" s="155">
        <f>LE11-LD11</f>
        <v>2212</v>
      </c>
      <c r="LG11" s="97">
        <f t="shared" ref="LG11" si="247">IF(ISERROR(LF11/LD11),0,LF11/LD11)</f>
        <v>1.8063778530888898E-2</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5">
        <f t="shared" si="199"/>
        <v>113834</v>
      </c>
      <c r="MV11" s="695">
        <f t="shared" si="199"/>
        <v>115414</v>
      </c>
      <c r="MW11" s="695">
        <f t="shared" si="199"/>
        <v>115875</v>
      </c>
      <c r="MX11" s="695">
        <f t="shared" si="199"/>
        <v>116600</v>
      </c>
      <c r="MY11" s="695">
        <f t="shared" si="199"/>
        <v>117464</v>
      </c>
      <c r="MZ11" s="695">
        <f t="shared" si="199"/>
        <v>117293</v>
      </c>
      <c r="NA11" s="695">
        <f t="shared" si="199"/>
        <v>142567</v>
      </c>
      <c r="NB11" s="695">
        <f t="shared" si="199"/>
        <v>117052</v>
      </c>
      <c r="NC11" s="695">
        <f t="shared" si="199"/>
        <v>117471</v>
      </c>
      <c r="ND11" s="695">
        <f t="shared" si="199"/>
        <v>118989</v>
      </c>
      <c r="NE11" s="695">
        <f t="shared" si="199"/>
        <v>119836</v>
      </c>
      <c r="NF11" s="695">
        <f t="shared" si="199"/>
        <v>121134</v>
      </c>
      <c r="NG11" s="798">
        <f t="shared" si="200"/>
        <v>148617</v>
      </c>
      <c r="NH11" s="798">
        <f t="shared" si="200"/>
        <v>121181</v>
      </c>
      <c r="NI11" s="798">
        <f t="shared" si="200"/>
        <v>120655</v>
      </c>
      <c r="NJ11" s="798">
        <f t="shared" si="200"/>
        <v>120725</v>
      </c>
      <c r="NK11" s="798">
        <f t="shared" si="200"/>
        <v>120484</v>
      </c>
      <c r="NL11" s="798">
        <f t="shared" si="200"/>
        <v>146930</v>
      </c>
      <c r="NM11" s="798">
        <f t="shared" si="200"/>
        <v>122677</v>
      </c>
      <c r="NN11" s="798">
        <f t="shared" si="200"/>
        <v>118613</v>
      </c>
      <c r="NO11" s="798">
        <f t="shared" si="200"/>
        <v>117993</v>
      </c>
      <c r="NP11" s="798">
        <f t="shared" si="200"/>
        <v>118591</v>
      </c>
      <c r="NQ11" s="798">
        <f t="shared" si="200"/>
        <v>118832</v>
      </c>
      <c r="NR11" s="798">
        <f t="shared" si="200"/>
        <v>119298</v>
      </c>
      <c r="NS11" s="851">
        <f t="shared" si="201"/>
        <v>145790</v>
      </c>
      <c r="NT11" s="851">
        <f t="shared" si="201"/>
        <v>116206</v>
      </c>
      <c r="NU11" s="851">
        <f t="shared" si="201"/>
        <v>115029</v>
      </c>
      <c r="NV11" s="851">
        <f t="shared" si="201"/>
        <v>119153</v>
      </c>
      <c r="NW11" s="851">
        <f t="shared" si="201"/>
        <v>118608</v>
      </c>
      <c r="NX11" s="851">
        <f t="shared" si="201"/>
        <v>138463</v>
      </c>
      <c r="NY11" s="851">
        <f t="shared" si="201"/>
        <v>122677</v>
      </c>
      <c r="NZ11" s="851">
        <f t="shared" si="201"/>
        <v>118351</v>
      </c>
      <c r="OA11" s="851">
        <f t="shared" si="201"/>
        <v>118694</v>
      </c>
      <c r="OB11" s="851">
        <f t="shared" si="201"/>
        <v>118948</v>
      </c>
      <c r="OC11" s="851">
        <f t="shared" si="201"/>
        <v>119134</v>
      </c>
      <c r="OD11" s="851">
        <f t="shared" si="201"/>
        <v>145902</v>
      </c>
      <c r="OE11" s="1038">
        <f t="shared" si="202"/>
        <v>120333</v>
      </c>
      <c r="OF11" s="1038">
        <f t="shared" si="202"/>
        <v>120439</v>
      </c>
      <c r="OG11" s="1038">
        <f t="shared" si="202"/>
        <v>120457</v>
      </c>
      <c r="OH11" s="1038">
        <f t="shared" si="202"/>
        <v>123696</v>
      </c>
      <c r="OI11" s="1038">
        <f t="shared" si="202"/>
        <v>123112</v>
      </c>
      <c r="OJ11" s="1038">
        <f t="shared" si="202"/>
        <v>150674</v>
      </c>
      <c r="OK11" s="1038">
        <f t="shared" si="202"/>
        <v>122749</v>
      </c>
      <c r="OL11" s="1038">
        <f t="shared" si="202"/>
        <v>122426</v>
      </c>
      <c r="OM11" s="1038">
        <f t="shared" si="202"/>
        <v>122432</v>
      </c>
      <c r="ON11" s="1038">
        <f t="shared" si="202"/>
        <v>123204</v>
      </c>
      <c r="OO11" s="1038">
        <f t="shared" si="202"/>
        <v>123631</v>
      </c>
      <c r="OP11" s="1038">
        <f t="shared" si="202"/>
        <v>152519</v>
      </c>
      <c r="OQ11" s="1060">
        <f t="shared" si="203"/>
        <v>125241</v>
      </c>
      <c r="OR11" s="1060">
        <f t="shared" si="203"/>
        <v>124809</v>
      </c>
      <c r="OS11" s="1060">
        <f t="shared" si="203"/>
        <v>124209</v>
      </c>
      <c r="OT11" s="1060">
        <f t="shared" si="203"/>
        <v>124310</v>
      </c>
      <c r="OU11" s="1060">
        <f t="shared" si="203"/>
        <v>148752</v>
      </c>
      <c r="OV11" s="1060">
        <f t="shared" si="203"/>
        <v>123800</v>
      </c>
      <c r="OW11" s="1060">
        <f t="shared" si="203"/>
        <v>122462</v>
      </c>
      <c r="OX11" s="1060">
        <f t="shared" si="203"/>
        <v>122199</v>
      </c>
      <c r="OY11" s="1060">
        <f t="shared" si="203"/>
        <v>122455</v>
      </c>
      <c r="OZ11" s="1060">
        <f t="shared" si="203"/>
        <v>151087</v>
      </c>
      <c r="PA11" s="1060">
        <f t="shared" si="203"/>
        <v>124080</v>
      </c>
      <c r="PB11" s="1060">
        <f t="shared" si="203"/>
        <v>124589</v>
      </c>
      <c r="PC11" s="1118">
        <f>ED11</f>
        <v>125172</v>
      </c>
      <c r="PD11" s="1118">
        <f t="shared" si="204"/>
        <v>124995</v>
      </c>
      <c r="PE11" s="1118">
        <f t="shared" si="204"/>
        <v>125067</v>
      </c>
      <c r="PF11" s="1118">
        <f t="shared" si="204"/>
        <v>145112</v>
      </c>
      <c r="PG11" s="1118">
        <f t="shared" si="204"/>
        <v>124322</v>
      </c>
      <c r="PH11" s="1118">
        <f t="shared" si="204"/>
        <v>123988</v>
      </c>
      <c r="PI11" s="1118">
        <f t="shared" si="204"/>
        <v>124094</v>
      </c>
      <c r="PJ11" s="1118">
        <f t="shared" si="204"/>
        <v>124481</v>
      </c>
      <c r="PK11" s="1118">
        <f t="shared" si="204"/>
        <v>124667</v>
      </c>
      <c r="PL11" s="1118">
        <f t="shared" si="204"/>
        <v>0</v>
      </c>
      <c r="PM11" s="1118">
        <f t="shared" si="204"/>
        <v>0</v>
      </c>
      <c r="PN11" s="1118">
        <f t="shared" si="204"/>
        <v>0</v>
      </c>
    </row>
    <row r="12" spans="1:43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319</v>
      </c>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0"/>
      <c r="KG12" s="369"/>
      <c r="KH12" s="1160"/>
      <c r="KI12" s="369"/>
      <c r="KJ12" s="1167"/>
      <c r="KK12" s="369"/>
      <c r="KL12" s="1160"/>
      <c r="KM12" s="369"/>
      <c r="KN12" s="1160"/>
      <c r="KO12" s="1169"/>
      <c r="KP12" s="291"/>
      <c r="KQ12" s="369"/>
      <c r="KR12" s="291"/>
      <c r="KS12" s="369"/>
      <c r="KT12" s="291"/>
      <c r="KU12" s="369"/>
      <c r="KV12" s="291"/>
      <c r="KW12" s="369"/>
      <c r="KX12" s="291"/>
      <c r="KY12" s="369"/>
      <c r="KZ12" s="291"/>
      <c r="LA12" s="369"/>
      <c r="LB12" s="291"/>
      <c r="LC12" s="369"/>
      <c r="LD12" s="15"/>
      <c r="LE12" s="945"/>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6"/>
      <c r="MV12" s="696"/>
      <c r="MW12" s="696"/>
      <c r="MX12" s="696"/>
      <c r="MY12" s="696"/>
      <c r="MZ12" s="696"/>
      <c r="NA12" s="696"/>
      <c r="NB12" s="696"/>
      <c r="NC12" s="696"/>
      <c r="ND12" s="696"/>
      <c r="NE12" s="696"/>
      <c r="NF12" s="696"/>
      <c r="NG12" s="799"/>
      <c r="NH12" s="799"/>
      <c r="NI12" s="799"/>
      <c r="NJ12" s="799"/>
      <c r="NK12" s="799"/>
      <c r="NL12" s="799"/>
      <c r="NM12" s="799"/>
      <c r="NN12" s="799"/>
      <c r="NO12" s="799"/>
      <c r="NP12" s="799"/>
      <c r="NQ12" s="799"/>
      <c r="NR12" s="799"/>
      <c r="NS12" s="852"/>
      <c r="NT12" s="852"/>
      <c r="NU12" s="852"/>
      <c r="NV12" s="852"/>
      <c r="NW12" s="852"/>
      <c r="NX12" s="852"/>
      <c r="NY12" s="852"/>
      <c r="NZ12" s="852"/>
      <c r="OA12" s="852"/>
      <c r="OB12" s="852"/>
      <c r="OC12" s="852"/>
      <c r="OD12" s="852"/>
      <c r="OE12" s="1039"/>
      <c r="OF12" s="1039"/>
      <c r="OG12" s="1039"/>
      <c r="OH12" s="1039"/>
      <c r="OI12" s="1039"/>
      <c r="OJ12" s="1039"/>
      <c r="OK12" s="1039"/>
      <c r="OL12" s="1039"/>
      <c r="OM12" s="1039"/>
      <c r="ON12" s="1039"/>
      <c r="OO12" s="1039"/>
      <c r="OP12" s="1039"/>
      <c r="OQ12" s="1061"/>
      <c r="OR12" s="1061"/>
      <c r="OS12" s="1061"/>
      <c r="OT12" s="1061"/>
      <c r="OU12" s="1061"/>
      <c r="OV12" s="1061"/>
      <c r="OW12" s="1061"/>
      <c r="OX12" s="1061"/>
      <c r="OY12" s="1061"/>
      <c r="OZ12" s="1061"/>
      <c r="PA12" s="1061"/>
      <c r="PB12" s="1061"/>
      <c r="PC12" s="1119"/>
      <c r="PD12" s="1119"/>
      <c r="PE12" s="1119"/>
      <c r="PF12" s="1119"/>
      <c r="PG12" s="1119"/>
      <c r="PH12" s="1119"/>
      <c r="PI12" s="1119"/>
      <c r="PJ12" s="1119"/>
      <c r="PK12" s="1119"/>
      <c r="PL12" s="1119"/>
      <c r="PM12" s="1119"/>
      <c r="PN12" s="1119"/>
    </row>
    <row r="13" spans="1:430" x14ac:dyDescent="0.3">
      <c r="A13" s="675"/>
      <c r="B13" s="50">
        <v>2.1</v>
      </c>
      <c r="C13" s="10"/>
      <c r="D13" s="10"/>
      <c r="E13" s="1188" t="s">
        <v>0</v>
      </c>
      <c r="F13" s="1188"/>
      <c r="G13" s="1189"/>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v>1890</v>
      </c>
      <c r="EJ13" s="20">
        <v>3336</v>
      </c>
      <c r="EK13" s="64">
        <v>3318</v>
      </c>
      <c r="EL13" s="20">
        <v>2729</v>
      </c>
      <c r="EM13" s="64"/>
      <c r="EN13" s="20"/>
      <c r="EO13" s="64"/>
      <c r="EP13" s="118">
        <f>SUM(ED13:EO13)</f>
        <v>21855</v>
      </c>
      <c r="EQ13" s="150">
        <f t="shared" ref="EQ13:EQ20" si="255">SUM(ED13:EO13)/$EP$4</f>
        <v>2428.3333333333335</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v>
      </c>
      <c r="KQ13" s="370">
        <f t="shared" ref="KQ13:KQ20" si="411">KP13/EH13</f>
        <v>-0.1</v>
      </c>
      <c r="KR13" s="292">
        <f t="shared" ref="KR13:KR20" si="412">EJ13-EI13</f>
        <v>1446</v>
      </c>
      <c r="KS13" s="370">
        <f t="shared" ref="KS13:KS20" si="413">KR13/EI13</f>
        <v>0.76507936507936503</v>
      </c>
      <c r="KT13" s="292">
        <f t="shared" ref="KT13:KT20" si="414">EK13-EJ13</f>
        <v>-18</v>
      </c>
      <c r="KU13" s="370">
        <f t="shared" ref="KU13:KU20" si="415">KT13/EJ13</f>
        <v>-5.3956834532374104E-3</v>
      </c>
      <c r="KV13" s="292">
        <f t="shared" ref="KV13:KV20" si="416">EL13-EK13</f>
        <v>-589</v>
      </c>
      <c r="KW13" s="370">
        <f t="shared" ref="KW13:KW20" si="417">KV13/EK13</f>
        <v>-0.17751657625075346</v>
      </c>
      <c r="KX13" s="292">
        <f t="shared" ref="KX13:KX20" si="418">EM13-EL13</f>
        <v>-2729</v>
      </c>
      <c r="KY13" s="370">
        <f t="shared" ref="KY13:KY20" si="419">KX13/EL13</f>
        <v>-1</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DX13</f>
        <v>2816</v>
      </c>
      <c r="LE13" s="946">
        <f t="shared" ref="LE13:LE20" si="425">EL13</f>
        <v>2729</v>
      </c>
      <c r="LF13" s="113">
        <f>LE13-LD13</f>
        <v>-87</v>
      </c>
      <c r="LG13" s="100">
        <f t="shared" ref="LG13:LG20" si="426">IF(ISERROR(LF13/LD13),0,LF13/LD13)</f>
        <v>-3.0894886363636364E-2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7">
        <f t="shared" ref="MU13:NF20" si="430">BL13</f>
        <v>4001</v>
      </c>
      <c r="MV13" s="697">
        <f t="shared" si="430"/>
        <v>3759</v>
      </c>
      <c r="MW13" s="697">
        <f t="shared" si="430"/>
        <v>4220</v>
      </c>
      <c r="MX13" s="697">
        <f t="shared" si="430"/>
        <v>11614</v>
      </c>
      <c r="MY13" s="697">
        <f t="shared" si="430"/>
        <v>3720</v>
      </c>
      <c r="MZ13" s="697">
        <f t="shared" si="430"/>
        <v>3916</v>
      </c>
      <c r="NA13" s="697">
        <f t="shared" si="430"/>
        <v>5001</v>
      </c>
      <c r="NB13" s="697">
        <f t="shared" si="430"/>
        <v>3916</v>
      </c>
      <c r="NC13" s="697">
        <f t="shared" si="430"/>
        <v>4232</v>
      </c>
      <c r="ND13" s="697">
        <f t="shared" si="430"/>
        <v>4958</v>
      </c>
      <c r="NE13" s="697">
        <f t="shared" si="430"/>
        <v>3507</v>
      </c>
      <c r="NF13" s="697">
        <f t="shared" si="430"/>
        <v>3520</v>
      </c>
      <c r="NG13" s="800">
        <f t="shared" ref="NG13:NR20" si="431">BZ13</f>
        <v>3346</v>
      </c>
      <c r="NH13" s="800">
        <f t="shared" si="431"/>
        <v>3041</v>
      </c>
      <c r="NI13" s="800">
        <f t="shared" si="431"/>
        <v>3412</v>
      </c>
      <c r="NJ13" s="800">
        <f t="shared" si="431"/>
        <v>3991</v>
      </c>
      <c r="NK13" s="800">
        <f t="shared" si="431"/>
        <v>3680</v>
      </c>
      <c r="NL13" s="800">
        <f t="shared" si="431"/>
        <v>3609</v>
      </c>
      <c r="NM13" s="800">
        <f t="shared" si="431"/>
        <v>3651</v>
      </c>
      <c r="NN13" s="800">
        <f t="shared" si="431"/>
        <v>3966</v>
      </c>
      <c r="NO13" s="800">
        <f t="shared" si="431"/>
        <v>3630</v>
      </c>
      <c r="NP13" s="800">
        <f t="shared" si="431"/>
        <v>3182</v>
      </c>
      <c r="NQ13" s="800">
        <f t="shared" si="431"/>
        <v>3039</v>
      </c>
      <c r="NR13" s="800">
        <f t="shared" si="431"/>
        <v>3318</v>
      </c>
      <c r="NS13" s="853">
        <f t="shared" ref="NS13:OD20" si="432">CN13</f>
        <v>3075</v>
      </c>
      <c r="NT13" s="853">
        <f t="shared" si="432"/>
        <v>3392</v>
      </c>
      <c r="NU13" s="853">
        <f t="shared" si="432"/>
        <v>3467</v>
      </c>
      <c r="NV13" s="853">
        <f t="shared" si="432"/>
        <v>3725</v>
      </c>
      <c r="NW13" s="853">
        <f t="shared" si="432"/>
        <v>3142</v>
      </c>
      <c r="NX13" s="853">
        <f t="shared" si="432"/>
        <v>2963</v>
      </c>
      <c r="NY13" s="853">
        <f t="shared" si="432"/>
        <v>3473</v>
      </c>
      <c r="NZ13" s="853">
        <f t="shared" si="432"/>
        <v>3483</v>
      </c>
      <c r="OA13" s="853">
        <f t="shared" si="432"/>
        <v>2737</v>
      </c>
      <c r="OB13" s="853">
        <f t="shared" si="432"/>
        <v>2392</v>
      </c>
      <c r="OC13" s="853">
        <f t="shared" si="432"/>
        <v>2523</v>
      </c>
      <c r="OD13" s="853">
        <f t="shared" si="432"/>
        <v>2313</v>
      </c>
      <c r="OE13" s="1040">
        <f t="shared" ref="OE13:OP20" si="433">DB13</f>
        <v>2263</v>
      </c>
      <c r="OF13" s="1040">
        <f t="shared" si="433"/>
        <v>2409</v>
      </c>
      <c r="OG13" s="1040">
        <f t="shared" si="433"/>
        <v>1903</v>
      </c>
      <c r="OH13" s="1040">
        <f t="shared" si="433"/>
        <v>2454</v>
      </c>
      <c r="OI13" s="1040">
        <f t="shared" si="433"/>
        <v>2005</v>
      </c>
      <c r="OJ13" s="1040">
        <f t="shared" si="433"/>
        <v>1943</v>
      </c>
      <c r="OK13" s="1040">
        <f t="shared" si="433"/>
        <v>3304</v>
      </c>
      <c r="OL13" s="1040">
        <f t="shared" si="433"/>
        <v>2994</v>
      </c>
      <c r="OM13" s="1040">
        <f t="shared" si="433"/>
        <v>2464</v>
      </c>
      <c r="ON13" s="1040">
        <f t="shared" si="433"/>
        <v>2405</v>
      </c>
      <c r="OO13" s="1040">
        <f t="shared" si="433"/>
        <v>2133</v>
      </c>
      <c r="OP13" s="1040">
        <f t="shared" si="433"/>
        <v>2295</v>
      </c>
      <c r="OQ13" s="1062">
        <f t="shared" ref="OQ13:PB20" si="434">DP13</f>
        <v>2258</v>
      </c>
      <c r="OR13" s="1062">
        <f t="shared" si="434"/>
        <v>2528</v>
      </c>
      <c r="OS13" s="1062">
        <f t="shared" si="434"/>
        <v>1860</v>
      </c>
      <c r="OT13" s="1062">
        <f t="shared" si="434"/>
        <v>2796</v>
      </c>
      <c r="OU13" s="1062">
        <f t="shared" si="434"/>
        <v>2002</v>
      </c>
      <c r="OV13" s="1062">
        <f t="shared" si="434"/>
        <v>1946</v>
      </c>
      <c r="OW13" s="1062">
        <f t="shared" si="434"/>
        <v>3879</v>
      </c>
      <c r="OX13" s="1062">
        <f t="shared" si="434"/>
        <v>3365</v>
      </c>
      <c r="OY13" s="1062">
        <f t="shared" si="434"/>
        <v>2816</v>
      </c>
      <c r="OZ13" s="1062">
        <f t="shared" si="434"/>
        <v>2543</v>
      </c>
      <c r="PA13" s="1062">
        <f t="shared" si="434"/>
        <v>2137</v>
      </c>
      <c r="PB13" s="1062">
        <f t="shared" si="434"/>
        <v>2039</v>
      </c>
      <c r="PC13" s="1120">
        <f t="shared" ref="PC13:PC20" si="435">ED13</f>
        <v>2439</v>
      </c>
      <c r="PD13" s="1120">
        <f t="shared" ref="PD13:PN20" si="436">EE13</f>
        <v>2073</v>
      </c>
      <c r="PE13" s="1120">
        <f t="shared" si="436"/>
        <v>1839</v>
      </c>
      <c r="PF13" s="1120">
        <f t="shared" si="436"/>
        <v>2131</v>
      </c>
      <c r="PG13" s="1120">
        <f t="shared" si="436"/>
        <v>2100</v>
      </c>
      <c r="PH13" s="1120">
        <f t="shared" si="436"/>
        <v>1890</v>
      </c>
      <c r="PI13" s="1120">
        <f t="shared" si="436"/>
        <v>3336</v>
      </c>
      <c r="PJ13" s="1120">
        <f t="shared" si="436"/>
        <v>3318</v>
      </c>
      <c r="PK13" s="1120">
        <f t="shared" si="436"/>
        <v>2729</v>
      </c>
      <c r="PL13" s="1120">
        <f t="shared" si="436"/>
        <v>0</v>
      </c>
      <c r="PM13" s="1120">
        <f t="shared" si="436"/>
        <v>0</v>
      </c>
      <c r="PN13" s="1120">
        <f t="shared" si="436"/>
        <v>0</v>
      </c>
    </row>
    <row r="14" spans="1:430" x14ac:dyDescent="0.3">
      <c r="A14" s="675"/>
      <c r="B14" s="50">
        <v>2.2000000000000002</v>
      </c>
      <c r="C14" s="10"/>
      <c r="D14" s="10"/>
      <c r="E14" s="1188" t="s">
        <v>32</v>
      </c>
      <c r="F14" s="1188"/>
      <c r="G14" s="1189"/>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5">
        <f t="shared" ref="CP14:CQ14" si="452">CP13/CP3</f>
        <v>165.0952380952381</v>
      </c>
      <c r="CQ14" s="906">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79">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6">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5">
        <f t="shared" ref="DJ14:DK14" si="461">DJ13/DJ3</f>
        <v>117.33333333333333</v>
      </c>
      <c r="DK14" s="906">
        <f t="shared" si="461"/>
        <v>114.52380952380952</v>
      </c>
      <c r="DL14" s="905">
        <f t="shared" ref="DL14:DM14" si="462">DL13/DL3</f>
        <v>96.954545454545453</v>
      </c>
      <c r="DM14" s="906">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2">
        <f t="shared" ref="EE14:EF14" si="470">EE13/EE3</f>
        <v>94.227272727272734</v>
      </c>
      <c r="EF14" s="73">
        <f t="shared" si="470"/>
        <v>91.95</v>
      </c>
      <c r="EG14" s="72">
        <f t="shared" ref="EG14:EI14" si="471">EG13/EG3</f>
        <v>92.652173913043484</v>
      </c>
      <c r="EH14" s="73">
        <f t="shared" si="471"/>
        <v>116.66666666666667</v>
      </c>
      <c r="EI14" s="72">
        <f t="shared" si="471"/>
        <v>99.473684210526315</v>
      </c>
      <c r="EJ14" s="73">
        <f t="shared" ref="EJ14:EK14" si="472">EJ13/EJ3</f>
        <v>158.85714285714286</v>
      </c>
      <c r="EK14" s="72">
        <f t="shared" si="472"/>
        <v>165.9</v>
      </c>
      <c r="EL14" s="73">
        <f t="shared" ref="EL14" si="473">EL13/EL3</f>
        <v>124.04545454545455</v>
      </c>
      <c r="EM14" s="72"/>
      <c r="EN14" s="73"/>
      <c r="EO14" s="72"/>
      <c r="EP14" s="119" t="s">
        <v>29</v>
      </c>
      <c r="EQ14" s="150">
        <f t="shared" si="255"/>
        <v>117.18178125374922</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-17.192982456140356</v>
      </c>
      <c r="KQ14" s="370">
        <f t="shared" si="411"/>
        <v>-0.14736842105263162</v>
      </c>
      <c r="KR14" s="292">
        <f t="shared" si="412"/>
        <v>59.383458646616546</v>
      </c>
      <c r="KS14" s="370">
        <f t="shared" si="413"/>
        <v>0.59697656840513991</v>
      </c>
      <c r="KT14" s="292">
        <f t="shared" si="414"/>
        <v>7.0428571428571445</v>
      </c>
      <c r="KU14" s="370">
        <f t="shared" si="415"/>
        <v>4.4334532374100726E-2</v>
      </c>
      <c r="KV14" s="292">
        <f t="shared" si="416"/>
        <v>-41.854545454545459</v>
      </c>
      <c r="KW14" s="370">
        <f t="shared" si="417"/>
        <v>-0.25228779659159406</v>
      </c>
      <c r="KX14" s="292">
        <f t="shared" si="418"/>
        <v>-124.04545454545455</v>
      </c>
      <c r="KY14" s="370">
        <f t="shared" si="419"/>
        <v>-1</v>
      </c>
      <c r="KZ14" s="292">
        <f t="shared" si="420"/>
        <v>0</v>
      </c>
      <c r="LA14" s="370" t="e">
        <f t="shared" si="421"/>
        <v>#DIV/0!</v>
      </c>
      <c r="LB14" s="292">
        <f t="shared" si="422"/>
        <v>0</v>
      </c>
      <c r="LC14" s="370" t="e">
        <f t="shared" si="423"/>
        <v>#DIV/0!</v>
      </c>
      <c r="LD14" s="73">
        <f t="shared" si="424"/>
        <v>134.0952380952381</v>
      </c>
      <c r="LE14" s="979">
        <f t="shared" si="425"/>
        <v>124.04545454545455</v>
      </c>
      <c r="LF14" s="113">
        <f>LE14-LD14</f>
        <v>-10.049783549783555</v>
      </c>
      <c r="LG14" s="100">
        <f t="shared" si="426"/>
        <v>-7.494511880165293E-2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7">
        <f t="shared" si="430"/>
        <v>181.86363636363637</v>
      </c>
      <c r="MV14" s="697">
        <f t="shared" si="430"/>
        <v>179</v>
      </c>
      <c r="MW14" s="697">
        <f t="shared" si="430"/>
        <v>200.95238095238096</v>
      </c>
      <c r="MX14" s="697">
        <f t="shared" si="430"/>
        <v>504.95652173913044</v>
      </c>
      <c r="MY14" s="697">
        <f t="shared" si="430"/>
        <v>218.8235294117647</v>
      </c>
      <c r="MZ14" s="697">
        <f t="shared" si="430"/>
        <v>195.8</v>
      </c>
      <c r="NA14" s="697">
        <f t="shared" si="430"/>
        <v>250.05</v>
      </c>
      <c r="NB14" s="697">
        <f t="shared" si="430"/>
        <v>195.8</v>
      </c>
      <c r="NC14" s="697">
        <f t="shared" si="430"/>
        <v>192.36363636363637</v>
      </c>
      <c r="ND14" s="697">
        <f t="shared" si="430"/>
        <v>236.0952380952381</v>
      </c>
      <c r="NE14" s="697">
        <f t="shared" si="430"/>
        <v>175.35</v>
      </c>
      <c r="NF14" s="697">
        <f t="shared" si="430"/>
        <v>160</v>
      </c>
      <c r="NG14" s="800">
        <f t="shared" si="431"/>
        <v>152.09090909090909</v>
      </c>
      <c r="NH14" s="800">
        <f t="shared" si="431"/>
        <v>144.8095238095238</v>
      </c>
      <c r="NI14" s="800">
        <f t="shared" si="431"/>
        <v>162.47619047619048</v>
      </c>
      <c r="NJ14" s="800">
        <f t="shared" si="431"/>
        <v>181.40909090909091</v>
      </c>
      <c r="NK14" s="800">
        <f t="shared" si="431"/>
        <v>204.44444444444446</v>
      </c>
      <c r="NL14" s="800">
        <f t="shared" si="431"/>
        <v>180.45</v>
      </c>
      <c r="NM14" s="800">
        <f t="shared" si="431"/>
        <v>192.15789473684211</v>
      </c>
      <c r="NN14" s="800">
        <f t="shared" si="431"/>
        <v>188.85714285714286</v>
      </c>
      <c r="NO14" s="800">
        <f t="shared" si="431"/>
        <v>165</v>
      </c>
      <c r="NP14" s="800">
        <f t="shared" si="431"/>
        <v>151.52380952380952</v>
      </c>
      <c r="NQ14" s="800">
        <f t="shared" si="431"/>
        <v>144.71428571428572</v>
      </c>
      <c r="NR14" s="800">
        <f t="shared" si="431"/>
        <v>150.81818181818181</v>
      </c>
      <c r="NS14" s="853">
        <f t="shared" si="432"/>
        <v>153.75</v>
      </c>
      <c r="NT14" s="853">
        <f t="shared" si="432"/>
        <v>147.47826086956522</v>
      </c>
      <c r="NU14" s="853">
        <f t="shared" si="432"/>
        <v>165.0952380952381</v>
      </c>
      <c r="NV14" s="853">
        <f t="shared" si="432"/>
        <v>177.38095238095238</v>
      </c>
      <c r="NW14" s="853">
        <f t="shared" si="432"/>
        <v>165.36842105263159</v>
      </c>
      <c r="NX14" s="853">
        <f t="shared" si="432"/>
        <v>155.94736842105263</v>
      </c>
      <c r="NY14" s="853">
        <f t="shared" si="432"/>
        <v>173.65</v>
      </c>
      <c r="NZ14" s="853">
        <f t="shared" si="432"/>
        <v>174.15</v>
      </c>
      <c r="OA14" s="853">
        <f t="shared" si="432"/>
        <v>119</v>
      </c>
      <c r="OB14" s="853">
        <f t="shared" si="432"/>
        <v>125.89473684210526</v>
      </c>
      <c r="OC14" s="853">
        <f t="shared" si="432"/>
        <v>114.68181818181819</v>
      </c>
      <c r="OD14" s="853">
        <f t="shared" si="432"/>
        <v>105.13636363636364</v>
      </c>
      <c r="OE14" s="1040">
        <f t="shared" si="433"/>
        <v>113.15</v>
      </c>
      <c r="OF14" s="1040">
        <f t="shared" si="433"/>
        <v>104.73913043478261</v>
      </c>
      <c r="OG14" s="1040">
        <f t="shared" si="433"/>
        <v>95.15</v>
      </c>
      <c r="OH14" s="1040">
        <f t="shared" si="433"/>
        <v>111.54545454545455</v>
      </c>
      <c r="OI14" s="1040">
        <f t="shared" si="433"/>
        <v>105.52631578947368</v>
      </c>
      <c r="OJ14" s="1040">
        <f t="shared" si="433"/>
        <v>107.94444444444444</v>
      </c>
      <c r="OK14" s="1040">
        <f t="shared" si="433"/>
        <v>157.33333333333334</v>
      </c>
      <c r="OL14" s="1040">
        <f t="shared" si="433"/>
        <v>149.69999999999999</v>
      </c>
      <c r="OM14" s="1040">
        <f t="shared" si="433"/>
        <v>117.33333333333333</v>
      </c>
      <c r="ON14" s="1040">
        <f t="shared" si="433"/>
        <v>114.52380952380952</v>
      </c>
      <c r="OO14" s="1040">
        <f t="shared" si="433"/>
        <v>96.954545454545453</v>
      </c>
      <c r="OP14" s="1040">
        <f t="shared" si="433"/>
        <v>109.28571428571429</v>
      </c>
      <c r="OQ14" s="1062">
        <f t="shared" si="434"/>
        <v>107.52380952380952</v>
      </c>
      <c r="OR14" s="1062">
        <f t="shared" si="434"/>
        <v>109.91304347826087</v>
      </c>
      <c r="OS14" s="1062">
        <f t="shared" si="434"/>
        <v>97.89473684210526</v>
      </c>
      <c r="OT14" s="1062">
        <f t="shared" si="434"/>
        <v>121.56521739130434</v>
      </c>
      <c r="OU14" s="1062">
        <f t="shared" si="434"/>
        <v>105.36842105263158</v>
      </c>
      <c r="OV14" s="1062">
        <f t="shared" si="434"/>
        <v>108.11111111111111</v>
      </c>
      <c r="OW14" s="1062">
        <f t="shared" si="434"/>
        <v>184.71428571428572</v>
      </c>
      <c r="OX14" s="1062">
        <f t="shared" si="434"/>
        <v>168.25</v>
      </c>
      <c r="OY14" s="1062">
        <f t="shared" si="434"/>
        <v>134.0952380952381</v>
      </c>
      <c r="OZ14" s="1062">
        <f t="shared" si="434"/>
        <v>121.0952380952381</v>
      </c>
      <c r="PA14" s="1062">
        <f t="shared" si="434"/>
        <v>97.13636363636364</v>
      </c>
      <c r="PB14" s="1062">
        <f t="shared" si="434"/>
        <v>101.95</v>
      </c>
      <c r="PC14" s="1120">
        <f t="shared" si="435"/>
        <v>110.86363636363636</v>
      </c>
      <c r="PD14" s="1120">
        <f t="shared" si="436"/>
        <v>94.227272727272734</v>
      </c>
      <c r="PE14" s="1120">
        <f t="shared" si="436"/>
        <v>91.95</v>
      </c>
      <c r="PF14" s="1120">
        <f t="shared" si="436"/>
        <v>92.652173913043484</v>
      </c>
      <c r="PG14" s="1120">
        <f t="shared" si="436"/>
        <v>116.66666666666667</v>
      </c>
      <c r="PH14" s="1120">
        <f t="shared" si="436"/>
        <v>99.473684210526315</v>
      </c>
      <c r="PI14" s="1120">
        <f t="shared" si="436"/>
        <v>158.85714285714286</v>
      </c>
      <c r="PJ14" s="1120">
        <f t="shared" si="436"/>
        <v>165.9</v>
      </c>
      <c r="PK14" s="1120">
        <f t="shared" si="436"/>
        <v>124.04545454545455</v>
      </c>
      <c r="PL14" s="1120">
        <f t="shared" si="436"/>
        <v>0</v>
      </c>
      <c r="PM14" s="1120">
        <f t="shared" si="436"/>
        <v>0</v>
      </c>
      <c r="PN14" s="1120">
        <f t="shared" si="436"/>
        <v>0</v>
      </c>
    </row>
    <row r="15" spans="1:430" x14ac:dyDescent="0.3">
      <c r="A15" s="675"/>
      <c r="B15" s="50">
        <v>2.2999999999999998</v>
      </c>
      <c r="C15" s="10"/>
      <c r="D15" s="10"/>
      <c r="E15" s="1188" t="s">
        <v>30</v>
      </c>
      <c r="F15" s="1188"/>
      <c r="G15" s="1189"/>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v>0.11</v>
      </c>
      <c r="EJ15" s="165">
        <v>0.1</v>
      </c>
      <c r="EK15" s="76">
        <v>0.11</v>
      </c>
      <c r="EL15" s="165">
        <v>0.11</v>
      </c>
      <c r="EM15" s="76"/>
      <c r="EN15" s="165"/>
      <c r="EO15" s="76"/>
      <c r="EP15" s="120" t="s">
        <v>29</v>
      </c>
      <c r="EQ15" s="137">
        <f t="shared" si="255"/>
        <v>0.10666666666666666</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v>
      </c>
      <c r="KQ15" s="370">
        <f t="shared" si="411"/>
        <v>0</v>
      </c>
      <c r="KR15" s="292">
        <f t="shared" si="412"/>
        <v>-9.999999999999995E-3</v>
      </c>
      <c r="KS15" s="370">
        <f t="shared" si="413"/>
        <v>-9.090909090909087E-2</v>
      </c>
      <c r="KT15" s="292">
        <f t="shared" si="414"/>
        <v>9.999999999999995E-3</v>
      </c>
      <c r="KU15" s="370">
        <f t="shared" si="415"/>
        <v>9.999999999999995E-2</v>
      </c>
      <c r="KV15" s="292">
        <f t="shared" si="416"/>
        <v>0</v>
      </c>
      <c r="KW15" s="370">
        <f t="shared" si="417"/>
        <v>0</v>
      </c>
      <c r="KX15" s="292">
        <f t="shared" si="418"/>
        <v>-0.11</v>
      </c>
      <c r="KY15" s="370">
        <f t="shared" si="419"/>
        <v>-1</v>
      </c>
      <c r="KZ15" s="292">
        <f t="shared" si="420"/>
        <v>0</v>
      </c>
      <c r="LA15" s="370" t="e">
        <f t="shared" si="421"/>
        <v>#DIV/0!</v>
      </c>
      <c r="LB15" s="292">
        <f t="shared" si="422"/>
        <v>0</v>
      </c>
      <c r="LC15" s="370" t="e">
        <f t="shared" si="423"/>
        <v>#DIV/0!</v>
      </c>
      <c r="LD15" s="165">
        <f t="shared" si="424"/>
        <v>0.12</v>
      </c>
      <c r="LE15" s="947">
        <f t="shared" si="425"/>
        <v>0.11</v>
      </c>
      <c r="LF15" s="590">
        <f>LE15-LD15</f>
        <v>-9.999999999999995E-3</v>
      </c>
      <c r="LG15" s="100">
        <f t="shared" si="426"/>
        <v>-8.3333333333333301E-2</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698">
        <f t="shared" si="430"/>
        <v>13</v>
      </c>
      <c r="MV15" s="698">
        <f t="shared" si="430"/>
        <v>12</v>
      </c>
      <c r="MW15" s="698">
        <f t="shared" si="430"/>
        <v>10</v>
      </c>
      <c r="MX15" s="698">
        <f t="shared" si="430"/>
        <v>7.12</v>
      </c>
      <c r="MY15" s="698">
        <f t="shared" si="430"/>
        <v>0.18</v>
      </c>
      <c r="MZ15" s="698">
        <f t="shared" si="430"/>
        <v>0.17</v>
      </c>
      <c r="NA15" s="698">
        <f t="shared" si="430"/>
        <v>0.37</v>
      </c>
      <c r="NB15" s="698">
        <f t="shared" si="430"/>
        <v>0.48</v>
      </c>
      <c r="NC15" s="698">
        <f t="shared" si="430"/>
        <v>0.24</v>
      </c>
      <c r="ND15" s="698">
        <f t="shared" si="430"/>
        <v>0.31</v>
      </c>
      <c r="NE15" s="698">
        <f t="shared" si="430"/>
        <v>0.17</v>
      </c>
      <c r="NF15" s="698">
        <f t="shared" si="430"/>
        <v>0.25</v>
      </c>
      <c r="NG15" s="801">
        <f t="shared" si="431"/>
        <v>0.36</v>
      </c>
      <c r="NH15" s="801">
        <f t="shared" si="431"/>
        <v>0.23</v>
      </c>
      <c r="NI15" s="801">
        <f t="shared" si="431"/>
        <v>0.44</v>
      </c>
      <c r="NJ15" s="801">
        <f t="shared" si="431"/>
        <v>1.25</v>
      </c>
      <c r="NK15" s="801">
        <f t="shared" si="431"/>
        <v>1.27</v>
      </c>
      <c r="NL15" s="801">
        <f t="shared" si="431"/>
        <v>0.35</v>
      </c>
      <c r="NM15" s="801">
        <f t="shared" si="431"/>
        <v>0.26</v>
      </c>
      <c r="NN15" s="801">
        <f t="shared" si="431"/>
        <v>0.17</v>
      </c>
      <c r="NO15" s="801">
        <f t="shared" si="431"/>
        <v>0.18</v>
      </c>
      <c r="NP15" s="801">
        <f t="shared" si="431"/>
        <v>0.12</v>
      </c>
      <c r="NQ15" s="801">
        <f t="shared" si="431"/>
        <v>0.09</v>
      </c>
      <c r="NR15" s="801">
        <f t="shared" si="431"/>
        <v>0.1</v>
      </c>
      <c r="NS15" s="854">
        <f t="shared" si="432"/>
        <v>0.17</v>
      </c>
      <c r="NT15" s="854">
        <f t="shared" si="432"/>
        <v>0.14000000000000001</v>
      </c>
      <c r="NU15" s="854">
        <f t="shared" si="432"/>
        <v>0.17</v>
      </c>
      <c r="NV15" s="854">
        <f t="shared" si="432"/>
        <v>0.15</v>
      </c>
      <c r="NW15" s="854">
        <f t="shared" si="432"/>
        <v>0.08</v>
      </c>
      <c r="NX15" s="854">
        <f t="shared" si="432"/>
        <v>0.08</v>
      </c>
      <c r="NY15" s="854">
        <f t="shared" si="432"/>
        <v>0.08</v>
      </c>
      <c r="NZ15" s="854">
        <f t="shared" si="432"/>
        <v>7.0000000000000007E-2</v>
      </c>
      <c r="OA15" s="854">
        <f t="shared" si="432"/>
        <v>7.0000000000000007E-2</v>
      </c>
      <c r="OB15" s="854">
        <f t="shared" si="432"/>
        <v>7.0000000000000007E-2</v>
      </c>
      <c r="OC15" s="854">
        <f t="shared" si="432"/>
        <v>0.09</v>
      </c>
      <c r="OD15" s="854">
        <f t="shared" si="432"/>
        <v>0.09</v>
      </c>
      <c r="OE15" s="1041">
        <f t="shared" si="433"/>
        <v>0.09</v>
      </c>
      <c r="OF15" s="1041">
        <f t="shared" si="433"/>
        <v>0.1</v>
      </c>
      <c r="OG15" s="1041">
        <f t="shared" si="433"/>
        <v>0.12</v>
      </c>
      <c r="OH15" s="1041">
        <f t="shared" si="433"/>
        <v>0.09</v>
      </c>
      <c r="OI15" s="1041">
        <f t="shared" si="433"/>
        <v>0.11</v>
      </c>
      <c r="OJ15" s="1041">
        <f t="shared" si="433"/>
        <v>0.1</v>
      </c>
      <c r="OK15" s="1041">
        <f t="shared" si="433"/>
        <v>7.0000000000000007E-2</v>
      </c>
      <c r="OL15" s="1041">
        <f t="shared" si="433"/>
        <v>0.08</v>
      </c>
      <c r="OM15" s="1041">
        <f t="shared" si="433"/>
        <v>0.09</v>
      </c>
      <c r="ON15" s="1041">
        <f t="shared" si="433"/>
        <v>0.08</v>
      </c>
      <c r="OO15" s="1041">
        <f t="shared" si="433"/>
        <v>0.11</v>
      </c>
      <c r="OP15" s="1041">
        <f t="shared" si="433"/>
        <v>0.1</v>
      </c>
      <c r="OQ15" s="1063">
        <f t="shared" si="434"/>
        <v>0.1</v>
      </c>
      <c r="OR15" s="1063">
        <f t="shared" si="434"/>
        <v>0.1</v>
      </c>
      <c r="OS15" s="1063">
        <f t="shared" si="434"/>
        <v>0.11</v>
      </c>
      <c r="OT15" s="1063">
        <f t="shared" si="434"/>
        <v>0.1</v>
      </c>
      <c r="OU15" s="1063">
        <f t="shared" si="434"/>
        <v>0.11</v>
      </c>
      <c r="OV15" s="1063">
        <f t="shared" si="434"/>
        <v>0.11</v>
      </c>
      <c r="OW15" s="1063">
        <f t="shared" si="434"/>
        <v>0.11</v>
      </c>
      <c r="OX15" s="1063">
        <f t="shared" si="434"/>
        <v>0.1</v>
      </c>
      <c r="OY15" s="1063">
        <f t="shared" si="434"/>
        <v>0.12</v>
      </c>
      <c r="OZ15" s="1063">
        <f t="shared" si="434"/>
        <v>0.11</v>
      </c>
      <c r="PA15" s="1063">
        <f t="shared" si="434"/>
        <v>0.1</v>
      </c>
      <c r="PB15" s="1063">
        <f t="shared" si="434"/>
        <v>0.11</v>
      </c>
      <c r="PC15" s="1121">
        <f t="shared" si="435"/>
        <v>0.1</v>
      </c>
      <c r="PD15" s="1121">
        <f t="shared" si="436"/>
        <v>0.11</v>
      </c>
      <c r="PE15" s="1121">
        <f t="shared" si="436"/>
        <v>0.11</v>
      </c>
      <c r="PF15" s="1121">
        <f t="shared" si="436"/>
        <v>0.1</v>
      </c>
      <c r="PG15" s="1121">
        <f t="shared" si="436"/>
        <v>0.11</v>
      </c>
      <c r="PH15" s="1121">
        <f t="shared" si="436"/>
        <v>0.11</v>
      </c>
      <c r="PI15" s="1121">
        <f t="shared" si="436"/>
        <v>0.1</v>
      </c>
      <c r="PJ15" s="1121">
        <f t="shared" si="436"/>
        <v>0.11</v>
      </c>
      <c r="PK15" s="1121">
        <f t="shared" si="436"/>
        <v>0.11</v>
      </c>
      <c r="PL15" s="1121">
        <f t="shared" si="436"/>
        <v>0</v>
      </c>
      <c r="PM15" s="1121">
        <f t="shared" si="436"/>
        <v>0</v>
      </c>
      <c r="PN15" s="1121">
        <f t="shared" si="436"/>
        <v>0</v>
      </c>
    </row>
    <row r="16" spans="1:430" x14ac:dyDescent="0.3">
      <c r="A16" s="675"/>
      <c r="B16" s="50">
        <v>2.4</v>
      </c>
      <c r="C16" s="10"/>
      <c r="D16" s="10"/>
      <c r="E16" s="1188" t="s">
        <v>31</v>
      </c>
      <c r="F16" s="1188"/>
      <c r="G16" s="1189"/>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v>22.47</v>
      </c>
      <c r="EJ16" s="165">
        <v>22.35</v>
      </c>
      <c r="EK16" s="76">
        <v>16.28</v>
      </c>
      <c r="EL16" s="165">
        <v>13.24</v>
      </c>
      <c r="EM16" s="76"/>
      <c r="EN16" s="165"/>
      <c r="EO16" s="76"/>
      <c r="EP16" s="120" t="s">
        <v>29</v>
      </c>
      <c r="EQ16" s="137">
        <f t="shared" si="255"/>
        <v>15.66666666666667</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13.959999999999999</v>
      </c>
      <c r="KQ16" s="370">
        <f t="shared" si="411"/>
        <v>1.6404230317273796</v>
      </c>
      <c r="KR16" s="293">
        <f t="shared" si="412"/>
        <v>-0.11999999999999744</v>
      </c>
      <c r="KS16" s="370">
        <f t="shared" si="413"/>
        <v>-5.3404539385846659E-3</v>
      </c>
      <c r="KT16" s="293">
        <f t="shared" si="414"/>
        <v>-6.07</v>
      </c>
      <c r="KU16" s="370">
        <f t="shared" si="415"/>
        <v>-0.27158836689038029</v>
      </c>
      <c r="KV16" s="293">
        <f t="shared" si="416"/>
        <v>-3.0400000000000009</v>
      </c>
      <c r="KW16" s="370">
        <f t="shared" si="417"/>
        <v>-0.18673218673218678</v>
      </c>
      <c r="KX16" s="293">
        <f t="shared" si="418"/>
        <v>-13.24</v>
      </c>
      <c r="KY16" s="370">
        <f t="shared" si="419"/>
        <v>-1</v>
      </c>
      <c r="KZ16" s="293">
        <f t="shared" si="420"/>
        <v>0</v>
      </c>
      <c r="LA16" s="370" t="e">
        <f t="shared" si="421"/>
        <v>#DIV/0!</v>
      </c>
      <c r="LB16" s="293">
        <f t="shared" si="422"/>
        <v>0</v>
      </c>
      <c r="LC16" s="370" t="e">
        <f t="shared" si="423"/>
        <v>#DIV/0!</v>
      </c>
      <c r="LD16" s="165">
        <f t="shared" si="424"/>
        <v>21.05</v>
      </c>
      <c r="LE16" s="947">
        <f t="shared" si="425"/>
        <v>13.24</v>
      </c>
      <c r="LF16" s="590">
        <f>LE16-LD16</f>
        <v>-7.8100000000000005</v>
      </c>
      <c r="LG16" s="100">
        <f t="shared" si="426"/>
        <v>-0.37102137767220905</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698">
        <f t="shared" si="430"/>
        <v>11.26</v>
      </c>
      <c r="MV16" s="698">
        <f t="shared" si="430"/>
        <v>9.0299999999999994</v>
      </c>
      <c r="MW16" s="698">
        <f t="shared" si="430"/>
        <v>11.34</v>
      </c>
      <c r="MX16" s="698">
        <f t="shared" si="430"/>
        <v>22.172999999999998</v>
      </c>
      <c r="MY16" s="698">
        <f t="shared" si="430"/>
        <v>12.56</v>
      </c>
      <c r="MZ16" s="698">
        <f t="shared" si="430"/>
        <v>11.5</v>
      </c>
      <c r="NA16" s="698">
        <f t="shared" si="430"/>
        <v>44.29</v>
      </c>
      <c r="NB16" s="698">
        <f t="shared" si="430"/>
        <v>35.36</v>
      </c>
      <c r="NC16" s="698">
        <f t="shared" si="430"/>
        <v>30.22</v>
      </c>
      <c r="ND16" s="698">
        <f t="shared" si="430"/>
        <v>10.53</v>
      </c>
      <c r="NE16" s="698">
        <f t="shared" si="430"/>
        <v>6.25</v>
      </c>
      <c r="NF16" s="698">
        <f t="shared" si="430"/>
        <v>13.11</v>
      </c>
      <c r="NG16" s="801">
        <f t="shared" si="431"/>
        <v>18.559999999999999</v>
      </c>
      <c r="NH16" s="801">
        <f t="shared" si="431"/>
        <v>9.4</v>
      </c>
      <c r="NI16" s="801">
        <f t="shared" si="431"/>
        <v>21.33</v>
      </c>
      <c r="NJ16" s="801">
        <f t="shared" si="431"/>
        <v>35.19</v>
      </c>
      <c r="NK16" s="801">
        <f t="shared" si="431"/>
        <v>39.049999999999997</v>
      </c>
      <c r="NL16" s="801">
        <f t="shared" si="431"/>
        <v>32.11</v>
      </c>
      <c r="NM16" s="801">
        <f t="shared" si="431"/>
        <v>16.149999999999999</v>
      </c>
      <c r="NN16" s="801">
        <f t="shared" si="431"/>
        <v>10.08</v>
      </c>
      <c r="NO16" s="801">
        <f t="shared" si="431"/>
        <v>14.54</v>
      </c>
      <c r="NP16" s="801">
        <f t="shared" si="431"/>
        <v>7.55</v>
      </c>
      <c r="NQ16" s="801">
        <f t="shared" si="431"/>
        <v>6</v>
      </c>
      <c r="NR16" s="801">
        <f t="shared" si="431"/>
        <v>11.44</v>
      </c>
      <c r="NS16" s="854">
        <f t="shared" si="432"/>
        <v>13.47</v>
      </c>
      <c r="NT16" s="854">
        <f t="shared" si="432"/>
        <v>11.04</v>
      </c>
      <c r="NU16" s="854">
        <f t="shared" si="432"/>
        <v>18.5</v>
      </c>
      <c r="NV16" s="854">
        <f t="shared" si="432"/>
        <v>8.4</v>
      </c>
      <c r="NW16" s="854">
        <f t="shared" si="432"/>
        <v>13.4</v>
      </c>
      <c r="NX16" s="854">
        <f t="shared" si="432"/>
        <v>8.1300000000000008</v>
      </c>
      <c r="NY16" s="854">
        <f t="shared" si="432"/>
        <v>13.28</v>
      </c>
      <c r="NZ16" s="854">
        <f t="shared" si="432"/>
        <v>23.09</v>
      </c>
      <c r="OA16" s="854">
        <f t="shared" si="432"/>
        <v>11.58</v>
      </c>
      <c r="OB16" s="854">
        <f t="shared" si="432"/>
        <v>11.05</v>
      </c>
      <c r="OC16" s="854">
        <f t="shared" si="432"/>
        <v>21.33</v>
      </c>
      <c r="OD16" s="854">
        <f t="shared" si="432"/>
        <v>7.45</v>
      </c>
      <c r="OE16" s="1041">
        <f t="shared" si="433"/>
        <v>7.46</v>
      </c>
      <c r="OF16" s="1041">
        <f t="shared" si="433"/>
        <v>6.38</v>
      </c>
      <c r="OG16" s="1041">
        <f t="shared" si="433"/>
        <v>9.5500000000000007</v>
      </c>
      <c r="OH16" s="1041">
        <f t="shared" si="433"/>
        <v>8.35</v>
      </c>
      <c r="OI16" s="1041">
        <f t="shared" si="433"/>
        <v>9.06</v>
      </c>
      <c r="OJ16" s="1041">
        <f t="shared" si="433"/>
        <v>4.57</v>
      </c>
      <c r="OK16" s="1041">
        <f t="shared" si="433"/>
        <v>14.25</v>
      </c>
      <c r="OL16" s="1041">
        <f t="shared" si="433"/>
        <v>31.55</v>
      </c>
      <c r="OM16" s="1041">
        <f t="shared" si="433"/>
        <v>8.3800000000000008</v>
      </c>
      <c r="ON16" s="1041">
        <f t="shared" si="433"/>
        <v>11.4</v>
      </c>
      <c r="OO16" s="1041">
        <f t="shared" si="433"/>
        <v>8.5</v>
      </c>
      <c r="OP16" s="1041">
        <f t="shared" si="433"/>
        <v>11.3</v>
      </c>
      <c r="OQ16" s="1063">
        <f t="shared" si="434"/>
        <v>11.54</v>
      </c>
      <c r="OR16" s="1063">
        <f t="shared" si="434"/>
        <v>7.41</v>
      </c>
      <c r="OS16" s="1063">
        <f t="shared" si="434"/>
        <v>7.41</v>
      </c>
      <c r="OT16" s="1063">
        <f t="shared" si="434"/>
        <v>16.57</v>
      </c>
      <c r="OU16" s="1063">
        <f t="shared" si="434"/>
        <v>56.35</v>
      </c>
      <c r="OV16" s="1063">
        <f t="shared" si="434"/>
        <v>45.56</v>
      </c>
      <c r="OW16" s="1063">
        <f t="shared" si="434"/>
        <v>16.239999999999998</v>
      </c>
      <c r="OX16" s="1063">
        <f t="shared" si="434"/>
        <v>22.48</v>
      </c>
      <c r="OY16" s="1063">
        <f t="shared" si="434"/>
        <v>21.05</v>
      </c>
      <c r="OZ16" s="1063">
        <f t="shared" si="434"/>
        <v>14.53</v>
      </c>
      <c r="PA16" s="1063">
        <f t="shared" si="434"/>
        <v>10.23</v>
      </c>
      <c r="PB16" s="1063">
        <f t="shared" si="434"/>
        <v>11.45</v>
      </c>
      <c r="PC16" s="1121">
        <f t="shared" si="435"/>
        <v>21.26</v>
      </c>
      <c r="PD16" s="1121">
        <f t="shared" si="436"/>
        <v>8.0399999999999991</v>
      </c>
      <c r="PE16" s="1121">
        <f t="shared" si="436"/>
        <v>17.510000000000002</v>
      </c>
      <c r="PF16" s="1121">
        <f t="shared" si="436"/>
        <v>11.34</v>
      </c>
      <c r="PG16" s="1121">
        <f t="shared" si="436"/>
        <v>8.51</v>
      </c>
      <c r="PH16" s="1121">
        <f t="shared" si="436"/>
        <v>22.47</v>
      </c>
      <c r="PI16" s="1121">
        <f t="shared" si="436"/>
        <v>22.35</v>
      </c>
      <c r="PJ16" s="1121">
        <f t="shared" si="436"/>
        <v>16.28</v>
      </c>
      <c r="PK16" s="1121">
        <f t="shared" si="436"/>
        <v>13.24</v>
      </c>
      <c r="PL16" s="1121">
        <f t="shared" si="436"/>
        <v>0</v>
      </c>
      <c r="PM16" s="1121">
        <f t="shared" si="436"/>
        <v>0</v>
      </c>
      <c r="PN16" s="1121">
        <f t="shared" si="436"/>
        <v>0</v>
      </c>
    </row>
    <row r="17" spans="1:430" x14ac:dyDescent="0.3">
      <c r="A17" s="675"/>
      <c r="B17" s="50">
        <v>2.5</v>
      </c>
      <c r="C17" s="10"/>
      <c r="D17" s="10"/>
      <c r="E17" s="1188" t="s">
        <v>3</v>
      </c>
      <c r="F17" s="1188"/>
      <c r="G17" s="1189"/>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v>9.09</v>
      </c>
      <c r="EJ17" s="165">
        <v>3.28</v>
      </c>
      <c r="EK17" s="76">
        <v>5.38</v>
      </c>
      <c r="EL17" s="165">
        <v>3.19</v>
      </c>
      <c r="EM17" s="76"/>
      <c r="EN17" s="165"/>
      <c r="EO17" s="76"/>
      <c r="EP17" s="121" t="s">
        <v>29</v>
      </c>
      <c r="EQ17" s="137">
        <f t="shared" si="255"/>
        <v>4.4800000000000004</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6.54</v>
      </c>
      <c r="KQ17" s="370">
        <f t="shared" si="411"/>
        <v>2.5647058823529414</v>
      </c>
      <c r="KR17" s="293">
        <f t="shared" si="412"/>
        <v>-5.8100000000000005</v>
      </c>
      <c r="KS17" s="370">
        <f t="shared" si="413"/>
        <v>-0.63916391639163928</v>
      </c>
      <c r="KT17" s="293">
        <f t="shared" si="414"/>
        <v>2.1</v>
      </c>
      <c r="KU17" s="370">
        <f t="shared" si="415"/>
        <v>0.6402439024390244</v>
      </c>
      <c r="KV17" s="293">
        <f t="shared" si="416"/>
        <v>-2.19</v>
      </c>
      <c r="KW17" s="370">
        <f t="shared" si="417"/>
        <v>-0.40706319702602228</v>
      </c>
      <c r="KX17" s="293">
        <f t="shared" si="418"/>
        <v>-3.19</v>
      </c>
      <c r="KY17" s="370">
        <f t="shared" si="419"/>
        <v>-1</v>
      </c>
      <c r="KZ17" s="293">
        <f t="shared" si="420"/>
        <v>0</v>
      </c>
      <c r="LA17" s="370" t="e">
        <f t="shared" si="421"/>
        <v>#DIV/0!</v>
      </c>
      <c r="LB17" s="293">
        <f t="shared" si="422"/>
        <v>0</v>
      </c>
      <c r="LC17" s="370" t="e">
        <f t="shared" si="423"/>
        <v>#DIV/0!</v>
      </c>
      <c r="LD17" s="165">
        <f t="shared" si="424"/>
        <v>4.4800000000000004</v>
      </c>
      <c r="LE17" s="947">
        <f t="shared" si="425"/>
        <v>3.19</v>
      </c>
      <c r="LF17" s="590">
        <f>LE17-LD17</f>
        <v>-1.2900000000000005</v>
      </c>
      <c r="LG17" s="100">
        <f t="shared" si="426"/>
        <v>-0.28794642857142866</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698">
        <f t="shared" si="430"/>
        <v>5.05</v>
      </c>
      <c r="MV17" s="698">
        <f t="shared" si="430"/>
        <v>5.08</v>
      </c>
      <c r="MW17" s="698">
        <f t="shared" si="430"/>
        <v>5.0599999999999996</v>
      </c>
      <c r="MX17" s="698">
        <f t="shared" si="430"/>
        <v>5.38</v>
      </c>
      <c r="MY17" s="698">
        <f t="shared" si="430"/>
        <v>5.0199999999999996</v>
      </c>
      <c r="MZ17" s="698">
        <f t="shared" si="430"/>
        <v>5.03</v>
      </c>
      <c r="NA17" s="698">
        <f t="shared" si="430"/>
        <v>5.01</v>
      </c>
      <c r="NB17" s="698">
        <f t="shared" si="430"/>
        <v>4.45</v>
      </c>
      <c r="NC17" s="698">
        <f t="shared" si="430"/>
        <v>4.1900000000000004</v>
      </c>
      <c r="ND17" s="698">
        <f t="shared" si="430"/>
        <v>4.1500000000000004</v>
      </c>
      <c r="NE17" s="698">
        <f t="shared" si="430"/>
        <v>4.21</v>
      </c>
      <c r="NF17" s="698">
        <f t="shared" si="430"/>
        <v>4.1399999999999997</v>
      </c>
      <c r="NG17" s="801">
        <f t="shared" si="431"/>
        <v>4.1500000000000004</v>
      </c>
      <c r="NH17" s="801">
        <f t="shared" si="431"/>
        <v>4.21</v>
      </c>
      <c r="NI17" s="801">
        <f t="shared" si="431"/>
        <v>4.18</v>
      </c>
      <c r="NJ17" s="801">
        <f t="shared" si="431"/>
        <v>4.5599999999999996</v>
      </c>
      <c r="NK17" s="801">
        <f t="shared" si="431"/>
        <v>5.0199999999999996</v>
      </c>
      <c r="NL17" s="801">
        <f t="shared" si="431"/>
        <v>4.5199999999999996</v>
      </c>
      <c r="NM17" s="801">
        <f t="shared" si="431"/>
        <v>4.47</v>
      </c>
      <c r="NN17" s="801">
        <f t="shared" si="431"/>
        <v>4.3600000000000003</v>
      </c>
      <c r="NO17" s="801">
        <f t="shared" si="431"/>
        <v>4.28</v>
      </c>
      <c r="NP17" s="801">
        <f t="shared" si="431"/>
        <v>4.4000000000000004</v>
      </c>
      <c r="NQ17" s="801">
        <f t="shared" si="431"/>
        <v>4.18</v>
      </c>
      <c r="NR17" s="801">
        <f t="shared" si="431"/>
        <v>3.39</v>
      </c>
      <c r="NS17" s="854">
        <f t="shared" si="432"/>
        <v>4.34</v>
      </c>
      <c r="NT17" s="854">
        <f t="shared" si="432"/>
        <v>4.3</v>
      </c>
      <c r="NU17" s="854">
        <f t="shared" si="432"/>
        <v>4.22</v>
      </c>
      <c r="NV17" s="854">
        <f t="shared" si="432"/>
        <v>4.1399999999999997</v>
      </c>
      <c r="NW17" s="854">
        <f t="shared" si="432"/>
        <v>4.08</v>
      </c>
      <c r="NX17" s="854">
        <f t="shared" si="432"/>
        <v>4.46</v>
      </c>
      <c r="NY17" s="854">
        <f t="shared" si="432"/>
        <v>5.03</v>
      </c>
      <c r="NZ17" s="854">
        <f t="shared" si="432"/>
        <v>12.07</v>
      </c>
      <c r="OA17" s="854">
        <f t="shared" si="432"/>
        <v>9.52</v>
      </c>
      <c r="OB17" s="854">
        <f t="shared" si="432"/>
        <v>4.4000000000000004</v>
      </c>
      <c r="OC17" s="854">
        <f t="shared" si="432"/>
        <v>3.51</v>
      </c>
      <c r="OD17" s="854">
        <f t="shared" si="432"/>
        <v>3.15</v>
      </c>
      <c r="OE17" s="1041">
        <f t="shared" si="433"/>
        <v>2.5499999999999998</v>
      </c>
      <c r="OF17" s="1041">
        <f t="shared" si="433"/>
        <v>2.71</v>
      </c>
      <c r="OG17" s="1041">
        <f t="shared" si="433"/>
        <v>2.79</v>
      </c>
      <c r="OH17" s="1041">
        <f t="shared" si="433"/>
        <v>2.64</v>
      </c>
      <c r="OI17" s="1041">
        <f t="shared" si="433"/>
        <v>2.5</v>
      </c>
      <c r="OJ17" s="1041">
        <f t="shared" si="433"/>
        <v>2.73</v>
      </c>
      <c r="OK17" s="1041">
        <f t="shared" si="433"/>
        <v>3.26</v>
      </c>
      <c r="OL17" s="1041">
        <f t="shared" si="433"/>
        <v>6.21</v>
      </c>
      <c r="OM17" s="1041">
        <f t="shared" si="433"/>
        <v>4.93</v>
      </c>
      <c r="ON17" s="1041">
        <f t="shared" si="433"/>
        <v>4.4000000000000004</v>
      </c>
      <c r="OO17" s="1041">
        <f t="shared" si="433"/>
        <v>13.63</v>
      </c>
      <c r="OP17" s="1041">
        <f t="shared" si="433"/>
        <v>4.5</v>
      </c>
      <c r="OQ17" s="1063">
        <f t="shared" si="434"/>
        <v>4.6500000000000004</v>
      </c>
      <c r="OR17" s="1063">
        <f t="shared" si="434"/>
        <v>4.3499999999999996</v>
      </c>
      <c r="OS17" s="1063">
        <f t="shared" si="434"/>
        <v>5.05</v>
      </c>
      <c r="OT17" s="1063">
        <f t="shared" si="434"/>
        <v>4.04</v>
      </c>
      <c r="OU17" s="1063">
        <f t="shared" si="434"/>
        <v>8.89</v>
      </c>
      <c r="OV17" s="1063">
        <f t="shared" si="434"/>
        <v>7.14</v>
      </c>
      <c r="OW17" s="1063">
        <f t="shared" si="434"/>
        <v>12.28</v>
      </c>
      <c r="OX17" s="1063">
        <f t="shared" si="434"/>
        <v>6.18</v>
      </c>
      <c r="OY17" s="1063">
        <f t="shared" si="434"/>
        <v>4.4800000000000004</v>
      </c>
      <c r="OZ17" s="1063">
        <f t="shared" si="434"/>
        <v>8.1</v>
      </c>
      <c r="PA17" s="1063">
        <f t="shared" si="434"/>
        <v>5.24</v>
      </c>
      <c r="PB17" s="1063">
        <f t="shared" si="434"/>
        <v>2.21</v>
      </c>
      <c r="PC17" s="1121">
        <f t="shared" si="435"/>
        <v>3.21</v>
      </c>
      <c r="PD17" s="1121">
        <f t="shared" si="436"/>
        <v>3.57</v>
      </c>
      <c r="PE17" s="1121">
        <f t="shared" si="436"/>
        <v>2.0299999999999998</v>
      </c>
      <c r="PF17" s="1121">
        <f t="shared" si="436"/>
        <v>8.02</v>
      </c>
      <c r="PG17" s="1121">
        <f t="shared" si="436"/>
        <v>2.5499999999999998</v>
      </c>
      <c r="PH17" s="1121">
        <f t="shared" si="436"/>
        <v>9.09</v>
      </c>
      <c r="PI17" s="1121">
        <f t="shared" si="436"/>
        <v>3.28</v>
      </c>
      <c r="PJ17" s="1121">
        <f t="shared" si="436"/>
        <v>5.38</v>
      </c>
      <c r="PK17" s="1121">
        <f t="shared" si="436"/>
        <v>3.19</v>
      </c>
      <c r="PL17" s="1121">
        <f t="shared" si="436"/>
        <v>0</v>
      </c>
      <c r="PM17" s="1121">
        <f t="shared" si="436"/>
        <v>0</v>
      </c>
      <c r="PN17" s="1121">
        <f t="shared" si="436"/>
        <v>0</v>
      </c>
    </row>
    <row r="18" spans="1:430" ht="15.75" customHeight="1" x14ac:dyDescent="0.3">
      <c r="A18" s="675"/>
      <c r="B18" s="50">
        <v>2.6</v>
      </c>
      <c r="C18" s="10"/>
      <c r="D18" s="10"/>
      <c r="E18" s="1188" t="s">
        <v>19</v>
      </c>
      <c r="F18" s="1188"/>
      <c r="G18" s="1189"/>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4">AJ6/AJ23</f>
        <v>0.77232704402515728</v>
      </c>
      <c r="AK18" s="93">
        <f t="shared" si="474"/>
        <v>0.77253478523895946</v>
      </c>
      <c r="AL18" s="96">
        <f t="shared" si="474"/>
        <v>0.77591973244147161</v>
      </c>
      <c r="AM18" s="93">
        <f t="shared" si="474"/>
        <v>0.62030618139803584</v>
      </c>
      <c r="AN18" s="561">
        <f t="shared" si="474"/>
        <v>0.6971653101319113</v>
      </c>
      <c r="AO18" s="559">
        <f t="shared" si="474"/>
        <v>0.78608159067535144</v>
      </c>
      <c r="AP18" s="561">
        <f t="shared" si="474"/>
        <v>0.80538999740865513</v>
      </c>
      <c r="AQ18" s="559">
        <f t="shared" si="474"/>
        <v>0.75041276829939463</v>
      </c>
      <c r="AR18" s="561">
        <f t="shared" si="474"/>
        <v>0.7453598176489743</v>
      </c>
      <c r="AS18" s="559">
        <f t="shared" si="474"/>
        <v>0.7677880321524263</v>
      </c>
      <c r="AT18" s="561">
        <f t="shared" si="474"/>
        <v>0.84904935663529868</v>
      </c>
      <c r="AU18" s="559">
        <f t="shared" si="474"/>
        <v>0.84341342170671085</v>
      </c>
      <c r="AV18" s="120" t="s">
        <v>29</v>
      </c>
      <c r="AW18" s="138">
        <f t="shared" ref="AW18:BH18" si="475">AW6/AW23</f>
        <v>0.75769875584576019</v>
      </c>
      <c r="AX18" s="342">
        <f t="shared" si="475"/>
        <v>0.75583530028848678</v>
      </c>
      <c r="AY18" s="93">
        <f t="shared" si="475"/>
        <v>0.80518763796909487</v>
      </c>
      <c r="AZ18" s="96">
        <f t="shared" si="475"/>
        <v>0.88291354663036081</v>
      </c>
      <c r="BA18" s="93">
        <f t="shared" si="475"/>
        <v>0.75817538012913976</v>
      </c>
      <c r="BB18" s="561">
        <f t="shared" si="475"/>
        <v>0.73613921489275602</v>
      </c>
      <c r="BC18" s="559">
        <f t="shared" si="475"/>
        <v>0.81668978270920023</v>
      </c>
      <c r="BD18" s="561">
        <f t="shared" si="475"/>
        <v>0.87134842329270656</v>
      </c>
      <c r="BE18" s="559">
        <f t="shared" si="475"/>
        <v>0.74945054945054945</v>
      </c>
      <c r="BF18" s="561">
        <f t="shared" si="475"/>
        <v>0.79167838065785778</v>
      </c>
      <c r="BG18" s="559">
        <f t="shared" si="475"/>
        <v>0.78853465925709276</v>
      </c>
      <c r="BH18" s="561">
        <f t="shared" si="475"/>
        <v>0.80824427480916028</v>
      </c>
      <c r="BI18" s="559">
        <f t="shared" ref="BI18" si="476">BI6/BI23</f>
        <v>0.77518528685149601</v>
      </c>
      <c r="BJ18" s="120" t="s">
        <v>29</v>
      </c>
      <c r="BK18" s="138">
        <f t="shared" ref="BK18" si="477">BK6/BK23</f>
        <v>0.79294980998558506</v>
      </c>
      <c r="BL18" s="342">
        <f t="shared" ref="BL18:BM18" si="478">BL6/BL23</f>
        <v>0.8029530201342282</v>
      </c>
      <c r="BM18" s="93">
        <f t="shared" si="478"/>
        <v>0.80376193149915776</v>
      </c>
      <c r="BN18" s="96">
        <f t="shared" ref="BN18:BO18" si="479">BN6/BN23</f>
        <v>0.8103843217103589</v>
      </c>
      <c r="BO18" s="93">
        <f t="shared" si="479"/>
        <v>0.79752969121140138</v>
      </c>
      <c r="BP18" s="188">
        <f t="shared" ref="BP18:BQ18" si="480">BP6/BP23</f>
        <v>0.77758670106047578</v>
      </c>
      <c r="BQ18" s="559">
        <f t="shared" si="480"/>
        <v>0.79762889440308793</v>
      </c>
      <c r="BR18" s="561">
        <f t="shared" ref="BR18" si="481">BR6/BR23</f>
        <v>0.79673721340388004</v>
      </c>
      <c r="BS18" s="559">
        <f t="shared" ref="BS18:BT18" si="482">BS6/BS23</f>
        <v>0.82875511396843948</v>
      </c>
      <c r="BT18" s="561">
        <f t="shared" si="482"/>
        <v>0.79397373165078544</v>
      </c>
      <c r="BU18" s="561">
        <f t="shared" ref="BU18:BV18" si="483">BU6/BU23</f>
        <v>0.87698686938493431</v>
      </c>
      <c r="BV18" s="561">
        <f t="shared" si="483"/>
        <v>0.81928094177537381</v>
      </c>
      <c r="BW18" s="561">
        <f t="shared" ref="BW18" si="484">BW6/BW23</f>
        <v>0.81280627245998038</v>
      </c>
      <c r="BX18" s="120" t="s">
        <v>29</v>
      </c>
      <c r="BY18" s="138">
        <f t="shared" si="250"/>
        <v>0.80986539188850848</v>
      </c>
      <c r="BZ18" s="561">
        <f t="shared" ref="BZ18:CA18" si="485">BZ6/BZ23</f>
        <v>0.80508191240387827</v>
      </c>
      <c r="CA18" s="93">
        <f t="shared" si="485"/>
        <v>0.80260006842285325</v>
      </c>
      <c r="CB18" s="96">
        <f t="shared" ref="CB18:CC18" si="486">CB6/CB23</f>
        <v>0.82493040519641203</v>
      </c>
      <c r="CC18" s="93">
        <f t="shared" si="486"/>
        <v>0.79093333333333338</v>
      </c>
      <c r="CD18" s="188">
        <f t="shared" ref="CD18:CE18" si="487">CD6/CD23</f>
        <v>0.82323381613952118</v>
      </c>
      <c r="CE18" s="559">
        <f t="shared" si="487"/>
        <v>0.80509841884478861</v>
      </c>
      <c r="CF18" s="561">
        <f t="shared" ref="CF18:CG18" si="488">CF6/CF23</f>
        <v>0.78941141674060933</v>
      </c>
      <c r="CG18" s="559">
        <f t="shared" si="488"/>
        <v>0.72947430596574125</v>
      </c>
      <c r="CH18" s="561">
        <f t="shared" ref="CH18:CI18" si="489">CH6/CH23</f>
        <v>0.77548428072403941</v>
      </c>
      <c r="CI18" s="561">
        <f t="shared" si="489"/>
        <v>0.78251445086705207</v>
      </c>
      <c r="CJ18" s="561">
        <f t="shared" ref="CJ18:CK18" si="490">CJ6/CJ23</f>
        <v>0.82499059089198346</v>
      </c>
      <c r="CK18" s="561">
        <f t="shared" si="490"/>
        <v>0.82329182093571185</v>
      </c>
      <c r="CL18" s="120" t="s">
        <v>29</v>
      </c>
      <c r="CM18" s="138">
        <f t="shared" si="251"/>
        <v>0.79808706837216026</v>
      </c>
      <c r="CN18" s="561">
        <f t="shared" ref="CN18:CO18" si="491">CN6/CN23</f>
        <v>0.82967786154900613</v>
      </c>
      <c r="CO18" s="93">
        <f t="shared" si="491"/>
        <v>0.83506070476754513</v>
      </c>
      <c r="CP18" s="96">
        <f t="shared" ref="CP18:CQ18" si="492">CP6/CP23</f>
        <v>0.8337604099935938</v>
      </c>
      <c r="CQ18" s="93">
        <f t="shared" si="492"/>
        <v>0.86089164785553052</v>
      </c>
      <c r="CR18" s="188">
        <f t="shared" ref="CR18:CS18" si="493">CR6/CR23</f>
        <v>0.86542515811665499</v>
      </c>
      <c r="CS18" s="559">
        <f t="shared" si="493"/>
        <v>0.8438177874186551</v>
      </c>
      <c r="CT18" s="919">
        <f t="shared" ref="CT18:CU18" si="494">CT6/CT23</f>
        <v>0.76860313315926898</v>
      </c>
      <c r="CU18" s="559">
        <f t="shared" si="494"/>
        <v>0.76763080922976923</v>
      </c>
      <c r="CV18" s="561">
        <f t="shared" ref="CV18:CW18" si="495">CV6/CV23</f>
        <v>0.76278893520272828</v>
      </c>
      <c r="CW18" s="983">
        <f t="shared" si="495"/>
        <v>0.7916473317865429</v>
      </c>
      <c r="CX18" s="561">
        <f t="shared" ref="CX18:CY18" si="496">CX6/CX23</f>
        <v>0.8</v>
      </c>
      <c r="CY18" s="93">
        <f t="shared" si="496"/>
        <v>0.80472003701989825</v>
      </c>
      <c r="CZ18" s="120" t="s">
        <v>29</v>
      </c>
      <c r="DA18" s="138">
        <f>SUM(CN18:CY18)/$CZ$4</f>
        <v>0.81366865134159949</v>
      </c>
      <c r="DB18" s="561">
        <f t="shared" ref="DB18:DC18" si="497">DB6/DB23</f>
        <v>0.82594339622641511</v>
      </c>
      <c r="DC18" s="93">
        <f t="shared" si="497"/>
        <v>0.79422066549912429</v>
      </c>
      <c r="DD18" s="96">
        <f t="shared" ref="DD18:DE18" si="498">DD6/DD23</f>
        <v>0.85079539221064182</v>
      </c>
      <c r="DE18" s="93">
        <f t="shared" si="498"/>
        <v>0.89111214518380644</v>
      </c>
      <c r="DF18" s="188">
        <f t="shared" ref="DF18:DG18" si="499">DF6/DF23</f>
        <v>0.80172879524581309</v>
      </c>
      <c r="DG18" s="559">
        <f t="shared" si="499"/>
        <v>0.77765785213167837</v>
      </c>
      <c r="DH18" s="919">
        <f t="shared" ref="DH18:DM18" si="500">DH6/DH23</f>
        <v>0.79259753251083698</v>
      </c>
      <c r="DI18" s="559">
        <f t="shared" si="500"/>
        <v>0.7621097954790097</v>
      </c>
      <c r="DJ18" s="561">
        <f t="shared" si="500"/>
        <v>0.7777305567360816</v>
      </c>
      <c r="DK18" s="559">
        <f t="shared" si="500"/>
        <v>0.79731485491554788</v>
      </c>
      <c r="DL18" s="561">
        <f t="shared" si="500"/>
        <v>0.79640718562874246</v>
      </c>
      <c r="DM18" s="559">
        <f t="shared" si="500"/>
        <v>0.80861678004535142</v>
      </c>
      <c r="DN18" s="120" t="s">
        <v>29</v>
      </c>
      <c r="DO18" s="138">
        <f t="shared" si="253"/>
        <v>0.80635291265108744</v>
      </c>
      <c r="DP18" s="561">
        <f t="shared" ref="DP18:DQ18" si="501">DP6/DP23</f>
        <v>0.77584708948740222</v>
      </c>
      <c r="DQ18" s="93">
        <f t="shared" si="501"/>
        <v>0.76638065522620902</v>
      </c>
      <c r="DR18" s="96">
        <f t="shared" ref="DR18:DS18" si="502">DR6/DR23</f>
        <v>0.76890975482524782</v>
      </c>
      <c r="DS18" s="93">
        <f t="shared" si="502"/>
        <v>0.81371428571428572</v>
      </c>
      <c r="DT18" s="188">
        <f>DT6/DT23</f>
        <v>0.82686084142394822</v>
      </c>
      <c r="DU18" s="559">
        <f t="shared" ref="DU18:DV18" si="503">DU6/DU23</f>
        <v>0.75950782997762867</v>
      </c>
      <c r="DV18" s="919">
        <f t="shared" si="503"/>
        <v>0.77517282837391044</v>
      </c>
      <c r="DW18" s="559">
        <f t="shared" ref="DW18" si="504">DW6/DW23</f>
        <v>0.78801369863013704</v>
      </c>
      <c r="DX18" s="561">
        <f t="shared" ref="DX18:DY18" si="505">DX6/DX23</f>
        <v>0.68885619713129831</v>
      </c>
      <c r="DY18" s="559">
        <f t="shared" si="505"/>
        <v>0.79246047831374133</v>
      </c>
      <c r="DZ18" s="561">
        <f t="shared" ref="DZ18:EA18" si="506">DZ6/DZ23</f>
        <v>0.82793620106331556</v>
      </c>
      <c r="EA18" s="559">
        <f t="shared" si="506"/>
        <v>0.81026673376950176</v>
      </c>
      <c r="EB18" s="120" t="s">
        <v>29</v>
      </c>
      <c r="EC18" s="138">
        <f t="shared" si="254"/>
        <v>0.78282721616138551</v>
      </c>
      <c r="ED18" s="561">
        <f t="shared" ref="ED18" si="507">ED6/ED23</f>
        <v>0.8387372013651877</v>
      </c>
      <c r="EE18" s="93">
        <f t="shared" ref="EE18:EF18" si="508">EE6/EE23</f>
        <v>0.84444444444444444</v>
      </c>
      <c r="EF18" s="96">
        <f t="shared" si="508"/>
        <v>0.85041551246537395</v>
      </c>
      <c r="EG18" s="93">
        <f t="shared" ref="EG18:EH18" si="509">EG6/EG23</f>
        <v>0.85392720306513414</v>
      </c>
      <c r="EH18" s="188">
        <f t="shared" si="509"/>
        <v>0.85248296007789681</v>
      </c>
      <c r="EI18" s="559">
        <f t="shared" ref="EI18:EJ18" si="510">EI6/EI23</f>
        <v>0.84676958261863922</v>
      </c>
      <c r="EJ18" s="919">
        <f t="shared" si="510"/>
        <v>0.81357552581261949</v>
      </c>
      <c r="EK18" s="559">
        <f t="shared" ref="EK18:EL18" si="511">EK6/EK23</f>
        <v>0.74864682002706362</v>
      </c>
      <c r="EL18" s="561">
        <f t="shared" si="511"/>
        <v>0.76484194294525831</v>
      </c>
      <c r="EM18" s="559"/>
      <c r="EN18" s="561"/>
      <c r="EO18" s="559"/>
      <c r="EP18" s="120" t="s">
        <v>29</v>
      </c>
      <c r="EQ18" s="138">
        <f t="shared" si="255"/>
        <v>0.82376013253573543</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-5.7133774592575959E-3</v>
      </c>
      <c r="KQ18" s="370">
        <f t="shared" si="411"/>
        <v>-6.702043004748773E-3</v>
      </c>
      <c r="KR18" s="364">
        <f t="shared" si="412"/>
        <v>-3.3194056806019723E-2</v>
      </c>
      <c r="KS18" s="370">
        <f t="shared" si="413"/>
        <v>-3.9200813878277174E-2</v>
      </c>
      <c r="KT18" s="364">
        <f t="shared" si="414"/>
        <v>-6.4928705785555874E-2</v>
      </c>
      <c r="KU18" s="370">
        <f t="shared" si="415"/>
        <v>-7.9806611341588063E-2</v>
      </c>
      <c r="KV18" s="364">
        <f t="shared" si="416"/>
        <v>1.6195122918194693E-2</v>
      </c>
      <c r="KW18" s="370">
        <f t="shared" si="417"/>
        <v>2.163252749488636E-2</v>
      </c>
      <c r="KX18" s="364">
        <f t="shared" si="418"/>
        <v>-0.76484194294525831</v>
      </c>
      <c r="KY18" s="370">
        <f t="shared" si="419"/>
        <v>-1</v>
      </c>
      <c r="KZ18" s="364">
        <f t="shared" si="420"/>
        <v>0</v>
      </c>
      <c r="LA18" s="370" t="e">
        <f t="shared" si="421"/>
        <v>#DIV/0!</v>
      </c>
      <c r="LB18" s="364">
        <f t="shared" si="422"/>
        <v>0</v>
      </c>
      <c r="LC18" s="370" t="e">
        <f t="shared" si="423"/>
        <v>#DIV/0!</v>
      </c>
      <c r="LD18" s="561">
        <f t="shared" si="424"/>
        <v>0.68885619713129831</v>
      </c>
      <c r="LE18" s="948">
        <f t="shared" si="425"/>
        <v>0.76484194294525831</v>
      </c>
      <c r="LF18" s="591">
        <f>(LE18-LD18)*100</f>
        <v>7.5985745813960008</v>
      </c>
      <c r="LG18" s="100">
        <f>IF(ISERROR((LF18/LD18)/100),0,(LF18/LD18)/100)</f>
        <v>0.11030712379506527</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699">
        <f t="shared" si="430"/>
        <v>0.8029530201342282</v>
      </c>
      <c r="MV18" s="699">
        <f t="shared" si="430"/>
        <v>0.80376193149915776</v>
      </c>
      <c r="MW18" s="699">
        <f t="shared" si="430"/>
        <v>0.8103843217103589</v>
      </c>
      <c r="MX18" s="699">
        <f t="shared" si="430"/>
        <v>0.79752969121140138</v>
      </c>
      <c r="MY18" s="699">
        <f t="shared" si="430"/>
        <v>0.77758670106047578</v>
      </c>
      <c r="MZ18" s="699">
        <f t="shared" si="430"/>
        <v>0.79762889440308793</v>
      </c>
      <c r="NA18" s="699">
        <f t="shared" si="430"/>
        <v>0.79673721340388004</v>
      </c>
      <c r="NB18" s="699">
        <f t="shared" si="430"/>
        <v>0.82875511396843948</v>
      </c>
      <c r="NC18" s="699">
        <f t="shared" si="430"/>
        <v>0.79397373165078544</v>
      </c>
      <c r="ND18" s="699">
        <f t="shared" si="430"/>
        <v>0.87698686938493431</v>
      </c>
      <c r="NE18" s="699">
        <f t="shared" si="430"/>
        <v>0.81928094177537381</v>
      </c>
      <c r="NF18" s="699">
        <f t="shared" si="430"/>
        <v>0.81280627245998038</v>
      </c>
      <c r="NG18" s="802">
        <f t="shared" si="431"/>
        <v>0.80508191240387827</v>
      </c>
      <c r="NH18" s="802">
        <f t="shared" si="431"/>
        <v>0.80260006842285325</v>
      </c>
      <c r="NI18" s="802">
        <f t="shared" si="431"/>
        <v>0.82493040519641203</v>
      </c>
      <c r="NJ18" s="802">
        <f t="shared" si="431"/>
        <v>0.79093333333333338</v>
      </c>
      <c r="NK18" s="802">
        <f t="shared" si="431"/>
        <v>0.82323381613952118</v>
      </c>
      <c r="NL18" s="802">
        <f t="shared" si="431"/>
        <v>0.80509841884478861</v>
      </c>
      <c r="NM18" s="802">
        <f t="shared" si="431"/>
        <v>0.78941141674060933</v>
      </c>
      <c r="NN18" s="802">
        <f t="shared" si="431"/>
        <v>0.72947430596574125</v>
      </c>
      <c r="NO18" s="802">
        <f t="shared" si="431"/>
        <v>0.77548428072403941</v>
      </c>
      <c r="NP18" s="802">
        <f t="shared" si="431"/>
        <v>0.78251445086705207</v>
      </c>
      <c r="NQ18" s="802">
        <f t="shared" si="431"/>
        <v>0.82499059089198346</v>
      </c>
      <c r="NR18" s="802">
        <f t="shared" si="431"/>
        <v>0.82329182093571185</v>
      </c>
      <c r="NS18" s="855">
        <f t="shared" si="432"/>
        <v>0.82967786154900613</v>
      </c>
      <c r="NT18" s="855">
        <f t="shared" si="432"/>
        <v>0.83506070476754513</v>
      </c>
      <c r="NU18" s="855">
        <f t="shared" si="432"/>
        <v>0.8337604099935938</v>
      </c>
      <c r="NV18" s="855">
        <f t="shared" si="432"/>
        <v>0.86089164785553052</v>
      </c>
      <c r="NW18" s="855">
        <f t="shared" si="432"/>
        <v>0.86542515811665499</v>
      </c>
      <c r="NX18" s="855">
        <f t="shared" si="432"/>
        <v>0.8438177874186551</v>
      </c>
      <c r="NY18" s="855">
        <f t="shared" si="432"/>
        <v>0.76860313315926898</v>
      </c>
      <c r="NZ18" s="855">
        <f t="shared" si="432"/>
        <v>0.76763080922976923</v>
      </c>
      <c r="OA18" s="855">
        <f t="shared" si="432"/>
        <v>0.76278893520272828</v>
      </c>
      <c r="OB18" s="855">
        <f t="shared" si="432"/>
        <v>0.7916473317865429</v>
      </c>
      <c r="OC18" s="855">
        <f t="shared" si="432"/>
        <v>0.8</v>
      </c>
      <c r="OD18" s="855">
        <f t="shared" si="432"/>
        <v>0.80472003701989825</v>
      </c>
      <c r="OE18" s="1042">
        <f t="shared" si="433"/>
        <v>0.82594339622641511</v>
      </c>
      <c r="OF18" s="1042">
        <f t="shared" si="433"/>
        <v>0.79422066549912429</v>
      </c>
      <c r="OG18" s="1042">
        <f t="shared" si="433"/>
        <v>0.85079539221064182</v>
      </c>
      <c r="OH18" s="1042">
        <f t="shared" si="433"/>
        <v>0.89111214518380644</v>
      </c>
      <c r="OI18" s="1042">
        <f t="shared" si="433"/>
        <v>0.80172879524581309</v>
      </c>
      <c r="OJ18" s="1042">
        <f t="shared" si="433"/>
        <v>0.77765785213167837</v>
      </c>
      <c r="OK18" s="1042">
        <f t="shared" si="433"/>
        <v>0.79259753251083698</v>
      </c>
      <c r="OL18" s="1042">
        <f t="shared" si="433"/>
        <v>0.7621097954790097</v>
      </c>
      <c r="OM18" s="1042">
        <f t="shared" si="433"/>
        <v>0.7777305567360816</v>
      </c>
      <c r="ON18" s="1042">
        <f t="shared" si="433"/>
        <v>0.79731485491554788</v>
      </c>
      <c r="OO18" s="1042">
        <f t="shared" si="433"/>
        <v>0.79640718562874246</v>
      </c>
      <c r="OP18" s="1042">
        <f t="shared" si="433"/>
        <v>0.80861678004535142</v>
      </c>
      <c r="OQ18" s="1064">
        <f t="shared" si="434"/>
        <v>0.77584708948740222</v>
      </c>
      <c r="OR18" s="1064">
        <f t="shared" si="434"/>
        <v>0.76638065522620902</v>
      </c>
      <c r="OS18" s="1064">
        <f t="shared" si="434"/>
        <v>0.76890975482524782</v>
      </c>
      <c r="OT18" s="1064">
        <f t="shared" si="434"/>
        <v>0.81371428571428572</v>
      </c>
      <c r="OU18" s="1064">
        <f t="shared" si="434"/>
        <v>0.82686084142394822</v>
      </c>
      <c r="OV18" s="1064">
        <f t="shared" si="434"/>
        <v>0.75950782997762867</v>
      </c>
      <c r="OW18" s="1064">
        <f t="shared" si="434"/>
        <v>0.77517282837391044</v>
      </c>
      <c r="OX18" s="1064">
        <f t="shared" si="434"/>
        <v>0.78801369863013704</v>
      </c>
      <c r="OY18" s="1064">
        <f t="shared" si="434"/>
        <v>0.68885619713129831</v>
      </c>
      <c r="OZ18" s="1064">
        <f t="shared" si="434"/>
        <v>0.79246047831374133</v>
      </c>
      <c r="PA18" s="1064">
        <f t="shared" si="434"/>
        <v>0.82793620106331556</v>
      </c>
      <c r="PB18" s="1064">
        <f t="shared" si="434"/>
        <v>0.81026673376950176</v>
      </c>
      <c r="PC18" s="1122">
        <f t="shared" si="435"/>
        <v>0.8387372013651877</v>
      </c>
      <c r="PD18" s="1122">
        <f t="shared" si="436"/>
        <v>0.84444444444444444</v>
      </c>
      <c r="PE18" s="1122">
        <f t="shared" si="436"/>
        <v>0.85041551246537395</v>
      </c>
      <c r="PF18" s="1122">
        <f t="shared" si="436"/>
        <v>0.85392720306513414</v>
      </c>
      <c r="PG18" s="1122">
        <f t="shared" si="436"/>
        <v>0.85248296007789681</v>
      </c>
      <c r="PH18" s="1122">
        <f t="shared" si="436"/>
        <v>0.84676958261863922</v>
      </c>
      <c r="PI18" s="1122">
        <f t="shared" si="436"/>
        <v>0.81357552581261949</v>
      </c>
      <c r="PJ18" s="1122">
        <f t="shared" si="436"/>
        <v>0.74864682002706362</v>
      </c>
      <c r="PK18" s="1122">
        <f t="shared" si="436"/>
        <v>0.76484194294525831</v>
      </c>
      <c r="PL18" s="1122">
        <f t="shared" si="436"/>
        <v>0</v>
      </c>
      <c r="PM18" s="1122">
        <f t="shared" si="436"/>
        <v>0</v>
      </c>
      <c r="PN18" s="1122">
        <f t="shared" si="436"/>
        <v>0</v>
      </c>
    </row>
    <row r="19" spans="1:430" ht="15.75" customHeight="1" x14ac:dyDescent="0.3">
      <c r="A19" s="675"/>
      <c r="B19" s="50">
        <v>2.7</v>
      </c>
      <c r="C19" s="10"/>
      <c r="D19" s="10"/>
      <c r="E19" s="1188" t="s">
        <v>20</v>
      </c>
      <c r="F19" s="1188"/>
      <c r="G19" s="1189"/>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12">AJ7/AJ13</f>
        <v>1.7881332972094283E-2</v>
      </c>
      <c r="AK19" s="93">
        <f t="shared" si="512"/>
        <v>2.0605112154407929E-2</v>
      </c>
      <c r="AL19" s="96">
        <f t="shared" si="512"/>
        <v>2.4009978172747116E-2</v>
      </c>
      <c r="AM19" s="93">
        <f t="shared" si="512"/>
        <v>8.9240030097817905E-2</v>
      </c>
      <c r="AN19" s="561">
        <f t="shared" si="512"/>
        <v>2.3567220139260846E-2</v>
      </c>
      <c r="AO19" s="559">
        <f t="shared" si="512"/>
        <v>1.5764425936942297E-2</v>
      </c>
      <c r="AP19" s="561">
        <f t="shared" si="512"/>
        <v>1.4973508408200876E-2</v>
      </c>
      <c r="AQ19" s="559">
        <f t="shared" si="512"/>
        <v>1.3006134969325154E-2</v>
      </c>
      <c r="AR19" s="561">
        <f t="shared" si="512"/>
        <v>1.1714285714285714E-2</v>
      </c>
      <c r="AS19" s="559">
        <f t="shared" si="512"/>
        <v>1.8234672304439745E-2</v>
      </c>
      <c r="AT19" s="561">
        <f t="shared" si="512"/>
        <v>2.8174037089871613E-2</v>
      </c>
      <c r="AU19" s="559">
        <f t="shared" si="512"/>
        <v>2.3225806451612905E-2</v>
      </c>
      <c r="AV19" s="120" t="s">
        <v>29</v>
      </c>
      <c r="AW19" s="138">
        <f t="shared" si="248"/>
        <v>2.5033045367583866E-2</v>
      </c>
      <c r="AX19" s="342">
        <f t="shared" ref="AX19:BH19" si="513">AX7/AX13</f>
        <v>1.7012351433232348E-2</v>
      </c>
      <c r="AY19" s="93">
        <f t="shared" si="513"/>
        <v>2.0692974013474495E-2</v>
      </c>
      <c r="AZ19" s="96">
        <f t="shared" si="513"/>
        <v>3.5356400075628666E-2</v>
      </c>
      <c r="BA19" s="93">
        <f t="shared" si="513"/>
        <v>0.28982229402261711</v>
      </c>
      <c r="BB19" s="561">
        <f t="shared" si="513"/>
        <v>0.13950598104707163</v>
      </c>
      <c r="BC19" s="559">
        <f t="shared" si="513"/>
        <v>7.3247815579103925E-2</v>
      </c>
      <c r="BD19" s="561">
        <f t="shared" si="513"/>
        <v>3.8233801387244123E-2</v>
      </c>
      <c r="BE19" s="559">
        <f t="shared" si="513"/>
        <v>3.4939759036144581E-2</v>
      </c>
      <c r="BF19" s="561">
        <f t="shared" si="513"/>
        <v>1.9662921348314606E-2</v>
      </c>
      <c r="BG19" s="559">
        <f t="shared" si="513"/>
        <v>1.1329916374426759E-2</v>
      </c>
      <c r="BH19" s="561">
        <f t="shared" si="513"/>
        <v>1.3869232946504387E-2</v>
      </c>
      <c r="BI19" s="559">
        <f t="shared" ref="BI19" si="514">BI7/BI13</f>
        <v>2.0665593129361247E-2</v>
      </c>
      <c r="BJ19" s="120" t="s">
        <v>29</v>
      </c>
      <c r="BK19" s="138">
        <f t="shared" si="249"/>
        <v>5.9528253366093652E-2</v>
      </c>
      <c r="BL19" s="342">
        <f t="shared" ref="BL19:BM19" si="515">BL7/BL13</f>
        <v>1.7495626093476629E-2</v>
      </c>
      <c r="BM19" s="93">
        <f t="shared" si="515"/>
        <v>1.9154030327214685E-2</v>
      </c>
      <c r="BN19" s="96">
        <f t="shared" ref="BN19:BO19" si="516">BN7/BN13</f>
        <v>2.0853080568720379E-2</v>
      </c>
      <c r="BO19" s="93">
        <f t="shared" si="516"/>
        <v>0.38479421387980023</v>
      </c>
      <c r="BP19" s="188">
        <f t="shared" ref="BP19:BQ19" si="517">BP7/BP13</f>
        <v>1.7473118279569891E-2</v>
      </c>
      <c r="BQ19" s="559">
        <f t="shared" si="517"/>
        <v>1.6853932584269662E-2</v>
      </c>
      <c r="BR19" s="561">
        <f t="shared" ref="BR19" si="518">BR7/BR13</f>
        <v>5.2189562087582485E-2</v>
      </c>
      <c r="BS19" s="559">
        <f t="shared" ref="BS19:BT19" si="519">BS7/BS13</f>
        <v>6.8947906026557718E-2</v>
      </c>
      <c r="BT19" s="561">
        <f t="shared" si="519"/>
        <v>3.0954631379962193E-2</v>
      </c>
      <c r="BU19" s="561">
        <f t="shared" ref="BU19:BV19" si="520">BU7/BU13</f>
        <v>3.3077853973376363E-2</v>
      </c>
      <c r="BV19" s="561">
        <f t="shared" si="520"/>
        <v>2.1670943826632448E-2</v>
      </c>
      <c r="BW19" s="561">
        <f t="shared" ref="BW19" si="521">BW7/BW13</f>
        <v>2.8977272727272727E-2</v>
      </c>
      <c r="BX19" s="120" t="s">
        <v>29</v>
      </c>
      <c r="BY19" s="138">
        <f t="shared" si="250"/>
        <v>5.9370180979536287E-2</v>
      </c>
      <c r="BZ19" s="561">
        <f t="shared" ref="BZ19:CA19" si="522">BZ7/BZ13</f>
        <v>4.3634190077704721E-2</v>
      </c>
      <c r="CA19" s="93">
        <f t="shared" si="522"/>
        <v>4.1104899704044726E-2</v>
      </c>
      <c r="CB19" s="96">
        <f t="shared" ref="CB19:CC19" si="523">CB7/CB13</f>
        <v>5.4513481828839389E-2</v>
      </c>
      <c r="CC19" s="93">
        <f t="shared" si="523"/>
        <v>0.11200200451014783</v>
      </c>
      <c r="CD19" s="188">
        <f t="shared" ref="CD19:CE19" si="524">CD7/CD13</f>
        <v>8.8586956521739132E-2</v>
      </c>
      <c r="CE19" s="559">
        <f t="shared" si="524"/>
        <v>4.738154613466334E-2</v>
      </c>
      <c r="CF19" s="561">
        <f t="shared" ref="CF19:CG19" si="525">CF7/CF13</f>
        <v>3.2319912352780061E-2</v>
      </c>
      <c r="CG19" s="559">
        <f t="shared" si="525"/>
        <v>2.4205748865355523E-2</v>
      </c>
      <c r="CH19" s="561">
        <f t="shared" ref="CH19:CI19" si="526">CH7/CH13</f>
        <v>3.1955922865013774E-2</v>
      </c>
      <c r="CI19" s="561">
        <f t="shared" si="526"/>
        <v>2.5769956002514142E-2</v>
      </c>
      <c r="CJ19" s="561">
        <f t="shared" ref="CJ19:CK19" si="527">CJ7/CJ13</f>
        <v>1.8756169792694965E-2</v>
      </c>
      <c r="CK19" s="561">
        <f t="shared" si="527"/>
        <v>2.0192887281494876E-2</v>
      </c>
      <c r="CL19" s="120" t="s">
        <v>29</v>
      </c>
      <c r="CM19" s="138">
        <f t="shared" si="251"/>
        <v>4.5035306328082704E-2</v>
      </c>
      <c r="CN19" s="561">
        <f t="shared" ref="CN19:CO19" si="528">CN7/CN13</f>
        <v>2.5691056910569107E-2</v>
      </c>
      <c r="CO19" s="93">
        <f t="shared" si="528"/>
        <v>3.4198113207547169E-2</v>
      </c>
      <c r="CP19" s="96">
        <f t="shared" ref="CP19:CQ19" si="529">CP7/CP13</f>
        <v>3.2881453706374388E-2</v>
      </c>
      <c r="CQ19" s="93">
        <f t="shared" si="529"/>
        <v>3.3825503355704695E-2</v>
      </c>
      <c r="CR19" s="188">
        <f t="shared" ref="CR19:CS19" si="530">CR7/CR13</f>
        <v>1.9096117122851686E-2</v>
      </c>
      <c r="CS19" s="559">
        <f t="shared" si="530"/>
        <v>2.2949713128585892E-2</v>
      </c>
      <c r="CT19" s="919">
        <f t="shared" ref="CT19:CU19" si="531">CT7/CT13</f>
        <v>5.7299164987042905E-2</v>
      </c>
      <c r="CU19" s="559">
        <f t="shared" si="531"/>
        <v>1.119724375538329E-2</v>
      </c>
      <c r="CV19" s="561">
        <f t="shared" ref="CV19:CW19" si="532">CV7/CV13</f>
        <v>1.8268176835951774E-2</v>
      </c>
      <c r="CW19" s="983">
        <f t="shared" si="532"/>
        <v>2.3829431438127092E-2</v>
      </c>
      <c r="CX19" s="561">
        <f t="shared" ref="CX19:CY19" si="533">CX7/CX13</f>
        <v>2.3384859294490686E-2</v>
      </c>
      <c r="CY19" s="93">
        <f t="shared" si="533"/>
        <v>7.3497622135754431E-3</v>
      </c>
      <c r="CZ19" s="120" t="s">
        <v>29</v>
      </c>
      <c r="DA19" s="138">
        <f t="shared" si="252"/>
        <v>2.5830882996350345E-2</v>
      </c>
      <c r="DB19" s="561">
        <f t="shared" ref="DB19:DC19" si="534">DB7/DB13</f>
        <v>9.2797171895713654E-3</v>
      </c>
      <c r="DC19" s="93">
        <f t="shared" si="534"/>
        <v>8.3022000830220016E-3</v>
      </c>
      <c r="DD19" s="96">
        <f t="shared" ref="DD19:DE19" si="535">DD7/DD13</f>
        <v>1.1035207566999475E-2</v>
      </c>
      <c r="DE19" s="93">
        <f t="shared" si="535"/>
        <v>1.3039934800325998E-2</v>
      </c>
      <c r="DF19" s="188">
        <f t="shared" ref="DF19:DG19" si="536">DF7/DF13</f>
        <v>1.2967581047381545E-2</v>
      </c>
      <c r="DG19" s="559">
        <f t="shared" si="536"/>
        <v>1.0808028821410191E-2</v>
      </c>
      <c r="DH19" s="919">
        <f t="shared" ref="DH19:DI19" si="537">DH7/DH13</f>
        <v>4.4491525423728813E-2</v>
      </c>
      <c r="DI19" s="559">
        <f t="shared" si="537"/>
        <v>1.5364061456245824E-2</v>
      </c>
      <c r="DJ19" s="561">
        <f t="shared" ref="DJ19:DK19" si="538">DJ7/DJ13</f>
        <v>1.6233766233766232E-2</v>
      </c>
      <c r="DK19" s="559">
        <f t="shared" si="538"/>
        <v>1.6216216216216217E-2</v>
      </c>
      <c r="DL19" s="561">
        <f t="shared" ref="DL19:DM19" si="539">DL7/DL13</f>
        <v>1.8284106891701828E-2</v>
      </c>
      <c r="DM19" s="559">
        <f t="shared" si="539"/>
        <v>1.786492374727669E-2</v>
      </c>
      <c r="DN19" s="120" t="s">
        <v>29</v>
      </c>
      <c r="DO19" s="138">
        <f t="shared" si="253"/>
        <v>1.6157272456470514E-2</v>
      </c>
      <c r="DP19" s="561">
        <f t="shared" ref="DP19:DQ19" si="540">DP7/DP13</f>
        <v>1.904340124003543E-2</v>
      </c>
      <c r="DQ19" s="93">
        <f t="shared" si="540"/>
        <v>1.5427215189873418E-2</v>
      </c>
      <c r="DR19" s="96">
        <f t="shared" ref="DR19:DS19" si="541">DR7/DR13</f>
        <v>3.4408602150537634E-2</v>
      </c>
      <c r="DS19" s="93">
        <f t="shared" si="541"/>
        <v>3.8268955650929901E-2</v>
      </c>
      <c r="DT19" s="188">
        <f t="shared" ref="DT19:DU19" si="542">DT7/DT13</f>
        <v>4.0459540459540456E-2</v>
      </c>
      <c r="DU19" s="559">
        <f t="shared" si="542"/>
        <v>7.5025693730729703E-2</v>
      </c>
      <c r="DV19" s="919">
        <f t="shared" ref="DV19:DW19" si="543">DV7/DV13</f>
        <v>0.11678267594740913</v>
      </c>
      <c r="DW19" s="559">
        <f t="shared" si="543"/>
        <v>7.6374442793462116E-2</v>
      </c>
      <c r="DX19" s="561">
        <f t="shared" ref="DX19:DY19" si="544">DX7/DX13</f>
        <v>4.723011363636364E-2</v>
      </c>
      <c r="DY19" s="559">
        <f t="shared" si="544"/>
        <v>2.9492725127801808E-2</v>
      </c>
      <c r="DZ19" s="561">
        <f t="shared" ref="DZ19:EA19" si="545">DZ7/DZ13</f>
        <v>1.544220870379036E-2</v>
      </c>
      <c r="EA19" s="559">
        <f t="shared" si="545"/>
        <v>1.7655713585090729E-2</v>
      </c>
      <c r="EB19" s="120" t="s">
        <v>29</v>
      </c>
      <c r="EC19" s="138">
        <f t="shared" si="254"/>
        <v>4.3800940684630363E-2</v>
      </c>
      <c r="ED19" s="561">
        <f t="shared" ref="ED19" si="546">ED7/ED13</f>
        <v>5.6170561705617059E-2</v>
      </c>
      <c r="EE19" s="93">
        <f t="shared" ref="EE19:EF19" si="547">EE7/EE13</f>
        <v>2.1225277375783887E-2</v>
      </c>
      <c r="EF19" s="96">
        <f t="shared" si="547"/>
        <v>1.7400761283306143E-2</v>
      </c>
      <c r="EG19" s="93">
        <f t="shared" ref="EG19:EH19" si="548">EG7/EG13</f>
        <v>3.0032848427968089E-2</v>
      </c>
      <c r="EH19" s="188">
        <f t="shared" si="548"/>
        <v>2.3809523809523808E-2</v>
      </c>
      <c r="EI19" s="559">
        <f t="shared" ref="EI19:EJ19" si="549">EI7/EI13</f>
        <v>5.6613756613756616E-2</v>
      </c>
      <c r="EJ19" s="919">
        <f t="shared" si="549"/>
        <v>6.9544364508393283E-2</v>
      </c>
      <c r="EK19" s="559">
        <f t="shared" ref="EK19:EL19" si="550">EK7/EK13</f>
        <v>7.715491259795057E-2</v>
      </c>
      <c r="EL19" s="561">
        <f t="shared" si="550"/>
        <v>3.0047636496885306E-2</v>
      </c>
      <c r="EM19" s="559"/>
      <c r="EN19" s="561"/>
      <c r="EO19" s="559"/>
      <c r="EP19" s="120" t="s">
        <v>29</v>
      </c>
      <c r="EQ19" s="138">
        <f t="shared" si="255"/>
        <v>4.2444404757687203E-2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3.2804232804232808E-2</v>
      </c>
      <c r="KQ19" s="370">
        <f t="shared" si="411"/>
        <v>1.377777777777778</v>
      </c>
      <c r="KR19" s="364">
        <f t="shared" si="412"/>
        <v>1.2930607894636667E-2</v>
      </c>
      <c r="KS19" s="370">
        <f t="shared" si="413"/>
        <v>0.22840045720432992</v>
      </c>
      <c r="KT19" s="364">
        <f t="shared" si="414"/>
        <v>7.6105480895572869E-3</v>
      </c>
      <c r="KU19" s="370">
        <f t="shared" si="415"/>
        <v>0.10943443287397892</v>
      </c>
      <c r="KV19" s="364">
        <f t="shared" si="416"/>
        <v>-4.7107276101065264E-2</v>
      </c>
      <c r="KW19" s="370">
        <f t="shared" si="417"/>
        <v>-0.61055446134115055</v>
      </c>
      <c r="KX19" s="364">
        <f t="shared" si="418"/>
        <v>-3.0047636496885306E-2</v>
      </c>
      <c r="KY19" s="370">
        <f t="shared" si="419"/>
        <v>-1</v>
      </c>
      <c r="KZ19" s="364">
        <f t="shared" si="420"/>
        <v>0</v>
      </c>
      <c r="LA19" s="370" t="e">
        <f t="shared" si="421"/>
        <v>#DIV/0!</v>
      </c>
      <c r="LB19" s="364">
        <f t="shared" si="422"/>
        <v>0</v>
      </c>
      <c r="LC19" s="370" t="e">
        <f t="shared" si="423"/>
        <v>#DIV/0!</v>
      </c>
      <c r="LD19" s="561">
        <f t="shared" si="424"/>
        <v>4.723011363636364E-2</v>
      </c>
      <c r="LE19" s="948">
        <f t="shared" si="425"/>
        <v>3.0047636496885306E-2</v>
      </c>
      <c r="LF19" s="591">
        <f>(LE19-LD19)*100</f>
        <v>-1.7182477139478334</v>
      </c>
      <c r="LG19" s="100">
        <f>IF(ISERROR((LF19/LD19)/100),0,(LF19/LD19)/100)</f>
        <v>-0.36380342575015784</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699">
        <f t="shared" si="430"/>
        <v>1.7495626093476629E-2</v>
      </c>
      <c r="MV19" s="699">
        <f t="shared" si="430"/>
        <v>1.9154030327214685E-2</v>
      </c>
      <c r="MW19" s="699">
        <f t="shared" si="430"/>
        <v>2.0853080568720379E-2</v>
      </c>
      <c r="MX19" s="699">
        <f t="shared" si="430"/>
        <v>0.38479421387980023</v>
      </c>
      <c r="MY19" s="699">
        <f t="shared" si="430"/>
        <v>1.7473118279569891E-2</v>
      </c>
      <c r="MZ19" s="699">
        <f t="shared" si="430"/>
        <v>1.6853932584269662E-2</v>
      </c>
      <c r="NA19" s="699">
        <f t="shared" si="430"/>
        <v>5.2189562087582485E-2</v>
      </c>
      <c r="NB19" s="699">
        <f t="shared" si="430"/>
        <v>6.8947906026557718E-2</v>
      </c>
      <c r="NC19" s="699">
        <f t="shared" si="430"/>
        <v>3.0954631379962193E-2</v>
      </c>
      <c r="ND19" s="699">
        <f t="shared" si="430"/>
        <v>3.3077853973376363E-2</v>
      </c>
      <c r="NE19" s="699">
        <f t="shared" si="430"/>
        <v>2.1670943826632448E-2</v>
      </c>
      <c r="NF19" s="699">
        <f t="shared" si="430"/>
        <v>2.8977272727272727E-2</v>
      </c>
      <c r="NG19" s="802">
        <f t="shared" si="431"/>
        <v>4.3634190077704721E-2</v>
      </c>
      <c r="NH19" s="802">
        <f t="shared" si="431"/>
        <v>4.1104899704044726E-2</v>
      </c>
      <c r="NI19" s="802">
        <f t="shared" si="431"/>
        <v>5.4513481828839389E-2</v>
      </c>
      <c r="NJ19" s="802">
        <f t="shared" si="431"/>
        <v>0.11200200451014783</v>
      </c>
      <c r="NK19" s="802">
        <f t="shared" si="431"/>
        <v>8.8586956521739132E-2</v>
      </c>
      <c r="NL19" s="802">
        <f t="shared" si="431"/>
        <v>4.738154613466334E-2</v>
      </c>
      <c r="NM19" s="802">
        <f t="shared" si="431"/>
        <v>3.2319912352780061E-2</v>
      </c>
      <c r="NN19" s="802">
        <f t="shared" si="431"/>
        <v>2.4205748865355523E-2</v>
      </c>
      <c r="NO19" s="802">
        <f t="shared" si="431"/>
        <v>3.1955922865013774E-2</v>
      </c>
      <c r="NP19" s="802">
        <f t="shared" si="431"/>
        <v>2.5769956002514142E-2</v>
      </c>
      <c r="NQ19" s="802">
        <f t="shared" si="431"/>
        <v>1.8756169792694965E-2</v>
      </c>
      <c r="NR19" s="802">
        <f t="shared" si="431"/>
        <v>2.0192887281494876E-2</v>
      </c>
      <c r="NS19" s="855">
        <f t="shared" si="432"/>
        <v>2.5691056910569107E-2</v>
      </c>
      <c r="NT19" s="855">
        <f t="shared" si="432"/>
        <v>3.4198113207547169E-2</v>
      </c>
      <c r="NU19" s="855">
        <f t="shared" si="432"/>
        <v>3.2881453706374388E-2</v>
      </c>
      <c r="NV19" s="855">
        <f t="shared" si="432"/>
        <v>3.3825503355704695E-2</v>
      </c>
      <c r="NW19" s="855">
        <f t="shared" si="432"/>
        <v>1.9096117122851686E-2</v>
      </c>
      <c r="NX19" s="855">
        <f t="shared" si="432"/>
        <v>2.2949713128585892E-2</v>
      </c>
      <c r="NY19" s="855">
        <f t="shared" si="432"/>
        <v>5.7299164987042905E-2</v>
      </c>
      <c r="NZ19" s="855">
        <f t="shared" si="432"/>
        <v>1.119724375538329E-2</v>
      </c>
      <c r="OA19" s="855">
        <f t="shared" si="432"/>
        <v>1.8268176835951774E-2</v>
      </c>
      <c r="OB19" s="855">
        <f t="shared" si="432"/>
        <v>2.3829431438127092E-2</v>
      </c>
      <c r="OC19" s="855">
        <f t="shared" si="432"/>
        <v>2.3384859294490686E-2</v>
      </c>
      <c r="OD19" s="855">
        <f t="shared" si="432"/>
        <v>7.3497622135754431E-3</v>
      </c>
      <c r="OE19" s="1042">
        <f t="shared" si="433"/>
        <v>9.2797171895713654E-3</v>
      </c>
      <c r="OF19" s="1042">
        <f t="shared" si="433"/>
        <v>8.3022000830220016E-3</v>
      </c>
      <c r="OG19" s="1042">
        <f t="shared" si="433"/>
        <v>1.1035207566999475E-2</v>
      </c>
      <c r="OH19" s="1042">
        <f t="shared" si="433"/>
        <v>1.3039934800325998E-2</v>
      </c>
      <c r="OI19" s="1042">
        <f t="shared" si="433"/>
        <v>1.2967581047381545E-2</v>
      </c>
      <c r="OJ19" s="1042">
        <f t="shared" si="433"/>
        <v>1.0808028821410191E-2</v>
      </c>
      <c r="OK19" s="1042">
        <f t="shared" si="433"/>
        <v>4.4491525423728813E-2</v>
      </c>
      <c r="OL19" s="1042">
        <f t="shared" si="433"/>
        <v>1.5364061456245824E-2</v>
      </c>
      <c r="OM19" s="1042">
        <f t="shared" si="433"/>
        <v>1.6233766233766232E-2</v>
      </c>
      <c r="ON19" s="1042">
        <f t="shared" si="433"/>
        <v>1.6216216216216217E-2</v>
      </c>
      <c r="OO19" s="1042">
        <f t="shared" si="433"/>
        <v>1.8284106891701828E-2</v>
      </c>
      <c r="OP19" s="1042">
        <f t="shared" si="433"/>
        <v>1.786492374727669E-2</v>
      </c>
      <c r="OQ19" s="1064">
        <f t="shared" si="434"/>
        <v>1.904340124003543E-2</v>
      </c>
      <c r="OR19" s="1064">
        <f t="shared" si="434"/>
        <v>1.5427215189873418E-2</v>
      </c>
      <c r="OS19" s="1064">
        <f t="shared" si="434"/>
        <v>3.4408602150537634E-2</v>
      </c>
      <c r="OT19" s="1064">
        <f t="shared" si="434"/>
        <v>3.8268955650929901E-2</v>
      </c>
      <c r="OU19" s="1064">
        <f t="shared" si="434"/>
        <v>4.0459540459540456E-2</v>
      </c>
      <c r="OV19" s="1064">
        <f t="shared" si="434"/>
        <v>7.5025693730729703E-2</v>
      </c>
      <c r="OW19" s="1064">
        <f t="shared" si="434"/>
        <v>0.11678267594740913</v>
      </c>
      <c r="OX19" s="1064">
        <f t="shared" si="434"/>
        <v>7.6374442793462116E-2</v>
      </c>
      <c r="OY19" s="1064">
        <f t="shared" si="434"/>
        <v>4.723011363636364E-2</v>
      </c>
      <c r="OZ19" s="1064">
        <f t="shared" si="434"/>
        <v>2.9492725127801808E-2</v>
      </c>
      <c r="PA19" s="1064">
        <f t="shared" si="434"/>
        <v>1.544220870379036E-2</v>
      </c>
      <c r="PB19" s="1064">
        <f t="shared" si="434"/>
        <v>1.7655713585090729E-2</v>
      </c>
      <c r="PC19" s="1122">
        <f t="shared" si="435"/>
        <v>5.6170561705617059E-2</v>
      </c>
      <c r="PD19" s="1122">
        <f t="shared" si="436"/>
        <v>2.1225277375783887E-2</v>
      </c>
      <c r="PE19" s="1122">
        <f t="shared" si="436"/>
        <v>1.7400761283306143E-2</v>
      </c>
      <c r="PF19" s="1122">
        <f t="shared" si="436"/>
        <v>3.0032848427968089E-2</v>
      </c>
      <c r="PG19" s="1122">
        <f t="shared" si="436"/>
        <v>2.3809523809523808E-2</v>
      </c>
      <c r="PH19" s="1122">
        <f t="shared" si="436"/>
        <v>5.6613756613756616E-2</v>
      </c>
      <c r="PI19" s="1122">
        <f t="shared" si="436"/>
        <v>6.9544364508393283E-2</v>
      </c>
      <c r="PJ19" s="1122">
        <f t="shared" si="436"/>
        <v>7.715491259795057E-2</v>
      </c>
      <c r="PK19" s="1122">
        <f t="shared" si="436"/>
        <v>3.0047636496885306E-2</v>
      </c>
      <c r="PL19" s="1122">
        <f t="shared" si="436"/>
        <v>0</v>
      </c>
      <c r="PM19" s="1122">
        <f t="shared" si="436"/>
        <v>0</v>
      </c>
      <c r="PN19" s="1122">
        <f t="shared" si="436"/>
        <v>0</v>
      </c>
    </row>
    <row r="20" spans="1:430" s="1" customFormat="1" ht="15" thickBot="1" x14ac:dyDescent="0.35">
      <c r="A20" s="676"/>
      <c r="B20" s="51">
        <v>2.8</v>
      </c>
      <c r="C20" s="11"/>
      <c r="D20" s="11"/>
      <c r="E20" s="1190" t="s">
        <v>164</v>
      </c>
      <c r="F20" s="1190"/>
      <c r="G20" s="119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1">V13/V11</f>
        <v>3.1294214902309908E-2</v>
      </c>
      <c r="W20" s="182">
        <f t="shared" si="551"/>
        <v>2.5042221983263016E-2</v>
      </c>
      <c r="X20" s="180">
        <f t="shared" si="551"/>
        <v>2.7029568733787354E-2</v>
      </c>
      <c r="Y20" s="182">
        <f t="shared" si="55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2">AJ13/AJ11</f>
        <v>3.3088597835928608E-2</v>
      </c>
      <c r="AK20" s="182">
        <f t="shared" si="552"/>
        <v>2.8423370326713077E-2</v>
      </c>
      <c r="AL20" s="180">
        <f t="shared" si="552"/>
        <v>2.8790735254511177E-2</v>
      </c>
      <c r="AM20" s="182">
        <f t="shared" si="552"/>
        <v>5.9614056178061668E-2</v>
      </c>
      <c r="AN20" s="562">
        <f t="shared" si="552"/>
        <v>3.3549871065707074E-2</v>
      </c>
      <c r="AO20" s="560">
        <f t="shared" si="552"/>
        <v>3.0259391932028874E-2</v>
      </c>
      <c r="AP20" s="562">
        <f t="shared" ref="AP20:AU20" si="553">AP13/AP11</f>
        <v>3.9101062871554675E-2</v>
      </c>
      <c r="AQ20" s="560">
        <f t="shared" si="553"/>
        <v>3.0752860204666888E-2</v>
      </c>
      <c r="AR20" s="562">
        <f t="shared" si="553"/>
        <v>3.1547447360830691E-2</v>
      </c>
      <c r="AS20" s="560">
        <f t="shared" si="553"/>
        <v>3.3993316324697258E-2</v>
      </c>
      <c r="AT20" s="562">
        <f t="shared" si="553"/>
        <v>5.0249545263120164E-2</v>
      </c>
      <c r="AU20" s="560">
        <f t="shared" si="553"/>
        <v>3.4464050659930981E-2</v>
      </c>
      <c r="AV20" s="181" t="s">
        <v>29</v>
      </c>
      <c r="AW20" s="179">
        <f t="shared" si="248"/>
        <v>3.6152858773145925E-2</v>
      </c>
      <c r="AX20" s="343">
        <f t="shared" ref="AX20:BC20" si="554">AX13/AX11</f>
        <v>3.8176496232172882E-2</v>
      </c>
      <c r="AY20" s="182">
        <f t="shared" si="554"/>
        <v>3.1051306381357262E-2</v>
      </c>
      <c r="AZ20" s="180">
        <f t="shared" si="554"/>
        <v>4.7770873225188769E-2</v>
      </c>
      <c r="BA20" s="182">
        <f t="shared" si="554"/>
        <v>0.1398541359770811</v>
      </c>
      <c r="BB20" s="562">
        <f t="shared" si="554"/>
        <v>5.8454944196732625E-2</v>
      </c>
      <c r="BC20" s="560">
        <f t="shared" si="554"/>
        <v>4.8991748182960815E-2</v>
      </c>
      <c r="BD20" s="562">
        <f t="shared" ref="BD20:BI20" si="555">BD13/BD11</f>
        <v>4.7952428854203852E-2</v>
      </c>
      <c r="BE20" s="560">
        <f t="shared" si="555"/>
        <v>3.788570385247398E-2</v>
      </c>
      <c r="BF20" s="562">
        <f t="shared" si="555"/>
        <v>3.5672967433386472E-2</v>
      </c>
      <c r="BG20" s="560">
        <f t="shared" si="555"/>
        <v>3.3561178760581234E-2</v>
      </c>
      <c r="BH20" s="562">
        <f t="shared" si="555"/>
        <v>3.1742181252976114E-2</v>
      </c>
      <c r="BI20" s="560">
        <f t="shared" si="555"/>
        <v>2.7356225633796614E-2</v>
      </c>
      <c r="BJ20" s="181" t="s">
        <v>29</v>
      </c>
      <c r="BK20" s="179">
        <f t="shared" si="249"/>
        <v>4.8205849165242648E-2</v>
      </c>
      <c r="BL20" s="343">
        <f t="shared" ref="BL20:BM20" si="556">BL13/BL11</f>
        <v>3.5147671170300612E-2</v>
      </c>
      <c r="BM20" s="182">
        <f t="shared" si="556"/>
        <v>3.2569705581645209E-2</v>
      </c>
      <c r="BN20" s="180">
        <f t="shared" ref="BN20:BO20" si="557">BN13/BN11</f>
        <v>3.6418554476806905E-2</v>
      </c>
      <c r="BO20" s="182">
        <f t="shared" si="557"/>
        <v>9.9605488850771876E-2</v>
      </c>
      <c r="BP20" s="189">
        <f t="shared" ref="BP20:BQ20" si="558">BP13/BP11</f>
        <v>3.1669277395627596E-2</v>
      </c>
      <c r="BQ20" s="560">
        <f t="shared" si="558"/>
        <v>3.3386476601331705E-2</v>
      </c>
      <c r="BR20" s="562">
        <f t="shared" ref="BR20" si="559">BR13/BR11</f>
        <v>3.5078243913388089E-2</v>
      </c>
      <c r="BS20" s="560">
        <f t="shared" ref="BS20:BT20" si="560">BS13/BS11</f>
        <v>3.3455216484981037E-2</v>
      </c>
      <c r="BT20" s="562">
        <f t="shared" si="560"/>
        <v>3.6025912778472988E-2</v>
      </c>
      <c r="BU20" s="562">
        <f t="shared" ref="BU20:BV20" si="561">BU13/BU11</f>
        <v>4.1667717183941376E-2</v>
      </c>
      <c r="BV20" s="562">
        <f t="shared" si="561"/>
        <v>2.9264995493841584E-2</v>
      </c>
      <c r="BW20" s="562">
        <f t="shared" ref="BW20" si="562">BW13/BW11</f>
        <v>2.9058728350421847E-2</v>
      </c>
      <c r="BX20" s="181" t="s">
        <v>29</v>
      </c>
      <c r="BY20" s="179">
        <f t="shared" si="250"/>
        <v>3.9445665690127564E-2</v>
      </c>
      <c r="BZ20" s="562">
        <f t="shared" ref="BZ20:CA20" si="563">BZ13/BZ11</f>
        <v>2.2514248033535866E-2</v>
      </c>
      <c r="CA20" s="182">
        <f t="shared" si="563"/>
        <v>2.5094693062443784E-2</v>
      </c>
      <c r="CB20" s="180">
        <f t="shared" ref="CB20:CC20" si="564">CB13/CB11</f>
        <v>2.8278977249181551E-2</v>
      </c>
      <c r="CC20" s="182">
        <f t="shared" si="564"/>
        <v>3.3058604265893562E-2</v>
      </c>
      <c r="CD20" s="189">
        <f t="shared" ref="CD20:CE20" si="565">CD13/CD11</f>
        <v>3.0543474652235982E-2</v>
      </c>
      <c r="CE20" s="560">
        <f t="shared" si="565"/>
        <v>2.4562716940039475E-2</v>
      </c>
      <c r="CF20" s="562">
        <f t="shared" ref="CF20:CG20" si="566">CF13/CF11</f>
        <v>2.9761079909029403E-2</v>
      </c>
      <c r="CG20" s="560">
        <f t="shared" si="566"/>
        <v>3.3436469864180147E-2</v>
      </c>
      <c r="CH20" s="562">
        <f t="shared" ref="CH20:CI20" si="567">CH13/CH11</f>
        <v>3.0764536879306401E-2</v>
      </c>
      <c r="CI20" s="562">
        <f t="shared" si="567"/>
        <v>2.6831715728849577E-2</v>
      </c>
      <c r="CJ20" s="562">
        <f t="shared" ref="CJ20:CK20" si="568">CJ13/CJ11</f>
        <v>2.5573919482967552E-2</v>
      </c>
      <c r="CK20" s="562">
        <f t="shared" si="568"/>
        <v>2.78127043202736E-2</v>
      </c>
      <c r="CL20" s="181" t="s">
        <v>29</v>
      </c>
      <c r="CM20" s="179">
        <f t="shared" si="251"/>
        <v>2.8186095032328076E-2</v>
      </c>
      <c r="CN20" s="562">
        <f t="shared" ref="CN20:CO20" si="569">CN13/CN11</f>
        <v>2.1091981617394884E-2</v>
      </c>
      <c r="CO20" s="182">
        <f t="shared" si="569"/>
        <v>2.9189542708638109E-2</v>
      </c>
      <c r="CP20" s="180">
        <f t="shared" ref="CP20:CQ20" si="570">CP13/CP11</f>
        <v>3.0140225508350067E-2</v>
      </c>
      <c r="CQ20" s="182">
        <f t="shared" si="570"/>
        <v>3.1262326588503857E-2</v>
      </c>
      <c r="CR20" s="189">
        <f t="shared" ref="CR20:CS20" si="571">CR13/CR11</f>
        <v>2.6490624578443277E-2</v>
      </c>
      <c r="CS20" s="560">
        <f t="shared" si="571"/>
        <v>2.139921856380405E-2</v>
      </c>
      <c r="CT20" s="920">
        <f t="shared" ref="CT20:CU20" si="572">CT13/CT11</f>
        <v>2.8310115180514683E-2</v>
      </c>
      <c r="CU20" s="560">
        <f t="shared" si="572"/>
        <v>2.9429409130467845E-2</v>
      </c>
      <c r="CV20" s="562">
        <f t="shared" ref="CV20:CW20" si="573">CV13/CV11</f>
        <v>2.305929533085076E-2</v>
      </c>
      <c r="CW20" s="984">
        <f t="shared" si="573"/>
        <v>2.0109627736489895E-2</v>
      </c>
      <c r="CX20" s="562">
        <f t="shared" ref="CX20:CY20" si="574">CX13/CX11</f>
        <v>2.1177833364111002E-2</v>
      </c>
      <c r="CY20" s="182">
        <f t="shared" si="574"/>
        <v>1.585310687996052E-2</v>
      </c>
      <c r="CZ20" s="181" t="s">
        <v>29</v>
      </c>
      <c r="DA20" s="179">
        <f t="shared" si="252"/>
        <v>2.4792775598960745E-2</v>
      </c>
      <c r="DB20" s="562">
        <f t="shared" ref="DB20:DC20" si="575">DB13/DB11</f>
        <v>1.8806146277413512E-2</v>
      </c>
      <c r="DC20" s="182">
        <f t="shared" si="575"/>
        <v>2.0001826650835691E-2</v>
      </c>
      <c r="DD20" s="180">
        <f t="shared" ref="DD20:DE20" si="576">DD13/DD11</f>
        <v>1.5798168641091841E-2</v>
      </c>
      <c r="DE20" s="182">
        <f t="shared" si="576"/>
        <v>1.9838960031043851E-2</v>
      </c>
      <c r="DF20" s="189">
        <f t="shared" ref="DF20:DG20" si="577">DF13/DF11</f>
        <v>1.6285983494704011E-2</v>
      </c>
      <c r="DG20" s="560">
        <f t="shared" si="577"/>
        <v>1.2895390047387075E-2</v>
      </c>
      <c r="DH20" s="920">
        <f t="shared" ref="DH20:DI20" si="578">DH13/DH11</f>
        <v>2.6916716225794099E-2</v>
      </c>
      <c r="DI20" s="560">
        <f t="shared" si="578"/>
        <v>2.4455589498962638E-2</v>
      </c>
      <c r="DJ20" s="562">
        <f t="shared" ref="DJ20:DK20" si="579">DJ13/DJ11</f>
        <v>2.0125457396759017E-2</v>
      </c>
      <c r="DK20" s="560">
        <f t="shared" si="579"/>
        <v>1.9520470114606669E-2</v>
      </c>
      <c r="DL20" s="562">
        <f t="shared" ref="DL20:DM20" si="580">DL13/DL11</f>
        <v>1.7252954356108095E-2</v>
      </c>
      <c r="DM20" s="560">
        <f t="shared" si="580"/>
        <v>1.504730558159967E-2</v>
      </c>
      <c r="DN20" s="181" t="s">
        <v>29</v>
      </c>
      <c r="DO20" s="179">
        <f t="shared" si="253"/>
        <v>1.8912080693025517E-2</v>
      </c>
      <c r="DP20" s="562">
        <f t="shared" ref="DP20:DQ20" si="581">DP13/DP11</f>
        <v>1.8029239626001069E-2</v>
      </c>
      <c r="DQ20" s="182">
        <f t="shared" si="581"/>
        <v>2.025494956293216E-2</v>
      </c>
      <c r="DR20" s="180">
        <f t="shared" ref="DR20:DS20" si="582">DR13/DR11</f>
        <v>1.4974760283071275E-2</v>
      </c>
      <c r="DS20" s="182">
        <f t="shared" si="582"/>
        <v>2.2492156705011663E-2</v>
      </c>
      <c r="DT20" s="189">
        <f t="shared" ref="DT20" si="583">DT13/DT11</f>
        <v>1.3458642572872969E-2</v>
      </c>
      <c r="DU20" s="560">
        <f t="shared" ref="DU20:DZ20" si="584">DU13/DU11</f>
        <v>1.5718901453957997E-2</v>
      </c>
      <c r="DV20" s="920">
        <f t="shared" si="584"/>
        <v>3.1675131877643675E-2</v>
      </c>
      <c r="DW20" s="560">
        <f t="shared" si="584"/>
        <v>2.753705022136024E-2</v>
      </c>
      <c r="DX20" s="562">
        <f t="shared" si="584"/>
        <v>2.2996202686701238E-2</v>
      </c>
      <c r="DY20" s="560">
        <f t="shared" si="584"/>
        <v>1.6831362062917393E-2</v>
      </c>
      <c r="DZ20" s="562">
        <f t="shared" si="584"/>
        <v>1.7222759509993552E-2</v>
      </c>
      <c r="EA20" s="560">
        <f t="shared" ref="EA20" si="585">EA13/EA11</f>
        <v>1.6365810785863921E-2</v>
      </c>
      <c r="EB20" s="181" t="s">
        <v>29</v>
      </c>
      <c r="EC20" s="179">
        <f t="shared" si="254"/>
        <v>1.9796413945693928E-2</v>
      </c>
      <c r="ED20" s="562">
        <f t="shared" ref="ED20" si="586">ED13/ED11</f>
        <v>1.9485188380788037E-2</v>
      </c>
      <c r="EE20" s="182">
        <f t="shared" ref="EE20:EF20" si="587">EE13/EE11</f>
        <v>1.6584663386535463E-2</v>
      </c>
      <c r="EF20" s="180">
        <f t="shared" si="587"/>
        <v>1.4704118592434454E-2</v>
      </c>
      <c r="EG20" s="182">
        <f t="shared" ref="EG20:EH20" si="588">EG13/EG11</f>
        <v>1.4685208666409395E-2</v>
      </c>
      <c r="EH20" s="189">
        <f t="shared" si="588"/>
        <v>1.6891620147681023E-2</v>
      </c>
      <c r="EI20" s="560">
        <f t="shared" ref="EI20:EJ20" si="589">EI13/EI11</f>
        <v>1.5243410652643804E-2</v>
      </c>
      <c r="EJ20" s="920">
        <f t="shared" si="589"/>
        <v>2.6882846874143794E-2</v>
      </c>
      <c r="EK20" s="560">
        <f t="shared" ref="EK20:EL20" si="590">EK13/EK11</f>
        <v>2.6654670190631502E-2</v>
      </c>
      <c r="EL20" s="562">
        <f t="shared" si="590"/>
        <v>2.1890315801294649E-2</v>
      </c>
      <c r="EM20" s="560"/>
      <c r="EN20" s="562"/>
      <c r="EO20" s="560"/>
      <c r="EP20" s="181" t="s">
        <v>29</v>
      </c>
      <c r="EQ20" s="179">
        <f t="shared" si="255"/>
        <v>1.922467141028468E-2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-4.1380816562834356E-3</v>
      </c>
      <c r="JW20" s="371">
        <f t="shared" si="391"/>
        <v>-0.13064133946681675</v>
      </c>
      <c r="JX20" s="295">
        <f t="shared" si="392"/>
        <v>-4.5408475346590017E-3</v>
      </c>
      <c r="JY20" s="371">
        <f t="shared" si="393"/>
        <v>-0.16489956252237603</v>
      </c>
      <c r="JZ20" s="295">
        <f t="shared" si="394"/>
        <v>-6.1648406237838453E-3</v>
      </c>
      <c r="KA20" s="371">
        <f t="shared" si="395"/>
        <v>-0.26808080915676519</v>
      </c>
      <c r="KB20" s="295">
        <f t="shared" si="396"/>
        <v>3.9139744707615901E-4</v>
      </c>
      <c r="KC20" s="371">
        <f t="shared" si="397"/>
        <v>2.3254056660006149E-2</v>
      </c>
      <c r="KD20" s="295">
        <f t="shared" si="398"/>
        <v>-8.56948724129631E-4</v>
      </c>
      <c r="KE20" s="371">
        <f t="shared" si="399"/>
        <v>-4.9756760734676941E-2</v>
      </c>
      <c r="KF20" s="295">
        <f t="shared" si="400"/>
        <v>3.1193775949241165E-3</v>
      </c>
      <c r="KG20" s="1110">
        <f t="shared" si="401"/>
        <v>0.1906033031750862</v>
      </c>
      <c r="KH20" s="295">
        <f t="shared" si="402"/>
        <v>-2.9005249942525742E-3</v>
      </c>
      <c r="KI20" s="371">
        <f t="shared" si="403"/>
        <v>-0.14885793955743468</v>
      </c>
      <c r="KJ20" s="295">
        <f t="shared" si="404"/>
        <v>-1.8805447941010085E-3</v>
      </c>
      <c r="KK20" s="371">
        <f t="shared" si="405"/>
        <v>-0.11339059167325399</v>
      </c>
      <c r="KL20" s="295">
        <f t="shared" si="406"/>
        <v>-1.8909926025059698E-5</v>
      </c>
      <c r="KM20" s="371">
        <f t="shared" si="407"/>
        <v>-1.2860292105362379E-3</v>
      </c>
      <c r="KN20" s="295">
        <f t="shared" si="408"/>
        <v>2.2064114812716286E-3</v>
      </c>
      <c r="KO20" s="371">
        <f t="shared" si="409"/>
        <v>0.15024719984527854</v>
      </c>
      <c r="KP20" s="295">
        <f t="shared" si="410"/>
        <v>-1.648209495037219E-3</v>
      </c>
      <c r="KQ20" s="371">
        <f t="shared" si="411"/>
        <v>-9.7575571829531957E-2</v>
      </c>
      <c r="KR20" s="295">
        <f t="shared" si="412"/>
        <v>1.163943622149999E-2</v>
      </c>
      <c r="KS20" s="371">
        <f t="shared" si="413"/>
        <v>0.7635716498578522</v>
      </c>
      <c r="KT20" s="295">
        <f t="shared" si="414"/>
        <v>-2.2817668351229198E-4</v>
      </c>
      <c r="KU20" s="371">
        <f t="shared" si="415"/>
        <v>-8.4878169555678545E-3</v>
      </c>
      <c r="KV20" s="295">
        <f t="shared" si="416"/>
        <v>-4.7643543893368528E-3</v>
      </c>
      <c r="KW20" s="371">
        <f t="shared" si="417"/>
        <v>-0.17874370064467776</v>
      </c>
      <c r="KX20" s="295">
        <f t="shared" si="418"/>
        <v>-2.1890315801294649E-2</v>
      </c>
      <c r="KY20" s="371">
        <f t="shared" si="419"/>
        <v>-1</v>
      </c>
      <c r="KZ20" s="295">
        <f t="shared" si="420"/>
        <v>0</v>
      </c>
      <c r="LA20" s="371" t="e">
        <f t="shared" si="421"/>
        <v>#DIV/0!</v>
      </c>
      <c r="LB20" s="295">
        <f t="shared" si="422"/>
        <v>0</v>
      </c>
      <c r="LC20" s="371" t="e">
        <f t="shared" si="423"/>
        <v>#DIV/0!</v>
      </c>
      <c r="LD20" s="562">
        <f t="shared" si="424"/>
        <v>2.2996202686701238E-2</v>
      </c>
      <c r="LE20" s="949">
        <f t="shared" si="425"/>
        <v>2.1890315801294649E-2</v>
      </c>
      <c r="LF20" s="592">
        <f>LE20-LD20</f>
        <v>-1.1058868854065887E-3</v>
      </c>
      <c r="LG20" s="101">
        <f t="shared" si="426"/>
        <v>-4.8089978179141978E-2</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0">
        <f t="shared" si="430"/>
        <v>3.5147671170300612E-2</v>
      </c>
      <c r="MV20" s="700">
        <f t="shared" si="430"/>
        <v>3.2569705581645209E-2</v>
      </c>
      <c r="MW20" s="700">
        <f t="shared" si="430"/>
        <v>3.6418554476806905E-2</v>
      </c>
      <c r="MX20" s="700">
        <f t="shared" si="430"/>
        <v>9.9605488850771876E-2</v>
      </c>
      <c r="MY20" s="700">
        <f t="shared" si="430"/>
        <v>3.1669277395627596E-2</v>
      </c>
      <c r="MZ20" s="700">
        <f t="shared" si="430"/>
        <v>3.3386476601331705E-2</v>
      </c>
      <c r="NA20" s="700">
        <f t="shared" si="430"/>
        <v>3.5078243913388089E-2</v>
      </c>
      <c r="NB20" s="700">
        <f t="shared" si="430"/>
        <v>3.3455216484981037E-2</v>
      </c>
      <c r="NC20" s="700">
        <f t="shared" si="430"/>
        <v>3.6025912778472988E-2</v>
      </c>
      <c r="ND20" s="700">
        <f t="shared" si="430"/>
        <v>4.1667717183941376E-2</v>
      </c>
      <c r="NE20" s="700">
        <f t="shared" si="430"/>
        <v>2.9264995493841584E-2</v>
      </c>
      <c r="NF20" s="700">
        <f t="shared" si="430"/>
        <v>2.9058728350421847E-2</v>
      </c>
      <c r="NG20" s="803">
        <f t="shared" si="431"/>
        <v>2.2514248033535866E-2</v>
      </c>
      <c r="NH20" s="803">
        <f t="shared" si="431"/>
        <v>2.5094693062443784E-2</v>
      </c>
      <c r="NI20" s="803">
        <f t="shared" si="431"/>
        <v>2.8278977249181551E-2</v>
      </c>
      <c r="NJ20" s="803">
        <f t="shared" si="431"/>
        <v>3.3058604265893562E-2</v>
      </c>
      <c r="NK20" s="803">
        <f t="shared" si="431"/>
        <v>3.0543474652235982E-2</v>
      </c>
      <c r="NL20" s="803">
        <f t="shared" si="431"/>
        <v>2.4562716940039475E-2</v>
      </c>
      <c r="NM20" s="803">
        <f t="shared" si="431"/>
        <v>2.9761079909029403E-2</v>
      </c>
      <c r="NN20" s="803">
        <f t="shared" si="431"/>
        <v>3.3436469864180147E-2</v>
      </c>
      <c r="NO20" s="803">
        <f t="shared" si="431"/>
        <v>3.0764536879306401E-2</v>
      </c>
      <c r="NP20" s="803">
        <f t="shared" si="431"/>
        <v>2.6831715728849577E-2</v>
      </c>
      <c r="NQ20" s="803">
        <f t="shared" si="431"/>
        <v>2.5573919482967552E-2</v>
      </c>
      <c r="NR20" s="803">
        <f t="shared" si="431"/>
        <v>2.78127043202736E-2</v>
      </c>
      <c r="NS20" s="856">
        <f t="shared" si="432"/>
        <v>2.1091981617394884E-2</v>
      </c>
      <c r="NT20" s="856">
        <f t="shared" si="432"/>
        <v>2.9189542708638109E-2</v>
      </c>
      <c r="NU20" s="856">
        <f t="shared" si="432"/>
        <v>3.0140225508350067E-2</v>
      </c>
      <c r="NV20" s="856">
        <f t="shared" si="432"/>
        <v>3.1262326588503857E-2</v>
      </c>
      <c r="NW20" s="856">
        <f t="shared" si="432"/>
        <v>2.6490624578443277E-2</v>
      </c>
      <c r="NX20" s="856">
        <f t="shared" si="432"/>
        <v>2.139921856380405E-2</v>
      </c>
      <c r="NY20" s="856">
        <f t="shared" si="432"/>
        <v>2.8310115180514683E-2</v>
      </c>
      <c r="NZ20" s="856">
        <f t="shared" si="432"/>
        <v>2.9429409130467845E-2</v>
      </c>
      <c r="OA20" s="856">
        <f t="shared" si="432"/>
        <v>2.305929533085076E-2</v>
      </c>
      <c r="OB20" s="856">
        <f t="shared" si="432"/>
        <v>2.0109627736489895E-2</v>
      </c>
      <c r="OC20" s="856">
        <f t="shared" si="432"/>
        <v>2.1177833364111002E-2</v>
      </c>
      <c r="OD20" s="856">
        <f t="shared" si="432"/>
        <v>1.585310687996052E-2</v>
      </c>
      <c r="OE20" s="1043">
        <f t="shared" si="433"/>
        <v>1.8806146277413512E-2</v>
      </c>
      <c r="OF20" s="1043">
        <f t="shared" si="433"/>
        <v>2.0001826650835691E-2</v>
      </c>
      <c r="OG20" s="1043">
        <f t="shared" si="433"/>
        <v>1.5798168641091841E-2</v>
      </c>
      <c r="OH20" s="1043">
        <f t="shared" si="433"/>
        <v>1.9838960031043851E-2</v>
      </c>
      <c r="OI20" s="1043">
        <f t="shared" si="433"/>
        <v>1.6285983494704011E-2</v>
      </c>
      <c r="OJ20" s="1043">
        <f t="shared" si="433"/>
        <v>1.2895390047387075E-2</v>
      </c>
      <c r="OK20" s="1043">
        <f t="shared" si="433"/>
        <v>2.6916716225794099E-2</v>
      </c>
      <c r="OL20" s="1043">
        <f t="shared" si="433"/>
        <v>2.4455589498962638E-2</v>
      </c>
      <c r="OM20" s="1043">
        <f t="shared" si="433"/>
        <v>2.0125457396759017E-2</v>
      </c>
      <c r="ON20" s="1043">
        <f t="shared" si="433"/>
        <v>1.9520470114606669E-2</v>
      </c>
      <c r="OO20" s="1043">
        <f t="shared" si="433"/>
        <v>1.7252954356108095E-2</v>
      </c>
      <c r="OP20" s="1043">
        <f t="shared" si="433"/>
        <v>1.504730558159967E-2</v>
      </c>
      <c r="OQ20" s="1065">
        <f t="shared" si="434"/>
        <v>1.8029239626001069E-2</v>
      </c>
      <c r="OR20" s="1065">
        <f t="shared" si="434"/>
        <v>2.025494956293216E-2</v>
      </c>
      <c r="OS20" s="1065">
        <f t="shared" si="434"/>
        <v>1.4974760283071275E-2</v>
      </c>
      <c r="OT20" s="1065">
        <f t="shared" si="434"/>
        <v>2.2492156705011663E-2</v>
      </c>
      <c r="OU20" s="1065">
        <f t="shared" si="434"/>
        <v>1.3458642572872969E-2</v>
      </c>
      <c r="OV20" s="1065">
        <f t="shared" si="434"/>
        <v>1.5718901453957997E-2</v>
      </c>
      <c r="OW20" s="1065">
        <f t="shared" si="434"/>
        <v>3.1675131877643675E-2</v>
      </c>
      <c r="OX20" s="1065">
        <f t="shared" si="434"/>
        <v>2.753705022136024E-2</v>
      </c>
      <c r="OY20" s="1065">
        <f t="shared" si="434"/>
        <v>2.2996202686701238E-2</v>
      </c>
      <c r="OZ20" s="1065">
        <f t="shared" si="434"/>
        <v>1.6831362062917393E-2</v>
      </c>
      <c r="PA20" s="1065">
        <f t="shared" si="434"/>
        <v>1.7222759509993552E-2</v>
      </c>
      <c r="PB20" s="1065">
        <f t="shared" si="434"/>
        <v>1.6365810785863921E-2</v>
      </c>
      <c r="PC20" s="1123">
        <f t="shared" si="435"/>
        <v>1.9485188380788037E-2</v>
      </c>
      <c r="PD20" s="1123">
        <f t="shared" si="436"/>
        <v>1.6584663386535463E-2</v>
      </c>
      <c r="PE20" s="1123">
        <f t="shared" si="436"/>
        <v>1.4704118592434454E-2</v>
      </c>
      <c r="PF20" s="1123">
        <f t="shared" si="436"/>
        <v>1.4685208666409395E-2</v>
      </c>
      <c r="PG20" s="1123">
        <f t="shared" si="436"/>
        <v>1.6891620147681023E-2</v>
      </c>
      <c r="PH20" s="1123">
        <f t="shared" si="436"/>
        <v>1.5243410652643804E-2</v>
      </c>
      <c r="PI20" s="1123">
        <f t="shared" si="436"/>
        <v>2.6882846874143794E-2</v>
      </c>
      <c r="PJ20" s="1123">
        <f t="shared" si="436"/>
        <v>2.6654670190631502E-2</v>
      </c>
      <c r="PK20" s="1123">
        <f t="shared" si="436"/>
        <v>2.1890315801294649E-2</v>
      </c>
      <c r="PL20" s="1123">
        <f t="shared" si="436"/>
        <v>0</v>
      </c>
      <c r="PM20" s="1123">
        <f t="shared" si="436"/>
        <v>0</v>
      </c>
      <c r="PN20" s="1123">
        <f t="shared" si="436"/>
        <v>0</v>
      </c>
    </row>
    <row r="21" spans="1:43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91">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0"/>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6"/>
      <c r="MV21" s="696"/>
      <c r="MW21" s="696"/>
      <c r="MX21" s="696"/>
      <c r="MY21" s="696"/>
      <c r="MZ21" s="696"/>
      <c r="NA21" s="696"/>
      <c r="NB21" s="696"/>
      <c r="NC21" s="696"/>
      <c r="ND21" s="696"/>
      <c r="NE21" s="696"/>
      <c r="NF21" s="696"/>
      <c r="NG21" s="799"/>
      <c r="NH21" s="799"/>
      <c r="NI21" s="799"/>
      <c r="NJ21" s="799"/>
      <c r="NK21" s="799"/>
      <c r="NL21" s="799"/>
      <c r="NM21" s="799"/>
      <c r="NN21" s="799"/>
      <c r="NO21" s="799"/>
      <c r="NP21" s="799"/>
      <c r="NQ21" s="799"/>
      <c r="NR21" s="799"/>
      <c r="NS21" s="852"/>
      <c r="NT21" s="852"/>
      <c r="NU21" s="852"/>
      <c r="NV21" s="852"/>
      <c r="NW21" s="852"/>
      <c r="NX21" s="852"/>
      <c r="NY21" s="852"/>
      <c r="NZ21" s="852"/>
      <c r="OA21" s="852"/>
      <c r="OB21" s="852"/>
      <c r="OC21" s="852"/>
      <c r="OD21" s="852"/>
      <c r="OE21" s="1039"/>
      <c r="OF21" s="1039"/>
      <c r="OG21" s="1039"/>
      <c r="OH21" s="1039"/>
      <c r="OI21" s="1039"/>
      <c r="OJ21" s="1039"/>
      <c r="OK21" s="1039"/>
      <c r="OL21" s="1039"/>
      <c r="OM21" s="1039"/>
      <c r="ON21" s="1039"/>
      <c r="OO21" s="1039"/>
      <c r="OP21" s="1039"/>
      <c r="OQ21" s="1061"/>
      <c r="OR21" s="1061"/>
      <c r="OS21" s="1061"/>
      <c r="OT21" s="1061"/>
      <c r="OU21" s="1061"/>
      <c r="OV21" s="1061"/>
      <c r="OW21" s="1061"/>
      <c r="OX21" s="1061"/>
      <c r="OY21" s="1061"/>
      <c r="OZ21" s="1061"/>
      <c r="PA21" s="1061"/>
      <c r="PB21" s="1061"/>
      <c r="PC21" s="1119"/>
      <c r="PD21" s="1119"/>
      <c r="PE21" s="1119"/>
      <c r="PF21" s="1119"/>
      <c r="PG21" s="1119"/>
      <c r="PH21" s="1119"/>
      <c r="PI21" s="1119"/>
      <c r="PJ21" s="1119"/>
      <c r="PK21" s="1119"/>
      <c r="PL21" s="1119"/>
      <c r="PM21" s="1119"/>
      <c r="PN21" s="1119"/>
    </row>
    <row r="22" spans="1:430" x14ac:dyDescent="0.3">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92">SUM(V23:V27)</f>
        <v>6832</v>
      </c>
      <c r="W22" s="64">
        <f t="shared" si="592"/>
        <v>6811</v>
      </c>
      <c r="X22" s="29">
        <f t="shared" si="592"/>
        <v>5779</v>
      </c>
      <c r="Y22" s="64">
        <f t="shared" si="592"/>
        <v>7279</v>
      </c>
      <c r="Z22" s="29">
        <v>6036</v>
      </c>
      <c r="AA22" s="64">
        <v>5730</v>
      </c>
      <c r="AB22" s="29">
        <v>6885</v>
      </c>
      <c r="AC22" s="64">
        <v>6840</v>
      </c>
      <c r="AD22" s="29">
        <v>6934</v>
      </c>
      <c r="AE22" s="64">
        <v>6265</v>
      </c>
      <c r="AF22" s="29">
        <v>6143</v>
      </c>
      <c r="AG22" s="64">
        <v>5995</v>
      </c>
      <c r="AH22" s="118">
        <v>77529</v>
      </c>
      <c r="AI22" s="150">
        <v>6460.75</v>
      </c>
      <c r="AJ22" s="345">
        <f t="shared" ref="AJ22:AS22" si="593">SUM(AJ23:AJ27)</f>
        <v>6768</v>
      </c>
      <c r="AK22" s="64">
        <f t="shared" si="593"/>
        <v>6949</v>
      </c>
      <c r="AL22" s="29">
        <f t="shared" si="593"/>
        <v>5345</v>
      </c>
      <c r="AM22" s="64">
        <f t="shared" si="593"/>
        <v>9088</v>
      </c>
      <c r="AN22" s="29">
        <f t="shared" si="593"/>
        <v>6219</v>
      </c>
      <c r="AO22" s="64">
        <f t="shared" si="593"/>
        <v>5518</v>
      </c>
      <c r="AP22" s="563">
        <f t="shared" si="593"/>
        <v>7380</v>
      </c>
      <c r="AQ22" s="64">
        <f t="shared" si="593"/>
        <v>6960</v>
      </c>
      <c r="AR22" s="563">
        <f t="shared" si="593"/>
        <v>6079</v>
      </c>
      <c r="AS22" s="64">
        <f t="shared" si="593"/>
        <v>6613</v>
      </c>
      <c r="AT22" s="563">
        <f>SUM(AT23:AT27)</f>
        <v>8313</v>
      </c>
      <c r="AU22" s="64">
        <f>SUM(AU23:AU27)</f>
        <v>6310</v>
      </c>
      <c r="AV22" s="118">
        <f t="shared" ref="AV22:AV28" si="594">SUM(AJ22:AU22)</f>
        <v>81542</v>
      </c>
      <c r="AW22" s="150">
        <f t="shared" ref="AW22:AW30" si="595">SUM(AJ22:AU22)/$AV$4</f>
        <v>6795.166666666667</v>
      </c>
      <c r="AX22" s="345">
        <f t="shared" ref="AX22:BC22" si="596">SUM(AX23:AX27)</f>
        <v>7221</v>
      </c>
      <c r="AY22" s="70">
        <f t="shared" si="596"/>
        <v>6954</v>
      </c>
      <c r="AZ22" s="29">
        <f t="shared" si="596"/>
        <v>7492</v>
      </c>
      <c r="BA22" s="170">
        <f t="shared" si="596"/>
        <v>13806</v>
      </c>
      <c r="BB22" s="29">
        <f t="shared" si="596"/>
        <v>8718</v>
      </c>
      <c r="BC22" s="64">
        <f t="shared" si="596"/>
        <v>7584</v>
      </c>
      <c r="BD22" s="563">
        <f t="shared" ref="BD22:BI22" si="597">SUM(BD23:BD27)</f>
        <v>8400</v>
      </c>
      <c r="BE22" s="64">
        <f t="shared" si="597"/>
        <v>6710</v>
      </c>
      <c r="BF22" s="563">
        <f t="shared" si="597"/>
        <v>6732</v>
      </c>
      <c r="BG22" s="64">
        <f t="shared" si="597"/>
        <v>6700</v>
      </c>
      <c r="BH22" s="563">
        <f t="shared" si="597"/>
        <v>6663</v>
      </c>
      <c r="BI22" s="170">
        <f t="shared" si="597"/>
        <v>7110</v>
      </c>
      <c r="BJ22" s="118">
        <f t="shared" ref="BJ22:BJ28" si="598">SUM(AX22:BI22)</f>
        <v>94090</v>
      </c>
      <c r="BK22" s="150">
        <f t="shared" ref="BK22:BK30" si="599">SUM(AX22:BI22)/$BJ$4</f>
        <v>7840.833333333333</v>
      </c>
      <c r="BL22" s="345">
        <f t="shared" ref="BL22:BP22" si="600">SUM(BL23:BL27)</f>
        <v>7534</v>
      </c>
      <c r="BM22" s="70">
        <f t="shared" ref="BM22:BN22" si="601">SUM(BM23:BM27)</f>
        <v>6935</v>
      </c>
      <c r="BN22" s="29">
        <f t="shared" si="601"/>
        <v>7341</v>
      </c>
      <c r="BO22" s="170">
        <f t="shared" si="600"/>
        <v>14182</v>
      </c>
      <c r="BP22" s="29">
        <f t="shared" si="600"/>
        <v>7075</v>
      </c>
      <c r="BQ22" s="64">
        <f t="shared" ref="BQ22:BR22" si="602">SUM(BQ23:BQ27)</f>
        <v>6975</v>
      </c>
      <c r="BR22" s="563">
        <f t="shared" si="602"/>
        <v>8839</v>
      </c>
      <c r="BS22" s="64">
        <f t="shared" ref="BS22:BT22" si="603">SUM(BS23:BS27)</f>
        <v>7077</v>
      </c>
      <c r="BT22" s="563">
        <f t="shared" si="603"/>
        <v>8034</v>
      </c>
      <c r="BU22" s="563">
        <f t="shared" ref="BU22" si="604">SUM(BU23:BU27)</f>
        <v>8445</v>
      </c>
      <c r="BV22" s="563">
        <f t="shared" ref="BV22:BW22" si="605">SUM(BV23:BV27)</f>
        <v>6607</v>
      </c>
      <c r="BW22" s="563">
        <f t="shared" si="605"/>
        <v>7352</v>
      </c>
      <c r="BX22" s="118">
        <f t="shared" ref="BX22:BX28" si="606">SUM(BL22:BW22)</f>
        <v>96396</v>
      </c>
      <c r="BY22" s="150">
        <f t="shared" ref="BY22:BY30" si="607">SUM(BL22:BW22)/$BX$4</f>
        <v>8033</v>
      </c>
      <c r="BZ22" s="563">
        <f t="shared" ref="BZ22:CA22" si="608">SUM(BZ23:BZ27)</f>
        <v>7541</v>
      </c>
      <c r="CA22" s="70">
        <f t="shared" si="608"/>
        <v>7048</v>
      </c>
      <c r="CB22" s="29">
        <f t="shared" ref="CB22:CC22" si="609">SUM(CB23:CB27)</f>
        <v>6782</v>
      </c>
      <c r="CC22" s="170">
        <f t="shared" si="609"/>
        <v>7289</v>
      </c>
      <c r="CD22" s="29">
        <f t="shared" ref="CD22:CE22" si="610">SUM(CD23:CD27)</f>
        <v>7028</v>
      </c>
      <c r="CE22" s="64">
        <f t="shared" si="610"/>
        <v>7247</v>
      </c>
      <c r="CF22" s="563">
        <f t="shared" ref="CF22:CG22" si="611">SUM(CF23:CF27)</f>
        <v>6883</v>
      </c>
      <c r="CG22" s="64">
        <f t="shared" si="611"/>
        <v>7569</v>
      </c>
      <c r="CH22" s="563">
        <f t="shared" ref="CH22:CI22" si="612">SUM(CH23:CH27)</f>
        <v>7006</v>
      </c>
      <c r="CI22" s="563">
        <f t="shared" si="612"/>
        <v>6358</v>
      </c>
      <c r="CJ22" s="563">
        <f t="shared" ref="CJ22:CK22" si="613">SUM(CJ23:CJ27)</f>
        <v>5948</v>
      </c>
      <c r="CK22" s="563">
        <f t="shared" si="613"/>
        <v>6524</v>
      </c>
      <c r="CL22" s="118">
        <f t="shared" ref="CL22:CL28" si="614">SUM(BZ22:CK22)</f>
        <v>83223</v>
      </c>
      <c r="CM22" s="150">
        <f t="shared" ref="CM22:CM30" si="615">SUM(BZ22:CK22)/$CL$4</f>
        <v>6935.25</v>
      </c>
      <c r="CN22" s="563">
        <f t="shared" ref="CN22:CO22" si="616">SUM(CN23:CN27)</f>
        <v>6679</v>
      </c>
      <c r="CO22" s="70">
        <f t="shared" si="616"/>
        <v>7131</v>
      </c>
      <c r="CP22" s="29">
        <f t="shared" ref="CP22:CQ22" si="617">SUM(CP23:CP27)</f>
        <v>6183</v>
      </c>
      <c r="CQ22" s="170">
        <f t="shared" si="617"/>
        <v>7343</v>
      </c>
      <c r="CR22" s="29">
        <f t="shared" ref="CR22:CS22" si="618">SUM(CR23:CR27)</f>
        <v>6061</v>
      </c>
      <c r="CS22" s="170">
        <f t="shared" si="618"/>
        <v>6053</v>
      </c>
      <c r="CT22" s="190">
        <f t="shared" ref="CT22:CU22" si="619">SUM(CT23:CT27)</f>
        <v>6951</v>
      </c>
      <c r="CU22" s="70">
        <f t="shared" si="619"/>
        <v>6584</v>
      </c>
      <c r="CV22" s="563">
        <f t="shared" ref="CV22:CW22" si="620">SUM(CV23:CV27)</f>
        <v>6181</v>
      </c>
      <c r="CW22" s="951">
        <f t="shared" si="620"/>
        <v>5205</v>
      </c>
      <c r="CX22" s="563">
        <f t="shared" ref="CX22:CY22" si="621">SUM(CX23:CX27)</f>
        <v>5680</v>
      </c>
      <c r="CY22" s="70">
        <f t="shared" si="621"/>
        <v>5484</v>
      </c>
      <c r="CZ22" s="118">
        <f t="shared" ref="CZ22:CZ28" si="622">SUM(CN22:CY22)</f>
        <v>75535</v>
      </c>
      <c r="DA22" s="150">
        <f t="shared" ref="DA22:DA30" si="623">SUM(CN22:CY22)/$CZ$4</f>
        <v>6294.583333333333</v>
      </c>
      <c r="DB22" s="563">
        <f t="shared" ref="DB22:DC22" si="624">SUM(DB23:DB27)</f>
        <v>5350</v>
      </c>
      <c r="DC22" s="70">
        <f t="shared" si="624"/>
        <v>6023</v>
      </c>
      <c r="DD22" s="29">
        <f t="shared" ref="DD22:DE22" si="625">SUM(DD23:DD27)</f>
        <v>4888</v>
      </c>
      <c r="DE22" s="170">
        <f t="shared" si="625"/>
        <v>5606</v>
      </c>
      <c r="DF22" s="29">
        <f t="shared" ref="DF22:DG22" si="626">SUM(DF23:DF27)</f>
        <v>4913</v>
      </c>
      <c r="DG22" s="170">
        <f t="shared" si="626"/>
        <v>4578</v>
      </c>
      <c r="DH22" s="190">
        <f t="shared" ref="DH22:DI22" si="627">SUM(DH23:DH27)</f>
        <v>6718</v>
      </c>
      <c r="DI22" s="70">
        <f t="shared" si="627"/>
        <v>6309</v>
      </c>
      <c r="DJ22" s="563">
        <f t="shared" ref="DJ22:DK22" si="628">SUM(DJ23:DJ27)</f>
        <v>6009</v>
      </c>
      <c r="DK22" s="70">
        <f t="shared" si="628"/>
        <v>6042</v>
      </c>
      <c r="DL22" s="563">
        <f t="shared" ref="DL22:DM22" si="629">SUM(DL23:DL27)</f>
        <v>5449</v>
      </c>
      <c r="DM22" s="70">
        <f t="shared" si="629"/>
        <v>6489</v>
      </c>
      <c r="DN22" s="118">
        <f t="shared" ref="DN22:DN28" si="630">SUM(DB22:DM22)</f>
        <v>68374</v>
      </c>
      <c r="DO22" s="150">
        <f t="shared" ref="DO22:DO30" si="631">SUM(DB22:DM22)/$DN$4</f>
        <v>5697.833333333333</v>
      </c>
      <c r="DP22" s="563">
        <f t="shared" ref="DP22:DQ22" si="632">SUM(DP23:DP27)</f>
        <v>5876</v>
      </c>
      <c r="DQ22" s="70">
        <f t="shared" si="632"/>
        <v>6005</v>
      </c>
      <c r="DR22" s="29">
        <f t="shared" ref="DR22:DS22" si="633">SUM(DR23:DR27)</f>
        <v>4527</v>
      </c>
      <c r="DS22" s="170">
        <f t="shared" si="633"/>
        <v>6637</v>
      </c>
      <c r="DT22" s="29">
        <f t="shared" ref="DT22:DU22" si="634">SUM(DT23:DT27)</f>
        <v>5260</v>
      </c>
      <c r="DU22" s="170">
        <f t="shared" si="634"/>
        <v>4864</v>
      </c>
      <c r="DV22" s="190">
        <f t="shared" ref="DV22:DW22" si="635">SUM(DV23:DV27)</f>
        <v>7185</v>
      </c>
      <c r="DW22" s="70">
        <f t="shared" si="635"/>
        <v>6539</v>
      </c>
      <c r="DX22" s="563">
        <f t="shared" ref="DX22:DY22" si="636">SUM(DX23:DX27)</f>
        <v>6369</v>
      </c>
      <c r="DY22" s="70">
        <f t="shared" si="636"/>
        <v>6092</v>
      </c>
      <c r="DZ22" s="563">
        <f t="shared" ref="DZ22:EA22" si="637">SUM(DZ23:DZ27)</f>
        <v>5661</v>
      </c>
      <c r="EA22" s="70">
        <f t="shared" si="637"/>
        <v>5692</v>
      </c>
      <c r="EB22" s="118">
        <f t="shared" ref="EB22:EB28" si="638">SUM(DP22:EA22)</f>
        <v>70707</v>
      </c>
      <c r="EC22" s="150">
        <f t="shared" ref="EC22:EC30" si="639">SUM(DP22:EA22)/$EB$4</f>
        <v>5892.25</v>
      </c>
      <c r="ED22" s="563">
        <f t="shared" ref="ED22" si="640">SUM(ED23:ED27)</f>
        <v>5945</v>
      </c>
      <c r="EE22" s="70">
        <f t="shared" ref="EE22:EF22" si="641">SUM(EE23:EE27)</f>
        <v>5368</v>
      </c>
      <c r="EF22" s="29">
        <f t="shared" si="641"/>
        <v>4899</v>
      </c>
      <c r="EG22" s="170">
        <f t="shared" ref="EG22:EI22" si="642">SUM(EG23:EG27)</f>
        <v>5583</v>
      </c>
      <c r="EH22" s="29">
        <f t="shared" si="642"/>
        <v>5091</v>
      </c>
      <c r="EI22" s="170">
        <f t="shared" si="642"/>
        <v>4873</v>
      </c>
      <c r="EJ22" s="190">
        <f t="shared" ref="EJ22:EK22" si="643">SUM(EJ23:EJ27)</f>
        <v>7029</v>
      </c>
      <c r="EK22" s="70">
        <f t="shared" si="643"/>
        <v>6918</v>
      </c>
      <c r="EL22" s="563">
        <f t="shared" ref="EL22" si="644">SUM(EL23:EL27)</f>
        <v>6814</v>
      </c>
      <c r="EM22" s="70"/>
      <c r="EN22" s="563"/>
      <c r="EO22" s="70"/>
      <c r="EP22" s="118">
        <f t="shared" ref="EP22:EP28" si="645">SUM(ED22:EO22)</f>
        <v>52520</v>
      </c>
      <c r="EQ22" s="150">
        <f t="shared" ref="EQ22:EQ30" si="646">SUM(ED22:EO22)/$EP$4</f>
        <v>5835.5555555555557</v>
      </c>
      <c r="ER22" s="113">
        <f t="shared" ref="ER22:ER30" si="647">AX22-AU22</f>
        <v>911</v>
      </c>
      <c r="ES22" s="367">
        <f t="shared" ref="ES22:ES30" si="648">ER22/AU22</f>
        <v>0.14437400950871632</v>
      </c>
      <c r="ET22" s="113">
        <f t="shared" ref="ET22:ET30" si="649">AY22-AX22</f>
        <v>-267</v>
      </c>
      <c r="EU22" s="367">
        <f t="shared" ref="EU22:EU30" si="650">ET22/AX22</f>
        <v>-3.6975488159534692E-2</v>
      </c>
      <c r="EV22" s="113">
        <f t="shared" ref="EV22:EV30" si="651">AZ22-AY22</f>
        <v>538</v>
      </c>
      <c r="EW22" s="367">
        <f t="shared" ref="EW22:EW30" si="652">EV22/AY22</f>
        <v>7.736554501006615E-2</v>
      </c>
      <c r="EX22" s="113">
        <f t="shared" ref="EX22:EX30" si="653">BA22-AZ22</f>
        <v>6314</v>
      </c>
      <c r="EY22" s="367">
        <f t="shared" ref="EY22:EY30" si="654">EX22/AZ22</f>
        <v>0.84276561665776828</v>
      </c>
      <c r="EZ22" s="113">
        <f t="shared" ref="EZ22:EZ30" si="655">BB22-BA22</f>
        <v>-5088</v>
      </c>
      <c r="FA22" s="367">
        <f t="shared" ref="FA22:FA30" si="656">EZ22/BA22</f>
        <v>-0.36853541938287698</v>
      </c>
      <c r="FB22" s="113">
        <f t="shared" ref="FB22:FB30" si="657">BC22-BB22</f>
        <v>-1134</v>
      </c>
      <c r="FC22" s="367">
        <f t="shared" ref="FC22:FC30" si="658">FB22/BB22</f>
        <v>-0.13007570543702685</v>
      </c>
      <c r="FD22" s="113">
        <f t="shared" ref="FD22:FD30" si="659">BD22-BC22</f>
        <v>816</v>
      </c>
      <c r="FE22" s="367">
        <f t="shared" ref="FE22:FE30" si="660">FD22/BC22</f>
        <v>0.10759493670886076</v>
      </c>
      <c r="FF22" s="113">
        <f t="shared" ref="FF22:FF30" si="661">BE22-BD22</f>
        <v>-1690</v>
      </c>
      <c r="FG22" s="367">
        <f t="shared" ref="FG22:FG30" si="662">FF22/BD22</f>
        <v>-0.2011904761904762</v>
      </c>
      <c r="FH22" s="113">
        <f t="shared" ref="FH22:FH30" si="663">BF22-BE22</f>
        <v>22</v>
      </c>
      <c r="FI22" s="367">
        <f t="shared" ref="FI22:FI30" si="664">FH22/BE22</f>
        <v>3.2786885245901639E-3</v>
      </c>
      <c r="FJ22" s="113">
        <f t="shared" ref="FJ22:FJ30" si="665">BG22-BF22</f>
        <v>-32</v>
      </c>
      <c r="FK22" s="100">
        <f t="shared" ref="FK22:FK30" si="666">FJ22/BF22</f>
        <v>-4.7534165181224008E-3</v>
      </c>
      <c r="FL22" s="113">
        <f t="shared" ref="FL22:FL30" si="667">BH22-BG22</f>
        <v>-37</v>
      </c>
      <c r="FM22" s="367">
        <f t="shared" ref="FM22:FM30" si="668">FL22/BG22</f>
        <v>-5.5223880597014925E-3</v>
      </c>
      <c r="FN22" s="113">
        <f t="shared" ref="FN22:FN30" si="669">BI22-BH22</f>
        <v>447</v>
      </c>
      <c r="FO22" s="367">
        <f t="shared" ref="FO22:FO30" si="670">FN22/BH22</f>
        <v>6.7086897793786585E-2</v>
      </c>
      <c r="FP22" s="113">
        <f t="shared" ref="FP22:FP30" si="671">BL22-BI22</f>
        <v>424</v>
      </c>
      <c r="FQ22" s="367">
        <f t="shared" ref="FQ22:FQ30" si="672">FP22/BI22</f>
        <v>5.9634317862165963E-2</v>
      </c>
      <c r="FR22" s="292">
        <f t="shared" ref="FR22:FR30" si="673">BM22-BL22</f>
        <v>-599</v>
      </c>
      <c r="FS22" s="370">
        <f t="shared" ref="FS22:FS30" si="674">FR22/BL22</f>
        <v>-7.9506238385983544E-2</v>
      </c>
      <c r="FT22" s="292">
        <f t="shared" ref="FT22:FT30" si="675">BN22-BM22</f>
        <v>406</v>
      </c>
      <c r="FU22" s="370">
        <f t="shared" ref="FU22:FU30" si="676">FT22/BM22</f>
        <v>5.8543619322278299E-2</v>
      </c>
      <c r="FV22" s="292">
        <f t="shared" ref="FV22:FV30" si="677">BO22-BN22</f>
        <v>6841</v>
      </c>
      <c r="FW22" s="370">
        <f t="shared" ref="FW22:FW30" si="678">FV22/BN22</f>
        <v>0.93188938836670754</v>
      </c>
      <c r="FX22" s="292">
        <f t="shared" ref="FX22:FX30" si="679">BP22-BO22</f>
        <v>-7107</v>
      </c>
      <c r="FY22" s="370">
        <f t="shared" ref="FY22:FY30" si="680">FX22/BO22</f>
        <v>-0.50112819066422221</v>
      </c>
      <c r="FZ22" s="292">
        <f t="shared" ref="FZ22:FZ30" si="681">BQ22-BP22</f>
        <v>-100</v>
      </c>
      <c r="GA22" s="370">
        <f t="shared" ref="GA22:GA30" si="682">FZ22/BP22</f>
        <v>-1.4134275618374558E-2</v>
      </c>
      <c r="GB22" s="292">
        <f t="shared" ref="GB22:GB30" si="683">BR22-BQ22</f>
        <v>1864</v>
      </c>
      <c r="GC22" s="370">
        <f t="shared" ref="GC22:GC30" si="684">GB22/BQ22</f>
        <v>0.26724014336917562</v>
      </c>
      <c r="GD22" s="292">
        <f t="shared" ref="GD22:GD30" si="685">BS22-BR22</f>
        <v>-1762</v>
      </c>
      <c r="GE22" s="370">
        <f t="shared" ref="GE22:GE30" si="686">GD22/BR22</f>
        <v>-0.19934381717388844</v>
      </c>
      <c r="GF22" s="292">
        <f t="shared" ref="GF22:GF30" si="687">BT22-BS22</f>
        <v>957</v>
      </c>
      <c r="GG22" s="370">
        <f t="shared" ref="GG22:GG30" si="688">GF22/BS22</f>
        <v>0.13522679101314117</v>
      </c>
      <c r="GH22" s="292">
        <f t="shared" ref="GH22:GH30" si="689">BU22-BT22</f>
        <v>411</v>
      </c>
      <c r="GI22" s="370">
        <f t="shared" ref="GI22:GI30" si="690">GH22/BT22</f>
        <v>5.1157580283793878E-2</v>
      </c>
      <c r="GJ22" s="292">
        <f t="shared" ref="GJ22:GJ30" si="691">BV22-BU22</f>
        <v>-1838</v>
      </c>
      <c r="GK22" s="370">
        <f t="shared" ref="GK22:GK30" si="692">GJ22/BU22</f>
        <v>-0.21764357608052101</v>
      </c>
      <c r="GL22" s="292">
        <f t="shared" ref="GL22:GL30" si="693">BW22-BV22</f>
        <v>745</v>
      </c>
      <c r="GM22" s="370">
        <f t="shared" ref="GM22:GM30" si="694">GL22/BV22</f>
        <v>0.11275919479340094</v>
      </c>
      <c r="GN22" s="292">
        <f t="shared" ref="GN22:GN30" si="695">BZ22-BW22</f>
        <v>189</v>
      </c>
      <c r="GO22" s="370">
        <f t="shared" ref="GO22:GO30" si="696">GN22/BW22</f>
        <v>2.5707290533188248E-2</v>
      </c>
      <c r="GP22" s="292">
        <f t="shared" ref="GP22:GP30" si="697">CA22-BZ22</f>
        <v>-493</v>
      </c>
      <c r="GQ22" s="370">
        <f t="shared" ref="GQ22:GQ30" si="698">GP22/BZ22</f>
        <v>-6.5375944834902527E-2</v>
      </c>
      <c r="GR22" s="292">
        <f t="shared" ref="GR22:GR30" si="699">CB22-CA22</f>
        <v>-266</v>
      </c>
      <c r="GS22" s="370">
        <f t="shared" ref="GS22:GS30" si="700">GR22/CA22</f>
        <v>-3.7741203178206582E-2</v>
      </c>
      <c r="GT22" s="292">
        <f t="shared" ref="GT22:GT30" si="701">CC22-CB22</f>
        <v>507</v>
      </c>
      <c r="GU22" s="370">
        <f t="shared" ref="GU22:GU30" si="702">GT22/CB22</f>
        <v>7.4756708935417276E-2</v>
      </c>
      <c r="GV22" s="292">
        <f t="shared" ref="GV22:GV30" si="703">CD22-CC22</f>
        <v>-261</v>
      </c>
      <c r="GW22" s="370">
        <f t="shared" ref="GW22:GW30" si="704">GV22/CC22</f>
        <v>-3.5807380985045961E-2</v>
      </c>
      <c r="GX22" s="292">
        <f t="shared" ref="GX22:GX30" si="705">CE22-CD22</f>
        <v>219</v>
      </c>
      <c r="GY22" s="370">
        <f t="shared" ref="GY22:GY30" si="706">GX22/CD22</f>
        <v>3.1161070005691519E-2</v>
      </c>
      <c r="GZ22" s="292">
        <f t="shared" ref="GZ22:GZ30" si="707">CF22-CE22</f>
        <v>-364</v>
      </c>
      <c r="HA22" s="370">
        <f t="shared" ref="HA22:HA30" si="708">GZ22/CE22</f>
        <v>-5.0227680419483924E-2</v>
      </c>
      <c r="HB22" s="292">
        <f t="shared" ref="HB22:HB30" si="709">CG22-CF22</f>
        <v>686</v>
      </c>
      <c r="HC22" s="370">
        <f t="shared" ref="HC22:HC30" si="710">HB22/CF22</f>
        <v>9.9665843382246114E-2</v>
      </c>
      <c r="HD22" s="292">
        <f t="shared" ref="HD22:HD30" si="711">CH22-CG22</f>
        <v>-563</v>
      </c>
      <c r="HE22" s="370">
        <f t="shared" ref="HE22:HE30" si="712">HD22/CG22</f>
        <v>-7.4382349055357372E-2</v>
      </c>
      <c r="HF22" s="292">
        <f t="shared" ref="HF22:HF30" si="713">CI22-CH22</f>
        <v>-648</v>
      </c>
      <c r="HG22" s="370">
        <f t="shared" ref="HG22:HG30" si="714">HF22/CH22</f>
        <v>-9.2492149586069078E-2</v>
      </c>
      <c r="HH22" s="292">
        <f t="shared" ref="HH22:HH30" si="715">CJ22-CI22</f>
        <v>-410</v>
      </c>
      <c r="HI22" s="370">
        <f t="shared" ref="HI22:HI30" si="716">HH22/CI22</f>
        <v>-6.4485687323057567E-2</v>
      </c>
      <c r="HJ22" s="292">
        <f t="shared" ref="HJ22:HJ30" si="717">CK22-CJ22</f>
        <v>576</v>
      </c>
      <c r="HK22" s="370">
        <f t="shared" ref="HK22:HK30" si="718">HJ22/CJ22</f>
        <v>9.6839273705447204E-2</v>
      </c>
      <c r="HL22" s="292">
        <f t="shared" ref="HL22:HL30" si="719">CN22-CK22</f>
        <v>155</v>
      </c>
      <c r="HM22" s="370">
        <f t="shared" ref="HM22:HM30" si="720">HL22/CK22</f>
        <v>2.3758430410790926E-2</v>
      </c>
      <c r="HN22" s="292">
        <f t="shared" ref="HN22:HN30" si="721">CO22-CN22</f>
        <v>452</v>
      </c>
      <c r="HO22" s="370">
        <f t="shared" ref="HO22:HO30" si="722">HN22/CN22</f>
        <v>6.7674801617008534E-2</v>
      </c>
      <c r="HP22" s="292">
        <f t="shared" ref="HP22:HP30" si="723">CP22-CO22</f>
        <v>-948</v>
      </c>
      <c r="HQ22" s="370">
        <f t="shared" ref="HQ22:HQ30" si="724">HP22/CO22</f>
        <v>-0.13294068153134203</v>
      </c>
      <c r="HR22" s="292">
        <f t="shared" ref="HR22:HR30" si="725">CQ22-CP22</f>
        <v>1160</v>
      </c>
      <c r="HS22" s="370">
        <f t="shared" ref="HS22:HS30" si="726">HR22/CP22</f>
        <v>0.18761119197800422</v>
      </c>
      <c r="HT22" s="292">
        <f t="shared" ref="HT22:HT30" si="727">CR22-CQ22</f>
        <v>-1282</v>
      </c>
      <c r="HU22" s="370">
        <f t="shared" ref="HU22:HU30" si="728">HT22/CQ22</f>
        <v>-0.17458804303418221</v>
      </c>
      <c r="HV22" s="292">
        <f t="shared" ref="HV22:HV30" si="729">CS22-CR22</f>
        <v>-8</v>
      </c>
      <c r="HW22" s="370">
        <f t="shared" ref="HW22:HW30" si="730">HV22/CR22</f>
        <v>-1.3199142055766375E-3</v>
      </c>
      <c r="HX22" s="292">
        <f t="shared" ref="HX22:HX30" si="731">CT22-CS22</f>
        <v>898</v>
      </c>
      <c r="HY22" s="370">
        <f t="shared" ref="HY22:HY30" si="732">HX22/CS22</f>
        <v>0.14835618701470346</v>
      </c>
      <c r="HZ22" s="292">
        <f t="shared" ref="HZ22:HZ30" si="733">CU22-CT22</f>
        <v>-367</v>
      </c>
      <c r="IA22" s="370">
        <f t="shared" ref="IA22:IA30" si="734">HZ22/CT22</f>
        <v>-5.2798158538339808E-2</v>
      </c>
      <c r="IB22" s="292">
        <f t="shared" ref="IB22:IB30" si="735">CV22-CU22</f>
        <v>-403</v>
      </c>
      <c r="IC22" s="370">
        <f t="shared" ref="IC22:IC30" si="736">IB22/CU22</f>
        <v>-6.1208991494532197E-2</v>
      </c>
      <c r="ID22" s="292">
        <f t="shared" ref="ID22:ID30" si="737">CW22-CV22</f>
        <v>-976</v>
      </c>
      <c r="IE22" s="370">
        <f t="shared" ref="IE22:IE30" si="738">ID22/CV22</f>
        <v>-0.15790325190098689</v>
      </c>
      <c r="IF22" s="292">
        <f t="shared" ref="IF22:IF30" si="739">CX22-CW22</f>
        <v>475</v>
      </c>
      <c r="IG22" s="370">
        <f t="shared" ref="IG22:IG30" si="740">IF22/CW22</f>
        <v>9.1258405379442839E-2</v>
      </c>
      <c r="IH22" s="292">
        <f t="shared" ref="IH22:IH30" si="741">CY22-CX22</f>
        <v>-196</v>
      </c>
      <c r="II22" s="370">
        <f t="shared" ref="II22:II30" si="742">IH22/CX22</f>
        <v>-3.4507042253521129E-2</v>
      </c>
      <c r="IJ22" s="292">
        <f t="shared" ref="IJ22:IJ30" si="743">DB22-CY22</f>
        <v>-134</v>
      </c>
      <c r="IK22" s="370">
        <f t="shared" ref="IK22:IK30" si="744">IJ22/CY22</f>
        <v>-2.4434719183078046E-2</v>
      </c>
      <c r="IL22" s="292">
        <f t="shared" ref="IL22:IL30" si="745">DC22-DB22</f>
        <v>673</v>
      </c>
      <c r="IM22" s="370">
        <f t="shared" ref="IM22:IM30" si="746">IL22/DB22</f>
        <v>0.1257943925233645</v>
      </c>
      <c r="IN22" s="292">
        <f t="shared" ref="IN22:IN30" si="747">DD22-DC22</f>
        <v>-1135</v>
      </c>
      <c r="IO22" s="370">
        <f t="shared" ref="IO22:IO30" si="748">IN22/DD22</f>
        <v>-0.2322013093289689</v>
      </c>
      <c r="IP22" s="292">
        <f t="shared" ref="IP22:IP30" si="749">DE22-DD22</f>
        <v>718</v>
      </c>
      <c r="IQ22" s="370">
        <f t="shared" ref="IQ22:IQ30" si="750">IP22/DD22</f>
        <v>0.14689034369885434</v>
      </c>
      <c r="IR22" s="292">
        <f t="shared" ref="IR22:IR30" si="751">DF22-DE22</f>
        <v>-693</v>
      </c>
      <c r="IS22" s="370">
        <f t="shared" ref="IS22:IS30" si="752">IR22/DO22</f>
        <v>-0.12162517916166965</v>
      </c>
      <c r="IT22" s="292">
        <f t="shared" ref="IT22:IT30" si="753">DG22-DF22</f>
        <v>-335</v>
      </c>
      <c r="IU22" s="370">
        <f t="shared" ref="IU22:IU30" si="754">IT22/DF22</f>
        <v>-6.8186444127824139E-2</v>
      </c>
      <c r="IV22" s="292">
        <f t="shared" ref="IV22:IV30" si="755">DH22-DG22</f>
        <v>2140</v>
      </c>
      <c r="IW22" s="370">
        <f t="shared" ref="IW22:IW30" si="756">IV22/DG22</f>
        <v>0.46745303626037571</v>
      </c>
      <c r="IX22" s="292">
        <f t="shared" ref="IX22:IX30" si="757">DI22-DH22</f>
        <v>-409</v>
      </c>
      <c r="IY22" s="370">
        <f t="shared" ref="IY22:IY30" si="758">IX22/DH22</f>
        <v>-6.0881214647216436E-2</v>
      </c>
      <c r="IZ22" s="292">
        <f t="shared" ref="IZ22:IZ30" si="759">DJ22-DI22</f>
        <v>-300</v>
      </c>
      <c r="JA22" s="370">
        <f t="shared" ref="JA22:JA30" si="760">IZ22/DI22</f>
        <v>-4.7551117451260103E-2</v>
      </c>
      <c r="JB22" s="292">
        <f t="shared" ref="JB22:JB30" si="761">DK22-DJ22</f>
        <v>33</v>
      </c>
      <c r="JC22" s="370">
        <f t="shared" ref="JC22:JC30" si="762">JB22/DJ22</f>
        <v>5.4917623564653024E-3</v>
      </c>
      <c r="JD22" s="292">
        <f t="shared" ref="JD22:JD30" si="763">DL22-DK22</f>
        <v>-593</v>
      </c>
      <c r="JE22" s="370">
        <f t="shared" ref="JE22:JE30" si="764">JD22/DK22</f>
        <v>-9.8146309169149293E-2</v>
      </c>
      <c r="JF22" s="292">
        <f t="shared" ref="JF22:JF30" si="765">DM22-DL22</f>
        <v>1040</v>
      </c>
      <c r="JG22" s="370">
        <f t="shared" ref="JG22:JG30" si="766">JF22/DL22</f>
        <v>0.19086070838685998</v>
      </c>
      <c r="JH22" s="292">
        <f t="shared" ref="JH22:JH30" si="767">DP22-DM22</f>
        <v>-613</v>
      </c>
      <c r="JI22" s="370">
        <f t="shared" ref="JI22:JI30" si="768">JH22/DM22</f>
        <v>-9.4467560486977964E-2</v>
      </c>
      <c r="JJ22" s="292">
        <f t="shared" ref="JJ22:JJ30" si="769">DQ22-DP22</f>
        <v>129</v>
      </c>
      <c r="JK22" s="370">
        <f t="shared" ref="JK22:JK30" si="770">JJ22/DP22</f>
        <v>2.1953710006807351E-2</v>
      </c>
      <c r="JL22" s="292">
        <f t="shared" ref="JL22:JL30" si="771">DR22-DQ22</f>
        <v>-1478</v>
      </c>
      <c r="JM22" s="370">
        <f t="shared" ref="JM22:JM30" si="772">JL22/DQ22</f>
        <v>-0.24612822647793506</v>
      </c>
      <c r="JN22" s="292">
        <f t="shared" ref="JN22:JN30" si="773">DS22-DR22</f>
        <v>2110</v>
      </c>
      <c r="JO22" s="370">
        <f t="shared" ref="JO22:JO30" si="774">JN22/DR22</f>
        <v>0.46609233487961121</v>
      </c>
      <c r="JP22" s="292">
        <f t="shared" ref="JP22:JP30" si="775">DT22-DS22</f>
        <v>-1377</v>
      </c>
      <c r="JQ22" s="370">
        <f t="shared" ref="JQ22:JQ30" si="776">JP22/DS22</f>
        <v>-0.20747325598915173</v>
      </c>
      <c r="JR22" s="292">
        <f t="shared" ref="JR22:JR30" si="777">DU22-DT22</f>
        <v>-396</v>
      </c>
      <c r="JS22" s="370">
        <f t="shared" ref="JS22:JS30" si="778">JR22/DT22</f>
        <v>-7.5285171102661599E-2</v>
      </c>
      <c r="JT22" s="292">
        <f t="shared" ref="JT22:JT30" si="779">DV22-DU22</f>
        <v>2321</v>
      </c>
      <c r="JU22" s="370">
        <f t="shared" ref="JU22:JU30" si="780">JT22/DU22</f>
        <v>0.47717927631578949</v>
      </c>
      <c r="JV22" s="292">
        <f t="shared" ref="JV22:JV30" si="781">DW22-DV22</f>
        <v>-646</v>
      </c>
      <c r="JW22" s="370">
        <f t="shared" ref="JW22:JW30" si="782">JV22/DV22</f>
        <v>-8.9909533750869866E-2</v>
      </c>
      <c r="JX22" s="292">
        <f t="shared" ref="JX22:JX30" si="783">DX22-DW22</f>
        <v>-170</v>
      </c>
      <c r="JY22" s="370">
        <f t="shared" ref="JY22:JY30" si="784">JX22/DW22</f>
        <v>-2.5997858999847072E-2</v>
      </c>
      <c r="JZ22" s="292">
        <f t="shared" ref="JZ22:JZ30" si="785">DY22-DX22</f>
        <v>-277</v>
      </c>
      <c r="KA22" s="370">
        <f t="shared" ref="KA22:KA30" si="786">JZ22/DX22</f>
        <v>-4.34919139582352E-2</v>
      </c>
      <c r="KB22" s="292">
        <f t="shared" ref="KB22:KB30" si="787">DZ22-DY22</f>
        <v>-431</v>
      </c>
      <c r="KC22" s="370">
        <f t="shared" ref="KC22:KC30" si="788">KB22/DY22</f>
        <v>-7.0748522652659226E-2</v>
      </c>
      <c r="KD22" s="292">
        <f t="shared" ref="KD22:KD30" si="789">EA22-DZ22</f>
        <v>31</v>
      </c>
      <c r="KE22" s="370">
        <f t="shared" ref="KE22:KE30" si="790">KD22/DZ22</f>
        <v>5.4760642995937111E-3</v>
      </c>
      <c r="KF22" s="292">
        <f t="shared" si="591"/>
        <v>253</v>
      </c>
      <c r="KG22" s="375">
        <f t="shared" ref="KG22:KG30" si="791">KF22/EA22</f>
        <v>4.4448348559381588E-2</v>
      </c>
      <c r="KH22" s="292">
        <f t="shared" ref="KH22:KH30" si="792">EE22-ED22</f>
        <v>-577</v>
      </c>
      <c r="KI22" s="370">
        <f t="shared" ref="KI22:KI30" si="793">KH22/ED22</f>
        <v>-9.7056349873843567E-2</v>
      </c>
      <c r="KJ22" s="292">
        <f t="shared" ref="KJ22:KJ30" si="794">EF22-EE22</f>
        <v>-469</v>
      </c>
      <c r="KK22" s="370">
        <f t="shared" ref="KK22:KK30" si="795">KJ22/EE22</f>
        <v>-8.7369597615499256E-2</v>
      </c>
      <c r="KL22" s="292">
        <f t="shared" ref="KL22:KL30" si="796">EG22-EF22</f>
        <v>684</v>
      </c>
      <c r="KM22" s="370">
        <f t="shared" ref="KM22:KM30" si="797">KL22/EF22</f>
        <v>0.13962033067973056</v>
      </c>
      <c r="KN22" s="292">
        <f t="shared" ref="KN22:KN30" si="798">EH22-EG22</f>
        <v>-492</v>
      </c>
      <c r="KO22" s="370">
        <f t="shared" ref="KO22:KO30" si="799">KN22/EG22</f>
        <v>-8.8124664159054275E-2</v>
      </c>
      <c r="KP22" s="292">
        <f t="shared" ref="KP22:KP30" si="800">EI22-EH22</f>
        <v>-218</v>
      </c>
      <c r="KQ22" s="370">
        <f t="shared" ref="KQ22:KQ30" si="801">KP22/EH22</f>
        <v>-4.2820663916715775E-2</v>
      </c>
      <c r="KR22" s="292">
        <f t="shared" ref="KR22:KR30" si="802">EJ22-EI22</f>
        <v>2156</v>
      </c>
      <c r="KS22" s="370">
        <f t="shared" ref="KS22:KS30" si="803">KR22/EI22</f>
        <v>0.44243792325056436</v>
      </c>
      <c r="KT22" s="292">
        <f t="shared" ref="KT22:KT30" si="804">EK22-EJ22</f>
        <v>-111</v>
      </c>
      <c r="KU22" s="370">
        <f t="shared" ref="KU22:KU30" si="805">KT22/EJ22</f>
        <v>-1.5791720017072131E-2</v>
      </c>
      <c r="KV22" s="292">
        <f t="shared" ref="KV22:KV30" si="806">EL22-EK22</f>
        <v>-104</v>
      </c>
      <c r="KW22" s="370">
        <f t="shared" ref="KW22:KW30" si="807">KV22/EK22</f>
        <v>-1.503324660306447E-2</v>
      </c>
      <c r="KX22" s="292">
        <f t="shared" ref="KX22:KX30" si="808">EM22-EL22</f>
        <v>-6814</v>
      </c>
      <c r="KY22" s="370">
        <f t="shared" ref="KY22:KY30" si="809">KX22/EL22</f>
        <v>-1</v>
      </c>
      <c r="KZ22" s="292">
        <f t="shared" ref="KZ22:KZ30" si="810">EN22-EM22</f>
        <v>0</v>
      </c>
      <c r="LA22" s="370" t="e">
        <f t="shared" ref="LA22:LA30" si="811">KZ22/EM22</f>
        <v>#DIV/0!</v>
      </c>
      <c r="LB22" s="292">
        <f t="shared" ref="LB22:LB30" si="812">EO22-EN22</f>
        <v>0</v>
      </c>
      <c r="LC22" s="370" t="e">
        <f t="shared" ref="LC22:LC30" si="813">LB22/EN22</f>
        <v>#DIV/0!</v>
      </c>
      <c r="LD22" s="563">
        <f t="shared" ref="LD22:LD30" si="814">DX22</f>
        <v>6369</v>
      </c>
      <c r="LE22" s="951">
        <f t="shared" ref="LE22:LE30" si="815">EL22</f>
        <v>6814</v>
      </c>
      <c r="LF22" s="113">
        <f t="shared" ref="LF22:LF30" si="816">LE22-LD22</f>
        <v>445</v>
      </c>
      <c r="LG22" s="100">
        <f t="shared" ref="LG22:LG30" si="817">IF(ISERROR(LF22/LD22),0,LF22/LD22)</f>
        <v>6.9869681268644998E-2</v>
      </c>
      <c r="LH22" s="614"/>
      <c r="LI22" s="614"/>
      <c r="LJ22" s="614"/>
      <c r="LK22" t="str">
        <f t="shared" ref="LK22:LK30" si="818">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19">AJ22</f>
        <v>6768</v>
      </c>
      <c r="LX22" s="241">
        <f t="shared" ref="LX22:LX30" si="820">AK22</f>
        <v>6949</v>
      </c>
      <c r="LY22" s="241">
        <f t="shared" ref="LY22:LY30" si="821">AL22</f>
        <v>5345</v>
      </c>
      <c r="LZ22" s="241">
        <f t="shared" ref="LZ22:LZ30" si="822">AM22</f>
        <v>9088</v>
      </c>
      <c r="MA22" s="241">
        <f t="shared" ref="MA22:MA30" si="823">AN22</f>
        <v>6219</v>
      </c>
      <c r="MB22" s="241">
        <f t="shared" ref="MB22:MB30" si="824">AO22</f>
        <v>5518</v>
      </c>
      <c r="MC22" s="241">
        <f t="shared" ref="MC22:MC30" si="825">AP22</f>
        <v>7380</v>
      </c>
      <c r="MD22" s="241">
        <f t="shared" ref="MD22:MD30" si="826">AQ22</f>
        <v>6960</v>
      </c>
      <c r="ME22" s="241">
        <f t="shared" ref="ME22:ME30" si="827">AR22</f>
        <v>6079</v>
      </c>
      <c r="MF22" s="241">
        <f t="shared" ref="MF22:MF30" si="828">AS22</f>
        <v>6613</v>
      </c>
      <c r="MG22" s="241">
        <f t="shared" ref="MG22:MG30" si="829">AT22</f>
        <v>8313</v>
      </c>
      <c r="MH22" s="241">
        <f t="shared" ref="MH22:MH30" si="830">AU22</f>
        <v>6310</v>
      </c>
      <c r="MI22" s="241">
        <f t="shared" ref="MI22:MI30" si="831">AX22</f>
        <v>7221</v>
      </c>
      <c r="MJ22" s="241">
        <f t="shared" ref="MJ22:MJ30" si="832">AY22</f>
        <v>6954</v>
      </c>
      <c r="MK22" s="241">
        <f t="shared" ref="MK22:MK30" si="833">AZ22</f>
        <v>7492</v>
      </c>
      <c r="ML22" s="241">
        <f t="shared" ref="ML22:ML30" si="834">BA22</f>
        <v>13806</v>
      </c>
      <c r="MM22" s="241">
        <f t="shared" ref="MM22:MM30" si="835">BB22</f>
        <v>8718</v>
      </c>
      <c r="MN22" s="241">
        <f t="shared" ref="MN22:MN30" si="836">BC22</f>
        <v>7584</v>
      </c>
      <c r="MO22" s="241">
        <f t="shared" ref="MO22:MO30" si="837">BD22</f>
        <v>8400</v>
      </c>
      <c r="MP22" s="241">
        <f t="shared" ref="MP22:MP30" si="838">BE22</f>
        <v>6710</v>
      </c>
      <c r="MQ22" s="241">
        <f t="shared" ref="MQ22:MQ30" si="839">BF22</f>
        <v>6732</v>
      </c>
      <c r="MR22" s="241">
        <f t="shared" ref="MR22:MR30" si="840">BG22</f>
        <v>6700</v>
      </c>
      <c r="MS22" s="241">
        <f t="shared" ref="MS22:MS30" si="841">BH22</f>
        <v>6663</v>
      </c>
      <c r="MT22" s="241">
        <f t="shared" ref="MT22:MT30" si="842">BI22</f>
        <v>7110</v>
      </c>
      <c r="MU22" s="697">
        <f t="shared" ref="MU22:MU30" si="843">BL22</f>
        <v>7534</v>
      </c>
      <c r="MV22" s="697">
        <f t="shared" ref="MV22:MV30" si="844">BM22</f>
        <v>6935</v>
      </c>
      <c r="MW22" s="697">
        <f t="shared" ref="MW22:MW30" si="845">BN22</f>
        <v>7341</v>
      </c>
      <c r="MX22" s="697">
        <f t="shared" ref="MX22:MX30" si="846">BO22</f>
        <v>14182</v>
      </c>
      <c r="MY22" s="697">
        <f t="shared" ref="MY22:MY30" si="847">BP22</f>
        <v>7075</v>
      </c>
      <c r="MZ22" s="697">
        <f t="shared" ref="MZ22:MZ30" si="848">BQ22</f>
        <v>6975</v>
      </c>
      <c r="NA22" s="697">
        <f t="shared" ref="NA22:NA30" si="849">BR22</f>
        <v>8839</v>
      </c>
      <c r="NB22" s="697">
        <f t="shared" ref="NB22:NB30" si="850">BS22</f>
        <v>7077</v>
      </c>
      <c r="NC22" s="697">
        <f t="shared" ref="NC22:NC30" si="851">BT22</f>
        <v>8034</v>
      </c>
      <c r="ND22" s="697">
        <f t="shared" ref="ND22:ND30" si="852">BU22</f>
        <v>8445</v>
      </c>
      <c r="NE22" s="697">
        <f t="shared" ref="NE22:NE30" si="853">BV22</f>
        <v>6607</v>
      </c>
      <c r="NF22" s="697">
        <f t="shared" ref="NF22:NF30" si="854">BW22</f>
        <v>7352</v>
      </c>
      <c r="NG22" s="800">
        <f t="shared" ref="NG22:NG30" si="855">BZ22</f>
        <v>7541</v>
      </c>
      <c r="NH22" s="800">
        <f t="shared" ref="NH22:NH30" si="856">CA22</f>
        <v>7048</v>
      </c>
      <c r="NI22" s="800">
        <f t="shared" ref="NI22:NI30" si="857">CB22</f>
        <v>6782</v>
      </c>
      <c r="NJ22" s="800">
        <f t="shared" ref="NJ22:NJ30" si="858">CC22</f>
        <v>7289</v>
      </c>
      <c r="NK22" s="800">
        <f t="shared" ref="NK22:NK30" si="859">CD22</f>
        <v>7028</v>
      </c>
      <c r="NL22" s="800">
        <f t="shared" ref="NL22:NL30" si="860">CE22</f>
        <v>7247</v>
      </c>
      <c r="NM22" s="800">
        <f t="shared" ref="NM22:NM30" si="861">CF22</f>
        <v>6883</v>
      </c>
      <c r="NN22" s="800">
        <f t="shared" ref="NN22:NN30" si="862">CG22</f>
        <v>7569</v>
      </c>
      <c r="NO22" s="800">
        <f t="shared" ref="NO22:NO30" si="863">CH22</f>
        <v>7006</v>
      </c>
      <c r="NP22" s="800">
        <f t="shared" ref="NP22:NP30" si="864">CI22</f>
        <v>6358</v>
      </c>
      <c r="NQ22" s="800">
        <f t="shared" ref="NQ22:NQ30" si="865">CJ22</f>
        <v>5948</v>
      </c>
      <c r="NR22" s="800">
        <f t="shared" ref="NR22:NR30" si="866">CK22</f>
        <v>6524</v>
      </c>
      <c r="NS22" s="853">
        <f t="shared" ref="NS22:NS30" si="867">CN22</f>
        <v>6679</v>
      </c>
      <c r="NT22" s="853">
        <f t="shared" ref="NT22:NT30" si="868">CO22</f>
        <v>7131</v>
      </c>
      <c r="NU22" s="853">
        <f t="shared" ref="NU22:NU30" si="869">CP22</f>
        <v>6183</v>
      </c>
      <c r="NV22" s="853">
        <f t="shared" ref="NV22:NV30" si="870">CQ22</f>
        <v>7343</v>
      </c>
      <c r="NW22" s="853">
        <f t="shared" ref="NW22:NW30" si="871">CR22</f>
        <v>6061</v>
      </c>
      <c r="NX22" s="853">
        <f t="shared" ref="NX22:NX30" si="872">CS22</f>
        <v>6053</v>
      </c>
      <c r="NY22" s="853">
        <f t="shared" ref="NY22:NY30" si="873">CT22</f>
        <v>6951</v>
      </c>
      <c r="NZ22" s="853">
        <f t="shared" ref="NZ22:NZ30" si="874">CU22</f>
        <v>6584</v>
      </c>
      <c r="OA22" s="853">
        <f t="shared" ref="OA22:OA30" si="875">CV22</f>
        <v>6181</v>
      </c>
      <c r="OB22" s="853">
        <f t="shared" ref="OB22:OB30" si="876">CW22</f>
        <v>5205</v>
      </c>
      <c r="OC22" s="853">
        <f t="shared" ref="OC22:OC30" si="877">CX22</f>
        <v>5680</v>
      </c>
      <c r="OD22" s="853">
        <f t="shared" ref="OD22:OD30" si="878">CY22</f>
        <v>5484</v>
      </c>
      <c r="OE22" s="1040">
        <f t="shared" ref="OE22:OE30" si="879">DB22</f>
        <v>5350</v>
      </c>
      <c r="OF22" s="1040">
        <f t="shared" ref="OF22:OF30" si="880">DC22</f>
        <v>6023</v>
      </c>
      <c r="OG22" s="1040">
        <f t="shared" ref="OG22:OG30" si="881">DD22</f>
        <v>4888</v>
      </c>
      <c r="OH22" s="1040">
        <f t="shared" ref="OH22:OH30" si="882">DE22</f>
        <v>5606</v>
      </c>
      <c r="OI22" s="1040">
        <f t="shared" ref="OI22:OI30" si="883">DF22</f>
        <v>4913</v>
      </c>
      <c r="OJ22" s="1040">
        <f t="shared" ref="OJ22:OJ30" si="884">DG22</f>
        <v>4578</v>
      </c>
      <c r="OK22" s="1040">
        <f t="shared" ref="OK22:OK30" si="885">DH22</f>
        <v>6718</v>
      </c>
      <c r="OL22" s="1040">
        <f t="shared" ref="OL22:OL30" si="886">DI22</f>
        <v>6309</v>
      </c>
      <c r="OM22" s="1040">
        <f t="shared" ref="OM22:OM30" si="887">DJ22</f>
        <v>6009</v>
      </c>
      <c r="ON22" s="1040">
        <f t="shared" ref="ON22:ON30" si="888">DK22</f>
        <v>6042</v>
      </c>
      <c r="OO22" s="1040">
        <f t="shared" ref="OO22:OO30" si="889">DL22</f>
        <v>5449</v>
      </c>
      <c r="OP22" s="1040">
        <f t="shared" ref="OP22:OP30" si="890">DM22</f>
        <v>6489</v>
      </c>
      <c r="OQ22" s="1062">
        <f t="shared" ref="OQ22:OQ30" si="891">DP22</f>
        <v>5876</v>
      </c>
      <c r="OR22" s="1062">
        <f t="shared" ref="OR22:OR30" si="892">DQ22</f>
        <v>6005</v>
      </c>
      <c r="OS22" s="1062">
        <f t="shared" ref="OS22:OS30" si="893">DR22</f>
        <v>4527</v>
      </c>
      <c r="OT22" s="1062">
        <f t="shared" ref="OT22:OT30" si="894">DS22</f>
        <v>6637</v>
      </c>
      <c r="OU22" s="1062">
        <f t="shared" ref="OU22:OU30" si="895">DT22</f>
        <v>5260</v>
      </c>
      <c r="OV22" s="1062">
        <f t="shared" ref="OV22:OV30" si="896">DU22</f>
        <v>4864</v>
      </c>
      <c r="OW22" s="1062">
        <f t="shared" ref="OW22:OW30" si="897">DV22</f>
        <v>7185</v>
      </c>
      <c r="OX22" s="1062">
        <f t="shared" ref="OX22:OX30" si="898">DW22</f>
        <v>6539</v>
      </c>
      <c r="OY22" s="1062">
        <f t="shared" ref="OY22:OY30" si="899">DX22</f>
        <v>6369</v>
      </c>
      <c r="OZ22" s="1062">
        <f t="shared" ref="OZ22:OZ30" si="900">DY22</f>
        <v>6092</v>
      </c>
      <c r="PA22" s="1062">
        <f t="shared" ref="PA22:PA30" si="901">DZ22</f>
        <v>5661</v>
      </c>
      <c r="PB22" s="1062">
        <f t="shared" ref="PB22:PB30" si="902">EA22</f>
        <v>5692</v>
      </c>
      <c r="PC22" s="1120">
        <f t="shared" ref="PC22:PC30" si="903">ED22</f>
        <v>5945</v>
      </c>
      <c r="PD22" s="1120">
        <f t="shared" ref="PD22:PN30" si="904">EE22</f>
        <v>5368</v>
      </c>
      <c r="PE22" s="1120">
        <f t="shared" si="904"/>
        <v>4899</v>
      </c>
      <c r="PF22" s="1120">
        <f t="shared" si="904"/>
        <v>5583</v>
      </c>
      <c r="PG22" s="1120">
        <f t="shared" si="904"/>
        <v>5091</v>
      </c>
      <c r="PH22" s="1120">
        <f t="shared" si="904"/>
        <v>4873</v>
      </c>
      <c r="PI22" s="1120">
        <f t="shared" si="904"/>
        <v>7029</v>
      </c>
      <c r="PJ22" s="1120">
        <f t="shared" si="904"/>
        <v>6918</v>
      </c>
      <c r="PK22" s="1120">
        <f t="shared" si="904"/>
        <v>6814</v>
      </c>
      <c r="PL22" s="1120">
        <f t="shared" si="904"/>
        <v>0</v>
      </c>
      <c r="PM22" s="1120">
        <f t="shared" si="904"/>
        <v>0</v>
      </c>
      <c r="PN22" s="1120">
        <f t="shared" si="904"/>
        <v>0</v>
      </c>
    </row>
    <row r="23" spans="1:430" x14ac:dyDescent="0.3">
      <c r="A23" s="675"/>
      <c r="B23" s="50"/>
      <c r="C23" s="50" t="s">
        <v>33</v>
      </c>
      <c r="E23" s="1188" t="s">
        <v>38</v>
      </c>
      <c r="F23" s="1188"/>
      <c r="G23" s="1189"/>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94"/>
        <v>45332</v>
      </c>
      <c r="AW23" s="150">
        <f t="shared" si="595"/>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8"/>
        <v>53417</v>
      </c>
      <c r="BK23" s="150">
        <f t="shared" si="599"/>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06"/>
        <v>51243</v>
      </c>
      <c r="BY23" s="150">
        <f t="shared" si="60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14"/>
        <v>37691</v>
      </c>
      <c r="CM23" s="150">
        <f t="shared" si="615"/>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22"/>
        <v>33934</v>
      </c>
      <c r="DA23" s="150">
        <f t="shared" si="62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30"/>
        <v>26737</v>
      </c>
      <c r="DO23" s="150">
        <f t="shared" si="63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8"/>
        <v>28539</v>
      </c>
      <c r="EC23" s="150">
        <f t="shared" si="639"/>
        <v>2378.25</v>
      </c>
      <c r="ED23" s="187">
        <v>2344</v>
      </c>
      <c r="EE23" s="64">
        <v>1980</v>
      </c>
      <c r="EF23" s="20">
        <v>1805</v>
      </c>
      <c r="EG23" s="64">
        <v>2088</v>
      </c>
      <c r="EH23" s="20">
        <v>2054</v>
      </c>
      <c r="EI23" s="64">
        <v>1749</v>
      </c>
      <c r="EJ23" s="187">
        <v>3138</v>
      </c>
      <c r="EK23" s="64">
        <v>2956</v>
      </c>
      <c r="EL23" s="187">
        <v>2594</v>
      </c>
      <c r="EM23" s="64"/>
      <c r="EN23" s="187"/>
      <c r="EO23" s="64"/>
      <c r="EP23" s="118">
        <f t="shared" si="645"/>
        <v>20708</v>
      </c>
      <c r="EQ23" s="150">
        <f t="shared" si="646"/>
        <v>2300.8888888888887</v>
      </c>
      <c r="ER23" s="113">
        <f t="shared" si="647"/>
        <v>192</v>
      </c>
      <c r="ES23" s="367">
        <f t="shared" si="648"/>
        <v>5.3024026512013253E-2</v>
      </c>
      <c r="ET23" s="113">
        <f t="shared" si="649"/>
        <v>-189</v>
      </c>
      <c r="EU23" s="367">
        <f t="shared" si="650"/>
        <v>-4.956726986624705E-2</v>
      </c>
      <c r="EV23" s="113">
        <f t="shared" si="651"/>
        <v>783</v>
      </c>
      <c r="EW23" s="367">
        <f t="shared" si="652"/>
        <v>0.21605960264900662</v>
      </c>
      <c r="EX23" s="113">
        <f t="shared" si="653"/>
        <v>5195</v>
      </c>
      <c r="EY23" s="367">
        <f t="shared" si="654"/>
        <v>1.1788064442931701</v>
      </c>
      <c r="EZ23" s="113">
        <f t="shared" si="655"/>
        <v>-4660</v>
      </c>
      <c r="FA23" s="367">
        <f t="shared" si="656"/>
        <v>-0.48531555925848779</v>
      </c>
      <c r="FB23" s="113">
        <f t="shared" si="657"/>
        <v>-616</v>
      </c>
      <c r="FC23" s="367">
        <f t="shared" si="658"/>
        <v>-0.12464589235127478</v>
      </c>
      <c r="FD23" s="113">
        <f t="shared" si="659"/>
        <v>843</v>
      </c>
      <c r="FE23" s="367">
        <f t="shared" si="660"/>
        <v>0.19486823855755894</v>
      </c>
      <c r="FF23" s="113">
        <f t="shared" si="661"/>
        <v>-1529</v>
      </c>
      <c r="FG23" s="367">
        <f t="shared" si="662"/>
        <v>-0.29580189591797251</v>
      </c>
      <c r="FH23" s="113">
        <f t="shared" si="663"/>
        <v>-83</v>
      </c>
      <c r="FI23" s="367">
        <f t="shared" si="664"/>
        <v>-2.2802197802197801E-2</v>
      </c>
      <c r="FJ23" s="113">
        <f t="shared" si="665"/>
        <v>-138</v>
      </c>
      <c r="FK23" s="100">
        <f t="shared" si="666"/>
        <v>-3.8796738824852406E-2</v>
      </c>
      <c r="FL23" s="113">
        <f t="shared" si="667"/>
        <v>-144</v>
      </c>
      <c r="FM23" s="367">
        <f t="shared" si="668"/>
        <v>-4.211757823925124E-2</v>
      </c>
      <c r="FN23" s="113">
        <f t="shared" si="669"/>
        <v>368</v>
      </c>
      <c r="FO23" s="367">
        <f t="shared" si="670"/>
        <v>0.11236641221374045</v>
      </c>
      <c r="FP23" s="113">
        <f t="shared" si="671"/>
        <v>82</v>
      </c>
      <c r="FQ23" s="367">
        <f t="shared" si="672"/>
        <v>2.2508921218775735E-2</v>
      </c>
      <c r="FR23" s="292">
        <f t="shared" si="673"/>
        <v>-163</v>
      </c>
      <c r="FS23" s="370">
        <f t="shared" si="674"/>
        <v>-4.3758389261744968E-2</v>
      </c>
      <c r="FT23" s="292">
        <f t="shared" si="675"/>
        <v>367</v>
      </c>
      <c r="FU23" s="370">
        <f t="shared" si="676"/>
        <v>0.10303200449185851</v>
      </c>
      <c r="FV23" s="292">
        <f t="shared" si="677"/>
        <v>6596</v>
      </c>
      <c r="FW23" s="370">
        <f t="shared" si="678"/>
        <v>1.6787986765080174</v>
      </c>
      <c r="FX23" s="292">
        <f t="shared" si="679"/>
        <v>-7036</v>
      </c>
      <c r="FY23" s="370">
        <f t="shared" si="680"/>
        <v>-0.66850356294536817</v>
      </c>
      <c r="FZ23" s="292">
        <f t="shared" si="681"/>
        <v>138</v>
      </c>
      <c r="GA23" s="370">
        <f t="shared" si="682"/>
        <v>3.9552880481513328E-2</v>
      </c>
      <c r="GB23" s="292">
        <f t="shared" si="683"/>
        <v>909</v>
      </c>
      <c r="GC23" s="370">
        <f t="shared" si="684"/>
        <v>0.25062034739454092</v>
      </c>
      <c r="GD23" s="292">
        <f t="shared" si="685"/>
        <v>-1114</v>
      </c>
      <c r="GE23" s="370">
        <f t="shared" si="686"/>
        <v>-0.24559082892416226</v>
      </c>
      <c r="GF23" s="292">
        <f t="shared" si="687"/>
        <v>461</v>
      </c>
      <c r="GG23" s="370">
        <f t="shared" si="688"/>
        <v>0.13471654003506722</v>
      </c>
      <c r="GH23" s="292">
        <f t="shared" si="689"/>
        <v>458</v>
      </c>
      <c r="GI23" s="370">
        <f t="shared" si="690"/>
        <v>0.11795003862992531</v>
      </c>
      <c r="GJ23" s="292">
        <f t="shared" si="691"/>
        <v>-1198</v>
      </c>
      <c r="GK23" s="370">
        <f t="shared" si="692"/>
        <v>-0.27597327804653304</v>
      </c>
      <c r="GL23" s="292">
        <f t="shared" si="693"/>
        <v>-82</v>
      </c>
      <c r="GM23" s="370">
        <f t="shared" si="694"/>
        <v>-2.6089723194400255E-2</v>
      </c>
      <c r="GN23" s="292">
        <f t="shared" si="695"/>
        <v>-70</v>
      </c>
      <c r="GO23" s="370">
        <f t="shared" si="696"/>
        <v>-2.2868343678536424E-2</v>
      </c>
      <c r="GP23" s="292">
        <f t="shared" si="697"/>
        <v>-68</v>
      </c>
      <c r="GQ23" s="370">
        <f t="shared" si="698"/>
        <v>-2.273487128050819E-2</v>
      </c>
      <c r="GR23" s="292">
        <f t="shared" si="699"/>
        <v>310</v>
      </c>
      <c r="GS23" s="370">
        <f t="shared" si="700"/>
        <v>0.10605542251111871</v>
      </c>
      <c r="GT23" s="292">
        <f t="shared" si="701"/>
        <v>517</v>
      </c>
      <c r="GU23" s="370">
        <f t="shared" si="702"/>
        <v>0.15991339313331271</v>
      </c>
      <c r="GV23" s="292">
        <f t="shared" si="703"/>
        <v>-367</v>
      </c>
      <c r="GW23" s="370">
        <f t="shared" si="704"/>
        <v>-9.7866666666666671E-2</v>
      </c>
      <c r="GX23" s="292">
        <f t="shared" si="705"/>
        <v>-284</v>
      </c>
      <c r="GY23" s="370">
        <f t="shared" si="706"/>
        <v>-8.394915755246822E-2</v>
      </c>
      <c r="GZ23" s="292">
        <f t="shared" si="707"/>
        <v>282</v>
      </c>
      <c r="HA23" s="370">
        <f t="shared" si="708"/>
        <v>9.0997095837366898E-2</v>
      </c>
      <c r="HB23" s="292">
        <f t="shared" si="709"/>
        <v>5</v>
      </c>
      <c r="HC23" s="370">
        <f t="shared" si="710"/>
        <v>1.4788524105294291E-3</v>
      </c>
      <c r="HD23" s="292">
        <f t="shared" si="711"/>
        <v>-237</v>
      </c>
      <c r="HE23" s="370">
        <f t="shared" si="712"/>
        <v>-6.9994093325457765E-2</v>
      </c>
      <c r="HF23" s="292">
        <f t="shared" si="713"/>
        <v>-381</v>
      </c>
      <c r="HG23" s="370">
        <f t="shared" si="714"/>
        <v>-0.12099079072721498</v>
      </c>
      <c r="HH23" s="292">
        <f t="shared" si="715"/>
        <v>-111</v>
      </c>
      <c r="HI23" s="370">
        <f t="shared" si="716"/>
        <v>-4.0101156069364159E-2</v>
      </c>
      <c r="HJ23" s="292">
        <f t="shared" si="717"/>
        <v>314</v>
      </c>
      <c r="HK23" s="370">
        <f t="shared" si="718"/>
        <v>0.11817839668799397</v>
      </c>
      <c r="HL23" s="292">
        <f t="shared" si="719"/>
        <v>-53</v>
      </c>
      <c r="HM23" s="370">
        <f t="shared" si="720"/>
        <v>-1.7839111410299563E-2</v>
      </c>
      <c r="HN23" s="292">
        <f t="shared" si="721"/>
        <v>459</v>
      </c>
      <c r="HO23" s="370">
        <f t="shared" si="722"/>
        <v>0.1572995202193283</v>
      </c>
      <c r="HP23" s="292">
        <f t="shared" si="723"/>
        <v>-255</v>
      </c>
      <c r="HQ23" s="370">
        <f t="shared" si="724"/>
        <v>-7.5510808409831209E-2</v>
      </c>
      <c r="HR23" s="292">
        <f t="shared" si="725"/>
        <v>422</v>
      </c>
      <c r="HS23" s="370">
        <f t="shared" si="726"/>
        <v>0.13516976297245356</v>
      </c>
      <c r="HT23" s="292">
        <f t="shared" si="727"/>
        <v>-698</v>
      </c>
      <c r="HU23" s="370">
        <f t="shared" si="728"/>
        <v>-0.19695259593679459</v>
      </c>
      <c r="HV23" s="292">
        <f t="shared" si="729"/>
        <v>-80</v>
      </c>
      <c r="HW23" s="370">
        <f t="shared" si="730"/>
        <v>-2.8109627547434995E-2</v>
      </c>
      <c r="HX23" s="292">
        <f t="shared" si="731"/>
        <v>298</v>
      </c>
      <c r="HY23" s="370">
        <f t="shared" si="732"/>
        <v>0.10773680404916848</v>
      </c>
      <c r="HZ23" s="292">
        <f t="shared" si="733"/>
        <v>13</v>
      </c>
      <c r="IA23" s="370">
        <f t="shared" si="734"/>
        <v>4.2428198433420369E-3</v>
      </c>
      <c r="IB23" s="292">
        <f t="shared" si="735"/>
        <v>-438</v>
      </c>
      <c r="IC23" s="370">
        <f t="shared" si="736"/>
        <v>-0.14234644133896654</v>
      </c>
      <c r="ID23" s="292">
        <f t="shared" si="737"/>
        <v>-484</v>
      </c>
      <c r="IE23" s="370">
        <f t="shared" si="738"/>
        <v>-0.18340280409245927</v>
      </c>
      <c r="IF23" s="292">
        <f t="shared" si="739"/>
        <v>110</v>
      </c>
      <c r="IG23" s="370">
        <f t="shared" si="740"/>
        <v>5.1044083526682132E-2</v>
      </c>
      <c r="IH23" s="292">
        <f t="shared" si="741"/>
        <v>-104</v>
      </c>
      <c r="II23" s="370">
        <f t="shared" si="742"/>
        <v>-4.5916114790286976E-2</v>
      </c>
      <c r="IJ23" s="292">
        <f t="shared" si="743"/>
        <v>-41</v>
      </c>
      <c r="IK23" s="370">
        <f t="shared" si="744"/>
        <v>-1.8972697825080979E-2</v>
      </c>
      <c r="IL23" s="292">
        <f t="shared" si="745"/>
        <v>164</v>
      </c>
      <c r="IM23" s="370">
        <f t="shared" si="746"/>
        <v>7.7358490566037733E-2</v>
      </c>
      <c r="IN23" s="292">
        <f t="shared" si="747"/>
        <v>-461</v>
      </c>
      <c r="IO23" s="370">
        <f t="shared" si="748"/>
        <v>-0.25287986834887549</v>
      </c>
      <c r="IP23" s="292">
        <f t="shared" si="749"/>
        <v>326</v>
      </c>
      <c r="IQ23" s="370">
        <f t="shared" si="750"/>
        <v>0.17882611080636313</v>
      </c>
      <c r="IR23" s="292">
        <f t="shared" si="751"/>
        <v>-298</v>
      </c>
      <c r="IS23" s="370">
        <f t="shared" si="752"/>
        <v>-0.13374724165014773</v>
      </c>
      <c r="IT23" s="292">
        <f t="shared" si="753"/>
        <v>2</v>
      </c>
      <c r="IU23" s="370">
        <f t="shared" si="754"/>
        <v>1.0804970286331713E-3</v>
      </c>
      <c r="IV23" s="292">
        <f t="shared" si="755"/>
        <v>1146</v>
      </c>
      <c r="IW23" s="370">
        <f t="shared" si="756"/>
        <v>0.61845655693470047</v>
      </c>
      <c r="IX23" s="292">
        <f t="shared" si="757"/>
        <v>-212</v>
      </c>
      <c r="IY23" s="370">
        <f t="shared" si="758"/>
        <v>-7.0690230076692229E-2</v>
      </c>
      <c r="IZ23" s="292">
        <f t="shared" si="759"/>
        <v>-434</v>
      </c>
      <c r="JA23" s="370">
        <f t="shared" si="760"/>
        <v>-0.15572299964119124</v>
      </c>
      <c r="JB23" s="292">
        <f t="shared" si="761"/>
        <v>-44</v>
      </c>
      <c r="JC23" s="370">
        <f t="shared" si="762"/>
        <v>-1.8699532511687208E-2</v>
      </c>
      <c r="JD23" s="292">
        <f t="shared" si="763"/>
        <v>-305</v>
      </c>
      <c r="JE23" s="370">
        <f t="shared" si="764"/>
        <v>-0.13209181463837158</v>
      </c>
      <c r="JF23" s="292">
        <f t="shared" si="765"/>
        <v>201</v>
      </c>
      <c r="JG23" s="370">
        <f t="shared" si="766"/>
        <v>0.10029940119760479</v>
      </c>
      <c r="JH23" s="292">
        <f t="shared" si="767"/>
        <v>97</v>
      </c>
      <c r="JI23" s="370">
        <f t="shared" si="768"/>
        <v>4.3990929705215419E-2</v>
      </c>
      <c r="JJ23" s="292">
        <f t="shared" si="769"/>
        <v>262</v>
      </c>
      <c r="JK23" s="370">
        <f t="shared" si="770"/>
        <v>0.11381407471763684</v>
      </c>
      <c r="JL23" s="292">
        <f t="shared" si="771"/>
        <v>-647</v>
      </c>
      <c r="JM23" s="370">
        <f t="shared" si="772"/>
        <v>-0.25234009360374415</v>
      </c>
      <c r="JN23" s="292">
        <f t="shared" si="773"/>
        <v>708</v>
      </c>
      <c r="JO23" s="370">
        <f t="shared" si="774"/>
        <v>0.36932707355242567</v>
      </c>
      <c r="JP23" s="292">
        <f t="shared" si="775"/>
        <v>-771</v>
      </c>
      <c r="JQ23" s="370">
        <f t="shared" si="776"/>
        <v>-0.29371428571428571</v>
      </c>
      <c r="JR23" s="292">
        <f t="shared" si="777"/>
        <v>-66</v>
      </c>
      <c r="JS23" s="370">
        <f t="shared" si="778"/>
        <v>-3.5598705501618123E-2</v>
      </c>
      <c r="JT23" s="292">
        <f t="shared" si="779"/>
        <v>1539</v>
      </c>
      <c r="JU23" s="370">
        <f t="shared" si="780"/>
        <v>0.86073825503355705</v>
      </c>
      <c r="JV23" s="292">
        <f t="shared" si="781"/>
        <v>-407</v>
      </c>
      <c r="JW23" s="370">
        <f t="shared" si="782"/>
        <v>-0.12233243162007815</v>
      </c>
      <c r="JX23" s="292">
        <f t="shared" si="783"/>
        <v>-201</v>
      </c>
      <c r="JY23" s="370">
        <f t="shared" si="784"/>
        <v>-6.8835616438356159E-2</v>
      </c>
      <c r="JZ23" s="292">
        <f t="shared" si="785"/>
        <v>-252</v>
      </c>
      <c r="KA23" s="370">
        <f t="shared" si="786"/>
        <v>-9.2681132769400515E-2</v>
      </c>
      <c r="KB23" s="292">
        <f t="shared" si="787"/>
        <v>-398</v>
      </c>
      <c r="KC23" s="370">
        <f t="shared" si="788"/>
        <v>-0.1613295500608026</v>
      </c>
      <c r="KD23" s="292">
        <f t="shared" si="789"/>
        <v>-82</v>
      </c>
      <c r="KE23" s="370">
        <f t="shared" si="790"/>
        <v>-3.9632672788786856E-2</v>
      </c>
      <c r="KF23" s="292">
        <f t="shared" si="591"/>
        <v>357</v>
      </c>
      <c r="KG23" s="375">
        <f t="shared" si="791"/>
        <v>0.17966784096628083</v>
      </c>
      <c r="KH23" s="292">
        <f t="shared" si="792"/>
        <v>-364</v>
      </c>
      <c r="KI23" s="370">
        <f t="shared" si="793"/>
        <v>-0.1552901023890785</v>
      </c>
      <c r="KJ23" s="292">
        <f t="shared" si="794"/>
        <v>-175</v>
      </c>
      <c r="KK23" s="370">
        <f t="shared" si="795"/>
        <v>-8.8383838383838384E-2</v>
      </c>
      <c r="KL23" s="292">
        <f t="shared" si="796"/>
        <v>283</v>
      </c>
      <c r="KM23" s="370">
        <f t="shared" si="797"/>
        <v>0.15678670360110802</v>
      </c>
      <c r="KN23" s="292">
        <f t="shared" si="798"/>
        <v>-34</v>
      </c>
      <c r="KO23" s="370">
        <f t="shared" si="799"/>
        <v>-1.6283524904214558E-2</v>
      </c>
      <c r="KP23" s="292">
        <f t="shared" si="800"/>
        <v>-305</v>
      </c>
      <c r="KQ23" s="370">
        <f t="shared" si="801"/>
        <v>-0.14849074975657253</v>
      </c>
      <c r="KR23" s="292">
        <f t="shared" si="802"/>
        <v>1389</v>
      </c>
      <c r="KS23" s="370">
        <f t="shared" si="803"/>
        <v>0.79416809605488847</v>
      </c>
      <c r="KT23" s="292">
        <f t="shared" si="804"/>
        <v>-182</v>
      </c>
      <c r="KU23" s="370">
        <f t="shared" si="805"/>
        <v>-5.7998725302740597E-2</v>
      </c>
      <c r="KV23" s="292">
        <f t="shared" si="806"/>
        <v>-362</v>
      </c>
      <c r="KW23" s="370">
        <f t="shared" si="807"/>
        <v>-0.12246278755074425</v>
      </c>
      <c r="KX23" s="292">
        <f t="shared" si="808"/>
        <v>-2594</v>
      </c>
      <c r="KY23" s="370">
        <f t="shared" si="809"/>
        <v>-1</v>
      </c>
      <c r="KZ23" s="292">
        <f t="shared" si="810"/>
        <v>0</v>
      </c>
      <c r="LA23" s="370" t="e">
        <f t="shared" si="811"/>
        <v>#DIV/0!</v>
      </c>
      <c r="LB23" s="292">
        <f t="shared" si="812"/>
        <v>0</v>
      </c>
      <c r="LC23" s="370" t="e">
        <f t="shared" si="813"/>
        <v>#DIV/0!</v>
      </c>
      <c r="LD23" s="187">
        <f t="shared" si="814"/>
        <v>2719</v>
      </c>
      <c r="LE23" s="952">
        <f t="shared" si="815"/>
        <v>2594</v>
      </c>
      <c r="LF23" s="113">
        <f t="shared" si="816"/>
        <v>-125</v>
      </c>
      <c r="LG23" s="100">
        <f t="shared" si="817"/>
        <v>-4.597278411180581E-2</v>
      </c>
      <c r="LH23" s="614"/>
      <c r="LI23" s="614"/>
      <c r="LJ23" s="614"/>
      <c r="LK23" t="str">
        <f t="shared" si="818"/>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19"/>
        <v>3180</v>
      </c>
      <c r="LX23" s="241">
        <f t="shared" si="820"/>
        <v>3306</v>
      </c>
      <c r="LY23" s="241">
        <f t="shared" si="821"/>
        <v>2691</v>
      </c>
      <c r="LZ23" s="241">
        <f t="shared" si="822"/>
        <v>6924</v>
      </c>
      <c r="MA23" s="241">
        <f t="shared" si="823"/>
        <v>3563</v>
      </c>
      <c r="MB23" s="241">
        <f t="shared" si="824"/>
        <v>2917</v>
      </c>
      <c r="MC23" s="241">
        <f t="shared" si="825"/>
        <v>3859</v>
      </c>
      <c r="MD23" s="241">
        <f t="shared" si="826"/>
        <v>3634</v>
      </c>
      <c r="ME23" s="241">
        <f t="shared" si="827"/>
        <v>3071</v>
      </c>
      <c r="MF23" s="241">
        <f t="shared" si="828"/>
        <v>3359</v>
      </c>
      <c r="MG23" s="241">
        <f t="shared" si="829"/>
        <v>5207</v>
      </c>
      <c r="MH23" s="241">
        <f t="shared" si="830"/>
        <v>3621</v>
      </c>
      <c r="MI23" s="241">
        <f t="shared" si="831"/>
        <v>3813</v>
      </c>
      <c r="MJ23" s="241">
        <f t="shared" si="832"/>
        <v>3624</v>
      </c>
      <c r="MK23" s="241">
        <f t="shared" si="833"/>
        <v>4407</v>
      </c>
      <c r="ML23" s="241">
        <f t="shared" si="834"/>
        <v>9602</v>
      </c>
      <c r="MM23" s="241">
        <f t="shared" si="835"/>
        <v>4942</v>
      </c>
      <c r="MN23" s="241">
        <f t="shared" si="836"/>
        <v>4326</v>
      </c>
      <c r="MO23" s="241">
        <f t="shared" si="837"/>
        <v>5169</v>
      </c>
      <c r="MP23" s="241">
        <f t="shared" si="838"/>
        <v>3640</v>
      </c>
      <c r="MQ23" s="241">
        <f t="shared" si="839"/>
        <v>3557</v>
      </c>
      <c r="MR23" s="241">
        <f t="shared" si="840"/>
        <v>3419</v>
      </c>
      <c r="MS23" s="241">
        <f t="shared" si="841"/>
        <v>3275</v>
      </c>
      <c r="MT23" s="241">
        <f t="shared" si="842"/>
        <v>3643</v>
      </c>
      <c r="MU23" s="697">
        <f t="shared" si="843"/>
        <v>3725</v>
      </c>
      <c r="MV23" s="697">
        <f t="shared" si="844"/>
        <v>3562</v>
      </c>
      <c r="MW23" s="697">
        <f t="shared" si="845"/>
        <v>3929</v>
      </c>
      <c r="MX23" s="697">
        <f t="shared" si="846"/>
        <v>10525</v>
      </c>
      <c r="MY23" s="697">
        <f t="shared" si="847"/>
        <v>3489</v>
      </c>
      <c r="MZ23" s="697">
        <f t="shared" si="848"/>
        <v>3627</v>
      </c>
      <c r="NA23" s="697">
        <f t="shared" si="849"/>
        <v>4536</v>
      </c>
      <c r="NB23" s="697">
        <f t="shared" si="850"/>
        <v>3422</v>
      </c>
      <c r="NC23" s="697">
        <f t="shared" si="851"/>
        <v>3883</v>
      </c>
      <c r="ND23" s="697">
        <f t="shared" si="852"/>
        <v>4341</v>
      </c>
      <c r="NE23" s="697">
        <f t="shared" si="853"/>
        <v>3143</v>
      </c>
      <c r="NF23" s="697">
        <f t="shared" si="854"/>
        <v>3061</v>
      </c>
      <c r="NG23" s="800">
        <f t="shared" si="855"/>
        <v>2991</v>
      </c>
      <c r="NH23" s="800">
        <f t="shared" si="856"/>
        <v>2923</v>
      </c>
      <c r="NI23" s="800">
        <f t="shared" si="857"/>
        <v>3233</v>
      </c>
      <c r="NJ23" s="800">
        <f t="shared" si="858"/>
        <v>3750</v>
      </c>
      <c r="NK23" s="800">
        <f t="shared" si="859"/>
        <v>3383</v>
      </c>
      <c r="NL23" s="800">
        <f t="shared" si="860"/>
        <v>3099</v>
      </c>
      <c r="NM23" s="800">
        <f t="shared" si="861"/>
        <v>3381</v>
      </c>
      <c r="NN23" s="800">
        <f t="shared" si="862"/>
        <v>3386</v>
      </c>
      <c r="NO23" s="800">
        <f t="shared" si="863"/>
        <v>3149</v>
      </c>
      <c r="NP23" s="800">
        <f t="shared" si="864"/>
        <v>2768</v>
      </c>
      <c r="NQ23" s="800">
        <f t="shared" si="865"/>
        <v>2657</v>
      </c>
      <c r="NR23" s="800">
        <f t="shared" si="866"/>
        <v>2971</v>
      </c>
      <c r="NS23" s="853">
        <f t="shared" si="867"/>
        <v>2918</v>
      </c>
      <c r="NT23" s="853">
        <f t="shared" si="868"/>
        <v>3377</v>
      </c>
      <c r="NU23" s="853">
        <f t="shared" si="869"/>
        <v>3122</v>
      </c>
      <c r="NV23" s="853">
        <f t="shared" si="870"/>
        <v>3544</v>
      </c>
      <c r="NW23" s="853">
        <f t="shared" si="871"/>
        <v>2846</v>
      </c>
      <c r="NX23" s="853">
        <f t="shared" si="872"/>
        <v>2766</v>
      </c>
      <c r="NY23" s="853">
        <f t="shared" si="873"/>
        <v>3064</v>
      </c>
      <c r="NZ23" s="853">
        <f t="shared" si="874"/>
        <v>3077</v>
      </c>
      <c r="OA23" s="853">
        <f t="shared" si="875"/>
        <v>2639</v>
      </c>
      <c r="OB23" s="853">
        <f t="shared" si="876"/>
        <v>2155</v>
      </c>
      <c r="OC23" s="853">
        <f t="shared" si="877"/>
        <v>2265</v>
      </c>
      <c r="OD23" s="853">
        <f t="shared" si="878"/>
        <v>2161</v>
      </c>
      <c r="OE23" s="1040">
        <f t="shared" si="879"/>
        <v>2120</v>
      </c>
      <c r="OF23" s="1040">
        <f t="shared" si="880"/>
        <v>2284</v>
      </c>
      <c r="OG23" s="1040">
        <f t="shared" si="881"/>
        <v>1823</v>
      </c>
      <c r="OH23" s="1040">
        <f t="shared" si="882"/>
        <v>2149</v>
      </c>
      <c r="OI23" s="1040">
        <f t="shared" si="883"/>
        <v>1851</v>
      </c>
      <c r="OJ23" s="1040">
        <f t="shared" si="884"/>
        <v>1853</v>
      </c>
      <c r="OK23" s="1040">
        <f t="shared" si="885"/>
        <v>2999</v>
      </c>
      <c r="OL23" s="1040">
        <f t="shared" si="886"/>
        <v>2787</v>
      </c>
      <c r="OM23" s="1040">
        <f t="shared" si="887"/>
        <v>2353</v>
      </c>
      <c r="ON23" s="1040">
        <f t="shared" si="888"/>
        <v>2309</v>
      </c>
      <c r="OO23" s="1040">
        <f t="shared" si="889"/>
        <v>2004</v>
      </c>
      <c r="OP23" s="1040">
        <f t="shared" si="890"/>
        <v>2205</v>
      </c>
      <c r="OQ23" s="1062">
        <f t="shared" si="891"/>
        <v>2302</v>
      </c>
      <c r="OR23" s="1062">
        <f t="shared" si="892"/>
        <v>2564</v>
      </c>
      <c r="OS23" s="1062">
        <f t="shared" si="893"/>
        <v>1917</v>
      </c>
      <c r="OT23" s="1062">
        <f t="shared" si="894"/>
        <v>2625</v>
      </c>
      <c r="OU23" s="1062">
        <f t="shared" si="895"/>
        <v>1854</v>
      </c>
      <c r="OV23" s="1062">
        <f t="shared" si="896"/>
        <v>1788</v>
      </c>
      <c r="OW23" s="1062">
        <f t="shared" si="897"/>
        <v>3327</v>
      </c>
      <c r="OX23" s="1062">
        <f t="shared" si="898"/>
        <v>2920</v>
      </c>
      <c r="OY23" s="1062">
        <f t="shared" si="899"/>
        <v>2719</v>
      </c>
      <c r="OZ23" s="1062">
        <f t="shared" si="900"/>
        <v>2467</v>
      </c>
      <c r="PA23" s="1062">
        <f t="shared" si="901"/>
        <v>2069</v>
      </c>
      <c r="PB23" s="1062">
        <f t="shared" si="902"/>
        <v>1987</v>
      </c>
      <c r="PC23" s="1120">
        <f t="shared" si="903"/>
        <v>2344</v>
      </c>
      <c r="PD23" s="1120">
        <f t="shared" si="904"/>
        <v>1980</v>
      </c>
      <c r="PE23" s="1120">
        <f t="shared" si="904"/>
        <v>1805</v>
      </c>
      <c r="PF23" s="1120">
        <f t="shared" si="904"/>
        <v>2088</v>
      </c>
      <c r="PG23" s="1120">
        <f t="shared" si="904"/>
        <v>2054</v>
      </c>
      <c r="PH23" s="1120">
        <f t="shared" si="904"/>
        <v>1749</v>
      </c>
      <c r="PI23" s="1120">
        <f t="shared" si="904"/>
        <v>3138</v>
      </c>
      <c r="PJ23" s="1120">
        <f t="shared" si="904"/>
        <v>2956</v>
      </c>
      <c r="PK23" s="1120">
        <f t="shared" si="904"/>
        <v>2594</v>
      </c>
      <c r="PL23" s="1120">
        <f t="shared" si="904"/>
        <v>0</v>
      </c>
      <c r="PM23" s="1120">
        <f t="shared" si="904"/>
        <v>0</v>
      </c>
      <c r="PN23" s="1120">
        <f t="shared" si="904"/>
        <v>0</v>
      </c>
    </row>
    <row r="24" spans="1:430" x14ac:dyDescent="0.3">
      <c r="A24" s="675"/>
      <c r="B24" s="50"/>
      <c r="C24" s="50" t="s">
        <v>34</v>
      </c>
      <c r="E24" s="1188" t="s">
        <v>39</v>
      </c>
      <c r="F24" s="1188"/>
      <c r="G24" s="1189"/>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94"/>
        <v>21669</v>
      </c>
      <c r="AW24" s="150">
        <f t="shared" si="595"/>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8"/>
        <v>27865</v>
      </c>
      <c r="BK24" s="150">
        <f t="shared" si="599"/>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06"/>
        <v>35165</v>
      </c>
      <c r="BY24" s="150">
        <f t="shared" si="60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14"/>
        <v>35100</v>
      </c>
      <c r="CM24" s="150">
        <f t="shared" si="615"/>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22"/>
        <v>31703</v>
      </c>
      <c r="DA24" s="150">
        <f t="shared" si="62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30"/>
        <v>31605</v>
      </c>
      <c r="DO24" s="150">
        <f t="shared" si="63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8"/>
        <v>31924</v>
      </c>
      <c r="EC24" s="150">
        <f t="shared" si="639"/>
        <v>2660.3333333333335</v>
      </c>
      <c r="ED24" s="187">
        <v>2876</v>
      </c>
      <c r="EE24" s="64">
        <v>2545</v>
      </c>
      <c r="EF24" s="20">
        <v>2364</v>
      </c>
      <c r="EG24" s="64">
        <v>2591</v>
      </c>
      <c r="EH24" s="20">
        <v>2311</v>
      </c>
      <c r="EI24" s="64">
        <v>2424</v>
      </c>
      <c r="EJ24" s="187">
        <v>3164</v>
      </c>
      <c r="EK24" s="64">
        <v>3054</v>
      </c>
      <c r="EL24" s="187">
        <v>3135</v>
      </c>
      <c r="EM24" s="64"/>
      <c r="EN24" s="187"/>
      <c r="EO24" s="64"/>
      <c r="EP24" s="118">
        <f t="shared" si="645"/>
        <v>24464</v>
      </c>
      <c r="EQ24" s="150">
        <f t="shared" si="646"/>
        <v>2718.2222222222222</v>
      </c>
      <c r="ER24" s="113">
        <f t="shared" si="647"/>
        <v>377</v>
      </c>
      <c r="ES24" s="367">
        <f t="shared" si="648"/>
        <v>0.24624428478118876</v>
      </c>
      <c r="ET24" s="113">
        <f t="shared" si="649"/>
        <v>188</v>
      </c>
      <c r="EU24" s="367">
        <f t="shared" si="650"/>
        <v>9.853249475890985E-2</v>
      </c>
      <c r="EV24" s="113">
        <f t="shared" si="651"/>
        <v>-104</v>
      </c>
      <c r="EW24" s="367">
        <f t="shared" si="652"/>
        <v>-4.9618320610687022E-2</v>
      </c>
      <c r="EX24" s="113">
        <f t="shared" si="653"/>
        <v>869</v>
      </c>
      <c r="EY24" s="367">
        <f t="shared" si="654"/>
        <v>0.4362449799196787</v>
      </c>
      <c r="EZ24" s="113">
        <f t="shared" si="655"/>
        <v>-534</v>
      </c>
      <c r="FA24" s="367">
        <f t="shared" si="656"/>
        <v>-0.18664802516602585</v>
      </c>
      <c r="FB24" s="113">
        <f t="shared" si="657"/>
        <v>-147</v>
      </c>
      <c r="FC24" s="367">
        <f t="shared" si="658"/>
        <v>-6.3171465406102273E-2</v>
      </c>
      <c r="FD24" s="113">
        <f t="shared" si="659"/>
        <v>274</v>
      </c>
      <c r="FE24" s="367">
        <f t="shared" si="660"/>
        <v>0.12568807339449542</v>
      </c>
      <c r="FF24" s="113">
        <f t="shared" si="661"/>
        <v>-137</v>
      </c>
      <c r="FG24" s="367">
        <f t="shared" si="662"/>
        <v>-5.5827220863895681E-2</v>
      </c>
      <c r="FH24" s="113">
        <f t="shared" si="663"/>
        <v>71</v>
      </c>
      <c r="FI24" s="367">
        <f t="shared" si="664"/>
        <v>3.0643072939145446E-2</v>
      </c>
      <c r="FJ24" s="113">
        <f t="shared" si="665"/>
        <v>-256</v>
      </c>
      <c r="FK24" s="100">
        <f t="shared" si="666"/>
        <v>-0.10720268006700168</v>
      </c>
      <c r="FL24" s="113">
        <f t="shared" si="667"/>
        <v>319</v>
      </c>
      <c r="FM24" s="367">
        <f t="shared" si="668"/>
        <v>0.14962476547842402</v>
      </c>
      <c r="FN24" s="113">
        <f t="shared" si="669"/>
        <v>308</v>
      </c>
      <c r="FO24" s="367">
        <f t="shared" si="670"/>
        <v>0.12566299469604242</v>
      </c>
      <c r="FP24" s="113">
        <f t="shared" si="671"/>
        <v>264</v>
      </c>
      <c r="FQ24" s="367">
        <f t="shared" si="672"/>
        <v>9.5686843059079374E-2</v>
      </c>
      <c r="FR24" s="292">
        <f t="shared" si="673"/>
        <v>-476</v>
      </c>
      <c r="FS24" s="370">
        <f t="shared" si="674"/>
        <v>-0.15745947734039034</v>
      </c>
      <c r="FT24" s="292">
        <f t="shared" si="675"/>
        <v>125</v>
      </c>
      <c r="FU24" s="370">
        <f t="shared" si="676"/>
        <v>4.9077345897133882E-2</v>
      </c>
      <c r="FV24" s="292">
        <f t="shared" si="677"/>
        <v>202</v>
      </c>
      <c r="FW24" s="370">
        <f t="shared" si="678"/>
        <v>7.559880239520958E-2</v>
      </c>
      <c r="FX24" s="292">
        <f t="shared" si="679"/>
        <v>-329</v>
      </c>
      <c r="FY24" s="370">
        <f t="shared" si="680"/>
        <v>-0.11447459986082116</v>
      </c>
      <c r="FZ24" s="292">
        <f t="shared" si="681"/>
        <v>95</v>
      </c>
      <c r="GA24" s="370">
        <f t="shared" si="682"/>
        <v>3.732809430255403E-2</v>
      </c>
      <c r="GB24" s="292">
        <f t="shared" si="683"/>
        <v>892</v>
      </c>
      <c r="GC24" s="370">
        <f t="shared" si="684"/>
        <v>0.33787878787878789</v>
      </c>
      <c r="GD24" s="292">
        <f t="shared" si="685"/>
        <v>-558</v>
      </c>
      <c r="GE24" s="370">
        <f t="shared" si="686"/>
        <v>-0.15798414496036239</v>
      </c>
      <c r="GF24" s="292">
        <f t="shared" si="687"/>
        <v>487</v>
      </c>
      <c r="GG24" s="370">
        <f t="shared" si="688"/>
        <v>0.16375252185608608</v>
      </c>
      <c r="GH24" s="292">
        <f t="shared" si="689"/>
        <v>-521</v>
      </c>
      <c r="GI24" s="370">
        <f t="shared" si="690"/>
        <v>-0.15053452759318117</v>
      </c>
      <c r="GJ24" s="292">
        <f t="shared" si="691"/>
        <v>-348</v>
      </c>
      <c r="GK24" s="370">
        <f t="shared" si="692"/>
        <v>-0.11836734693877551</v>
      </c>
      <c r="GL24" s="292">
        <f t="shared" si="693"/>
        <v>773</v>
      </c>
      <c r="GM24" s="370">
        <f t="shared" si="694"/>
        <v>0.29822530864197533</v>
      </c>
      <c r="GN24" s="292">
        <f t="shared" si="695"/>
        <v>329</v>
      </c>
      <c r="GO24" s="370">
        <f t="shared" si="696"/>
        <v>9.7771173848439821E-2</v>
      </c>
      <c r="GP24" s="292">
        <f t="shared" si="697"/>
        <v>-586</v>
      </c>
      <c r="GQ24" s="370">
        <f t="shared" si="698"/>
        <v>-0.15863562533838657</v>
      </c>
      <c r="GR24" s="292">
        <f t="shared" si="699"/>
        <v>-321</v>
      </c>
      <c r="GS24" s="370">
        <f t="shared" si="700"/>
        <v>-0.10328185328185328</v>
      </c>
      <c r="GT24" s="292">
        <f t="shared" si="701"/>
        <v>-9</v>
      </c>
      <c r="GU24" s="370">
        <f t="shared" si="702"/>
        <v>-3.2292787944025836E-3</v>
      </c>
      <c r="GV24" s="292">
        <f t="shared" si="703"/>
        <v>-179</v>
      </c>
      <c r="GW24" s="370">
        <f t="shared" si="704"/>
        <v>-6.4434845212383005E-2</v>
      </c>
      <c r="GX24" s="292">
        <f t="shared" si="705"/>
        <v>59</v>
      </c>
      <c r="GY24" s="370">
        <f t="shared" si="706"/>
        <v>2.2701038861100423E-2</v>
      </c>
      <c r="GZ24" s="292">
        <f t="shared" si="707"/>
        <v>232</v>
      </c>
      <c r="HA24" s="370">
        <f t="shared" si="708"/>
        <v>8.7283671933784807E-2</v>
      </c>
      <c r="HB24" s="292">
        <f t="shared" si="709"/>
        <v>630</v>
      </c>
      <c r="HC24" s="370">
        <f t="shared" si="710"/>
        <v>0.2179930795847751</v>
      </c>
      <c r="HD24" s="292">
        <f t="shared" si="711"/>
        <v>-312</v>
      </c>
      <c r="HE24" s="370">
        <f t="shared" si="712"/>
        <v>-8.8636363636363638E-2</v>
      </c>
      <c r="HF24" s="292">
        <f t="shared" si="713"/>
        <v>-628</v>
      </c>
      <c r="HG24" s="370">
        <f t="shared" si="714"/>
        <v>-0.19576059850374064</v>
      </c>
      <c r="HH24" s="292">
        <f t="shared" si="715"/>
        <v>-150</v>
      </c>
      <c r="HI24" s="370">
        <f t="shared" si="716"/>
        <v>-5.8139534883720929E-2</v>
      </c>
      <c r="HJ24" s="292">
        <f t="shared" si="717"/>
        <v>418</v>
      </c>
      <c r="HK24" s="370">
        <f t="shared" si="718"/>
        <v>0.17201646090534981</v>
      </c>
      <c r="HL24" s="292">
        <f t="shared" si="719"/>
        <v>174</v>
      </c>
      <c r="HM24" s="370">
        <f t="shared" si="720"/>
        <v>6.1095505617977525E-2</v>
      </c>
      <c r="HN24" s="292">
        <f t="shared" si="721"/>
        <v>-95</v>
      </c>
      <c r="HO24" s="370">
        <f t="shared" si="722"/>
        <v>-3.1436135009927202E-2</v>
      </c>
      <c r="HP24" s="292">
        <f t="shared" si="723"/>
        <v>-570</v>
      </c>
      <c r="HQ24" s="370">
        <f t="shared" si="724"/>
        <v>-0.19473864024598564</v>
      </c>
      <c r="HR24" s="292">
        <f t="shared" si="725"/>
        <v>92</v>
      </c>
      <c r="HS24" s="370">
        <f t="shared" si="726"/>
        <v>3.903266864658464E-2</v>
      </c>
      <c r="HT24" s="292">
        <f t="shared" si="727"/>
        <v>23</v>
      </c>
      <c r="HU24" s="370">
        <f t="shared" si="728"/>
        <v>9.391588403429971E-3</v>
      </c>
      <c r="HV24" s="292">
        <f t="shared" si="729"/>
        <v>138</v>
      </c>
      <c r="HW24" s="370">
        <f t="shared" si="730"/>
        <v>5.5825242718446605E-2</v>
      </c>
      <c r="HX24" s="292">
        <f t="shared" si="731"/>
        <v>556</v>
      </c>
      <c r="HY24" s="370">
        <f t="shared" si="732"/>
        <v>0.21302681992337164</v>
      </c>
      <c r="HZ24" s="292">
        <f t="shared" si="733"/>
        <v>-308</v>
      </c>
      <c r="IA24" s="370">
        <f t="shared" si="734"/>
        <v>-9.7283638660770694E-2</v>
      </c>
      <c r="IB24" s="292">
        <f t="shared" si="735"/>
        <v>-166</v>
      </c>
      <c r="IC24" s="370">
        <f t="shared" si="736"/>
        <v>-5.8082575227431772E-2</v>
      </c>
      <c r="ID24" s="292">
        <f t="shared" si="737"/>
        <v>-601</v>
      </c>
      <c r="IE24" s="370">
        <f t="shared" si="738"/>
        <v>-0.22325408618127787</v>
      </c>
      <c r="IF24" s="292">
        <f t="shared" si="739"/>
        <v>424</v>
      </c>
      <c r="IG24" s="370">
        <f t="shared" si="740"/>
        <v>0.20277379244380678</v>
      </c>
      <c r="IH24" s="292">
        <f t="shared" si="741"/>
        <v>29</v>
      </c>
      <c r="II24" s="370">
        <f t="shared" si="742"/>
        <v>1.1530815109343936E-2</v>
      </c>
      <c r="IJ24" s="292">
        <f t="shared" si="743"/>
        <v>-124</v>
      </c>
      <c r="IK24" s="370">
        <f t="shared" si="744"/>
        <v>-4.8742138364779877E-2</v>
      </c>
      <c r="IL24" s="292">
        <f t="shared" si="745"/>
        <v>389</v>
      </c>
      <c r="IM24" s="370">
        <f t="shared" si="746"/>
        <v>0.16074380165289257</v>
      </c>
      <c r="IN24" s="292">
        <f t="shared" si="747"/>
        <v>-437</v>
      </c>
      <c r="IO24" s="370">
        <f t="shared" si="748"/>
        <v>-0.18423271500843169</v>
      </c>
      <c r="IP24" s="292">
        <f t="shared" si="749"/>
        <v>9</v>
      </c>
      <c r="IQ24" s="370">
        <f t="shared" si="750"/>
        <v>3.7942664418212477E-3</v>
      </c>
      <c r="IR24" s="292">
        <f t="shared" si="751"/>
        <v>-116</v>
      </c>
      <c r="IS24" s="370">
        <f t="shared" si="752"/>
        <v>-4.4043663977218796E-2</v>
      </c>
      <c r="IT24" s="292">
        <f t="shared" si="753"/>
        <v>-239</v>
      </c>
      <c r="IU24" s="370">
        <f t="shared" si="754"/>
        <v>-0.1055187637969095</v>
      </c>
      <c r="IV24" s="292">
        <f t="shared" si="755"/>
        <v>934</v>
      </c>
      <c r="IW24" s="370">
        <f t="shared" si="756"/>
        <v>0.46100691016781836</v>
      </c>
      <c r="IX24" s="292">
        <f t="shared" si="757"/>
        <v>-201</v>
      </c>
      <c r="IY24" s="370">
        <f t="shared" si="758"/>
        <v>-6.7905405405405406E-2</v>
      </c>
      <c r="IZ24" s="292">
        <f t="shared" si="759"/>
        <v>152</v>
      </c>
      <c r="JA24" s="370">
        <f t="shared" si="760"/>
        <v>5.5092424791591155E-2</v>
      </c>
      <c r="JB24" s="292">
        <f t="shared" si="761"/>
        <v>-203</v>
      </c>
      <c r="JC24" s="370">
        <f t="shared" si="762"/>
        <v>-6.9735486087255244E-2</v>
      </c>
      <c r="JD24" s="292">
        <f t="shared" si="763"/>
        <v>-155</v>
      </c>
      <c r="JE24" s="370">
        <f t="shared" si="764"/>
        <v>-5.7237813884785819E-2</v>
      </c>
      <c r="JF24" s="292">
        <f t="shared" si="765"/>
        <v>888</v>
      </c>
      <c r="JG24" s="370">
        <f t="shared" si="766"/>
        <v>0.34782608695652173</v>
      </c>
      <c r="JH24" s="292">
        <f t="shared" si="767"/>
        <v>-688</v>
      </c>
      <c r="JI24" s="370">
        <f t="shared" si="768"/>
        <v>-0.1999418773612322</v>
      </c>
      <c r="JJ24" s="292">
        <f t="shared" si="769"/>
        <v>-239</v>
      </c>
      <c r="JK24" s="370">
        <f t="shared" si="770"/>
        <v>-8.6814384308027612E-2</v>
      </c>
      <c r="JL24" s="292">
        <f t="shared" si="771"/>
        <v>-508</v>
      </c>
      <c r="JM24" s="370">
        <f t="shared" si="772"/>
        <v>-0.20206841686555291</v>
      </c>
      <c r="JN24" s="292">
        <f t="shared" si="773"/>
        <v>926</v>
      </c>
      <c r="JO24" s="370">
        <f t="shared" si="774"/>
        <v>0.46161515453639085</v>
      </c>
      <c r="JP24" s="292">
        <f t="shared" si="775"/>
        <v>-393</v>
      </c>
      <c r="JQ24" s="370">
        <f t="shared" si="776"/>
        <v>-0.1340381991814461</v>
      </c>
      <c r="JR24" s="292">
        <f t="shared" si="777"/>
        <v>-116</v>
      </c>
      <c r="JS24" s="370">
        <f t="shared" si="778"/>
        <v>-4.568727845608507E-2</v>
      </c>
      <c r="JT24" s="292">
        <f t="shared" si="779"/>
        <v>554</v>
      </c>
      <c r="JU24" s="370">
        <f t="shared" si="780"/>
        <v>0.22864217911679735</v>
      </c>
      <c r="JV24" s="292">
        <f t="shared" si="781"/>
        <v>-150</v>
      </c>
      <c r="JW24" s="370">
        <f t="shared" si="782"/>
        <v>-5.0386294927779643E-2</v>
      </c>
      <c r="JX24" s="292">
        <f t="shared" si="783"/>
        <v>10</v>
      </c>
      <c r="JY24" s="370">
        <f t="shared" si="784"/>
        <v>3.5373187124159888E-3</v>
      </c>
      <c r="JZ24" s="292">
        <f t="shared" si="785"/>
        <v>-185</v>
      </c>
      <c r="KA24" s="370">
        <f t="shared" si="786"/>
        <v>-6.5209728586535079E-2</v>
      </c>
      <c r="KB24" s="292">
        <f t="shared" si="787"/>
        <v>-18</v>
      </c>
      <c r="KC24" s="370">
        <f t="shared" si="788"/>
        <v>-6.7873303167420816E-3</v>
      </c>
      <c r="KD24" s="292">
        <f t="shared" si="789"/>
        <v>196</v>
      </c>
      <c r="KE24" s="370">
        <f t="shared" si="790"/>
        <v>7.4411541381928625E-2</v>
      </c>
      <c r="KF24" s="292">
        <f t="shared" si="591"/>
        <v>46</v>
      </c>
      <c r="KG24" s="375">
        <f t="shared" si="791"/>
        <v>1.6254416961130742E-2</v>
      </c>
      <c r="KH24" s="292">
        <f t="shared" si="792"/>
        <v>-331</v>
      </c>
      <c r="KI24" s="370">
        <f t="shared" si="793"/>
        <v>-0.1150904033379694</v>
      </c>
      <c r="KJ24" s="292">
        <f t="shared" si="794"/>
        <v>-181</v>
      </c>
      <c r="KK24" s="370">
        <f t="shared" si="795"/>
        <v>-7.1119842829076615E-2</v>
      </c>
      <c r="KL24" s="292">
        <f t="shared" si="796"/>
        <v>227</v>
      </c>
      <c r="KM24" s="370">
        <f t="shared" si="797"/>
        <v>9.6023688663282578E-2</v>
      </c>
      <c r="KN24" s="292">
        <f t="shared" si="798"/>
        <v>-280</v>
      </c>
      <c r="KO24" s="370">
        <f t="shared" si="799"/>
        <v>-0.1080663836356619</v>
      </c>
      <c r="KP24" s="292">
        <f t="shared" si="800"/>
        <v>113</v>
      </c>
      <c r="KQ24" s="370">
        <f t="shared" si="801"/>
        <v>4.889658156642146E-2</v>
      </c>
      <c r="KR24" s="292">
        <f t="shared" si="802"/>
        <v>740</v>
      </c>
      <c r="KS24" s="370">
        <f t="shared" si="803"/>
        <v>0.30528052805280526</v>
      </c>
      <c r="KT24" s="292">
        <f t="shared" si="804"/>
        <v>-110</v>
      </c>
      <c r="KU24" s="370">
        <f t="shared" si="805"/>
        <v>-3.47661188369153E-2</v>
      </c>
      <c r="KV24" s="292">
        <f t="shared" si="806"/>
        <v>81</v>
      </c>
      <c r="KW24" s="370">
        <f t="shared" si="807"/>
        <v>2.6522593320235755E-2</v>
      </c>
      <c r="KX24" s="292">
        <f t="shared" si="808"/>
        <v>-3135</v>
      </c>
      <c r="KY24" s="370">
        <f t="shared" si="809"/>
        <v>-1</v>
      </c>
      <c r="KZ24" s="292">
        <f t="shared" si="810"/>
        <v>0</v>
      </c>
      <c r="LA24" s="370" t="e">
        <f t="shared" si="811"/>
        <v>#DIV/0!</v>
      </c>
      <c r="LB24" s="292">
        <f t="shared" si="812"/>
        <v>0</v>
      </c>
      <c r="LC24" s="370" t="e">
        <f t="shared" si="813"/>
        <v>#DIV/0!</v>
      </c>
      <c r="LD24" s="187">
        <f t="shared" si="814"/>
        <v>2837</v>
      </c>
      <c r="LE24" s="952">
        <f t="shared" si="815"/>
        <v>3135</v>
      </c>
      <c r="LF24" s="113">
        <f t="shared" si="816"/>
        <v>298</v>
      </c>
      <c r="LG24" s="100">
        <f t="shared" si="817"/>
        <v>0.10504053577722947</v>
      </c>
      <c r="LH24" s="614"/>
      <c r="LI24" s="614"/>
      <c r="LJ24" s="614"/>
      <c r="LK24" t="str">
        <f t="shared" si="818"/>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19"/>
        <v>2383</v>
      </c>
      <c r="LX24" s="241">
        <f t="shared" si="820"/>
        <v>2223</v>
      </c>
      <c r="LY24" s="241">
        <f t="shared" si="821"/>
        <v>1710</v>
      </c>
      <c r="LZ24" s="241">
        <f t="shared" si="822"/>
        <v>1264</v>
      </c>
      <c r="MA24" s="241">
        <f t="shared" si="823"/>
        <v>1557</v>
      </c>
      <c r="MB24" s="241">
        <f t="shared" si="824"/>
        <v>1529</v>
      </c>
      <c r="MC24" s="241">
        <f t="shared" si="825"/>
        <v>2127</v>
      </c>
      <c r="MD24" s="241">
        <f t="shared" si="826"/>
        <v>2072</v>
      </c>
      <c r="ME24" s="241">
        <f t="shared" si="827"/>
        <v>1740</v>
      </c>
      <c r="MF24" s="241">
        <f t="shared" si="828"/>
        <v>1795</v>
      </c>
      <c r="MG24" s="241">
        <f t="shared" si="829"/>
        <v>1738</v>
      </c>
      <c r="MH24" s="241">
        <f t="shared" si="830"/>
        <v>1531</v>
      </c>
      <c r="MI24" s="241">
        <f t="shared" si="831"/>
        <v>1908</v>
      </c>
      <c r="MJ24" s="241">
        <f t="shared" si="832"/>
        <v>2096</v>
      </c>
      <c r="MK24" s="241">
        <f t="shared" si="833"/>
        <v>1992</v>
      </c>
      <c r="ML24" s="241">
        <f t="shared" si="834"/>
        <v>2861</v>
      </c>
      <c r="MM24" s="241">
        <f t="shared" si="835"/>
        <v>2327</v>
      </c>
      <c r="MN24" s="241">
        <f t="shared" si="836"/>
        <v>2180</v>
      </c>
      <c r="MO24" s="241">
        <f t="shared" si="837"/>
        <v>2454</v>
      </c>
      <c r="MP24" s="241">
        <f t="shared" si="838"/>
        <v>2317</v>
      </c>
      <c r="MQ24" s="241">
        <f t="shared" si="839"/>
        <v>2388</v>
      </c>
      <c r="MR24" s="241">
        <f t="shared" si="840"/>
        <v>2132</v>
      </c>
      <c r="MS24" s="241">
        <f t="shared" si="841"/>
        <v>2451</v>
      </c>
      <c r="MT24" s="241">
        <f t="shared" si="842"/>
        <v>2759</v>
      </c>
      <c r="MU24" s="697">
        <f t="shared" si="843"/>
        <v>3023</v>
      </c>
      <c r="MV24" s="697">
        <f t="shared" si="844"/>
        <v>2547</v>
      </c>
      <c r="MW24" s="697">
        <f t="shared" si="845"/>
        <v>2672</v>
      </c>
      <c r="MX24" s="697">
        <f t="shared" si="846"/>
        <v>2874</v>
      </c>
      <c r="MY24" s="697">
        <f t="shared" si="847"/>
        <v>2545</v>
      </c>
      <c r="MZ24" s="697">
        <f t="shared" si="848"/>
        <v>2640</v>
      </c>
      <c r="NA24" s="697">
        <f t="shared" si="849"/>
        <v>3532</v>
      </c>
      <c r="NB24" s="697">
        <f t="shared" si="850"/>
        <v>2974</v>
      </c>
      <c r="NC24" s="697">
        <f t="shared" si="851"/>
        <v>3461</v>
      </c>
      <c r="ND24" s="697">
        <f t="shared" si="852"/>
        <v>2940</v>
      </c>
      <c r="NE24" s="697">
        <f t="shared" si="853"/>
        <v>2592</v>
      </c>
      <c r="NF24" s="697">
        <f t="shared" si="854"/>
        <v>3365</v>
      </c>
      <c r="NG24" s="800">
        <f t="shared" si="855"/>
        <v>3694</v>
      </c>
      <c r="NH24" s="800">
        <f t="shared" si="856"/>
        <v>3108</v>
      </c>
      <c r="NI24" s="800">
        <f t="shared" si="857"/>
        <v>2787</v>
      </c>
      <c r="NJ24" s="800">
        <f t="shared" si="858"/>
        <v>2778</v>
      </c>
      <c r="NK24" s="800">
        <f t="shared" si="859"/>
        <v>2599</v>
      </c>
      <c r="NL24" s="800">
        <f t="shared" si="860"/>
        <v>2658</v>
      </c>
      <c r="NM24" s="800">
        <f t="shared" si="861"/>
        <v>2890</v>
      </c>
      <c r="NN24" s="800">
        <f t="shared" si="862"/>
        <v>3520</v>
      </c>
      <c r="NO24" s="800">
        <f t="shared" si="863"/>
        <v>3208</v>
      </c>
      <c r="NP24" s="800">
        <f t="shared" si="864"/>
        <v>2580</v>
      </c>
      <c r="NQ24" s="800">
        <f t="shared" si="865"/>
        <v>2430</v>
      </c>
      <c r="NR24" s="800">
        <f t="shared" si="866"/>
        <v>2848</v>
      </c>
      <c r="NS24" s="853">
        <f t="shared" si="867"/>
        <v>3022</v>
      </c>
      <c r="NT24" s="853">
        <f t="shared" si="868"/>
        <v>2927</v>
      </c>
      <c r="NU24" s="853">
        <f t="shared" si="869"/>
        <v>2357</v>
      </c>
      <c r="NV24" s="853">
        <f t="shared" si="870"/>
        <v>2449</v>
      </c>
      <c r="NW24" s="853">
        <f t="shared" si="871"/>
        <v>2472</v>
      </c>
      <c r="NX24" s="853">
        <f t="shared" si="872"/>
        <v>2610</v>
      </c>
      <c r="NY24" s="853">
        <f t="shared" si="873"/>
        <v>3166</v>
      </c>
      <c r="NZ24" s="853">
        <f t="shared" si="874"/>
        <v>2858</v>
      </c>
      <c r="OA24" s="853">
        <f t="shared" si="875"/>
        <v>2692</v>
      </c>
      <c r="OB24" s="853">
        <f t="shared" si="876"/>
        <v>2091</v>
      </c>
      <c r="OC24" s="853">
        <f t="shared" si="877"/>
        <v>2515</v>
      </c>
      <c r="OD24" s="853">
        <f t="shared" si="878"/>
        <v>2544</v>
      </c>
      <c r="OE24" s="1040">
        <f t="shared" si="879"/>
        <v>2420</v>
      </c>
      <c r="OF24" s="1040">
        <f t="shared" si="880"/>
        <v>2809</v>
      </c>
      <c r="OG24" s="1040">
        <f t="shared" si="881"/>
        <v>2372</v>
      </c>
      <c r="OH24" s="1040">
        <f t="shared" si="882"/>
        <v>2381</v>
      </c>
      <c r="OI24" s="1040">
        <f t="shared" si="883"/>
        <v>2265</v>
      </c>
      <c r="OJ24" s="1040">
        <f t="shared" si="884"/>
        <v>2026</v>
      </c>
      <c r="OK24" s="1040">
        <f t="shared" si="885"/>
        <v>2960</v>
      </c>
      <c r="OL24" s="1040">
        <f t="shared" si="886"/>
        <v>2759</v>
      </c>
      <c r="OM24" s="1040">
        <f t="shared" si="887"/>
        <v>2911</v>
      </c>
      <c r="ON24" s="1040">
        <f t="shared" si="888"/>
        <v>2708</v>
      </c>
      <c r="OO24" s="1040">
        <f t="shared" si="889"/>
        <v>2553</v>
      </c>
      <c r="OP24" s="1040">
        <f t="shared" si="890"/>
        <v>3441</v>
      </c>
      <c r="OQ24" s="1062">
        <f t="shared" si="891"/>
        <v>2753</v>
      </c>
      <c r="OR24" s="1062">
        <f t="shared" si="892"/>
        <v>2514</v>
      </c>
      <c r="OS24" s="1062">
        <f t="shared" si="893"/>
        <v>2006</v>
      </c>
      <c r="OT24" s="1062">
        <f t="shared" si="894"/>
        <v>2932</v>
      </c>
      <c r="OU24" s="1062">
        <f t="shared" si="895"/>
        <v>2539</v>
      </c>
      <c r="OV24" s="1062">
        <f t="shared" si="896"/>
        <v>2423</v>
      </c>
      <c r="OW24" s="1062">
        <f t="shared" si="897"/>
        <v>2977</v>
      </c>
      <c r="OX24" s="1062">
        <f t="shared" si="898"/>
        <v>2827</v>
      </c>
      <c r="OY24" s="1062">
        <f t="shared" si="899"/>
        <v>2837</v>
      </c>
      <c r="OZ24" s="1062">
        <f t="shared" si="900"/>
        <v>2652</v>
      </c>
      <c r="PA24" s="1062">
        <f t="shared" si="901"/>
        <v>2634</v>
      </c>
      <c r="PB24" s="1062">
        <f t="shared" si="902"/>
        <v>2830</v>
      </c>
      <c r="PC24" s="1120">
        <f t="shared" si="903"/>
        <v>2876</v>
      </c>
      <c r="PD24" s="1120">
        <f t="shared" si="904"/>
        <v>2545</v>
      </c>
      <c r="PE24" s="1120">
        <f t="shared" si="904"/>
        <v>2364</v>
      </c>
      <c r="PF24" s="1120">
        <f t="shared" si="904"/>
        <v>2591</v>
      </c>
      <c r="PG24" s="1120">
        <f t="shared" si="904"/>
        <v>2311</v>
      </c>
      <c r="PH24" s="1120">
        <f t="shared" si="904"/>
        <v>2424</v>
      </c>
      <c r="PI24" s="1120">
        <f t="shared" si="904"/>
        <v>3164</v>
      </c>
      <c r="PJ24" s="1120">
        <f t="shared" si="904"/>
        <v>3054</v>
      </c>
      <c r="PK24" s="1120">
        <f t="shared" si="904"/>
        <v>3135</v>
      </c>
      <c r="PL24" s="1120">
        <f t="shared" si="904"/>
        <v>0</v>
      </c>
      <c r="PM24" s="1120">
        <f t="shared" si="904"/>
        <v>0</v>
      </c>
      <c r="PN24" s="1120">
        <f t="shared" si="904"/>
        <v>0</v>
      </c>
    </row>
    <row r="25" spans="1:430" x14ac:dyDescent="0.3">
      <c r="A25" s="675"/>
      <c r="B25" s="50"/>
      <c r="C25" s="50" t="s">
        <v>35</v>
      </c>
      <c r="E25" s="1188" t="s">
        <v>40</v>
      </c>
      <c r="F25" s="1188"/>
      <c r="G25" s="1189"/>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94"/>
        <v>7143</v>
      </c>
      <c r="AW25" s="150">
        <f t="shared" si="595"/>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8"/>
        <v>5134</v>
      </c>
      <c r="BK25" s="150">
        <f t="shared" si="599"/>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06"/>
        <v>3931</v>
      </c>
      <c r="BY25" s="150">
        <f t="shared" si="60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14"/>
        <v>5282</v>
      </c>
      <c r="CM25" s="150">
        <f t="shared" si="615"/>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22"/>
        <v>4635</v>
      </c>
      <c r="DA25" s="150">
        <f t="shared" si="62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30"/>
        <v>4683</v>
      </c>
      <c r="DO25" s="150">
        <f t="shared" si="63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8"/>
        <v>4890</v>
      </c>
      <c r="EC25" s="150">
        <f t="shared" si="639"/>
        <v>407.5</v>
      </c>
      <c r="ED25" s="187">
        <v>382</v>
      </c>
      <c r="EE25" s="64">
        <v>449</v>
      </c>
      <c r="EF25" s="20">
        <v>465</v>
      </c>
      <c r="EG25" s="64">
        <v>495</v>
      </c>
      <c r="EH25" s="20">
        <v>442</v>
      </c>
      <c r="EI25" s="64">
        <v>399</v>
      </c>
      <c r="EJ25" s="187">
        <v>485</v>
      </c>
      <c r="EK25" s="64">
        <v>430</v>
      </c>
      <c r="EL25" s="187">
        <v>374</v>
      </c>
      <c r="EM25" s="64"/>
      <c r="EN25" s="187"/>
      <c r="EO25" s="64"/>
      <c r="EP25" s="118">
        <f t="shared" si="645"/>
        <v>3921</v>
      </c>
      <c r="EQ25" s="150">
        <f t="shared" si="646"/>
        <v>435.66666666666669</v>
      </c>
      <c r="ER25" s="113">
        <f t="shared" si="647"/>
        <v>-87</v>
      </c>
      <c r="ES25" s="367">
        <f t="shared" si="648"/>
        <v>-0.1389776357827476</v>
      </c>
      <c r="ET25" s="113">
        <f t="shared" si="649"/>
        <v>9</v>
      </c>
      <c r="EU25" s="367">
        <f t="shared" si="650"/>
        <v>1.6697588126159554E-2</v>
      </c>
      <c r="EV25" s="113">
        <f t="shared" si="651"/>
        <v>-28</v>
      </c>
      <c r="EW25" s="367">
        <f t="shared" si="652"/>
        <v>-5.1094890510948905E-2</v>
      </c>
      <c r="EX25" s="113">
        <f t="shared" si="653"/>
        <v>-34</v>
      </c>
      <c r="EY25" s="367">
        <f t="shared" si="654"/>
        <v>-6.5384615384615388E-2</v>
      </c>
      <c r="EZ25" s="113">
        <f t="shared" si="655"/>
        <v>78</v>
      </c>
      <c r="FA25" s="367">
        <f t="shared" si="656"/>
        <v>0.16049382716049382</v>
      </c>
      <c r="FB25" s="113">
        <f t="shared" si="657"/>
        <v>-81</v>
      </c>
      <c r="FC25" s="367">
        <f t="shared" si="658"/>
        <v>-0.14361702127659576</v>
      </c>
      <c r="FD25" s="113">
        <f t="shared" si="659"/>
        <v>-145</v>
      </c>
      <c r="FE25" s="367">
        <f t="shared" si="660"/>
        <v>-0.30020703933747411</v>
      </c>
      <c r="FF25" s="113">
        <f t="shared" si="661"/>
        <v>-42</v>
      </c>
      <c r="FG25" s="367">
        <f t="shared" si="662"/>
        <v>-0.1242603550295858</v>
      </c>
      <c r="FH25" s="113">
        <f t="shared" si="663"/>
        <v>39</v>
      </c>
      <c r="FI25" s="367">
        <f t="shared" si="664"/>
        <v>0.13175675675675674</v>
      </c>
      <c r="FJ25" s="113">
        <f t="shared" si="665"/>
        <v>5</v>
      </c>
      <c r="FK25" s="100">
        <f t="shared" si="666"/>
        <v>1.4925373134328358E-2</v>
      </c>
      <c r="FL25" s="113">
        <f t="shared" si="667"/>
        <v>90</v>
      </c>
      <c r="FM25" s="367">
        <f t="shared" si="668"/>
        <v>0.26470588235294118</v>
      </c>
      <c r="FN25" s="113">
        <f t="shared" si="669"/>
        <v>-175</v>
      </c>
      <c r="FO25" s="367">
        <f t="shared" si="670"/>
        <v>-0.40697674418604651</v>
      </c>
      <c r="FP25" s="113">
        <f t="shared" si="671"/>
        <v>20</v>
      </c>
      <c r="FQ25" s="367">
        <f t="shared" si="672"/>
        <v>7.8431372549019607E-2</v>
      </c>
      <c r="FR25" s="292">
        <f t="shared" si="673"/>
        <v>91</v>
      </c>
      <c r="FS25" s="370">
        <f t="shared" si="674"/>
        <v>0.33090909090909093</v>
      </c>
      <c r="FT25" s="292">
        <f t="shared" si="675"/>
        <v>-26</v>
      </c>
      <c r="FU25" s="370">
        <f t="shared" si="676"/>
        <v>-7.1038251366120214E-2</v>
      </c>
      <c r="FV25" s="292">
        <f t="shared" si="677"/>
        <v>48</v>
      </c>
      <c r="FW25" s="370">
        <f t="shared" si="678"/>
        <v>0.14117647058823529</v>
      </c>
      <c r="FX25" s="292">
        <f t="shared" si="679"/>
        <v>-183</v>
      </c>
      <c r="FY25" s="370">
        <f t="shared" si="680"/>
        <v>-0.47164948453608246</v>
      </c>
      <c r="FZ25" s="292">
        <f t="shared" si="681"/>
        <v>41</v>
      </c>
      <c r="GA25" s="370">
        <f t="shared" si="682"/>
        <v>0.2</v>
      </c>
      <c r="GB25" s="292">
        <f t="shared" si="683"/>
        <v>110</v>
      </c>
      <c r="GC25" s="370">
        <f t="shared" si="684"/>
        <v>0.44715447154471544</v>
      </c>
      <c r="GD25" s="292">
        <f t="shared" si="685"/>
        <v>-44</v>
      </c>
      <c r="GE25" s="370">
        <f t="shared" si="686"/>
        <v>-0.12359550561797752</v>
      </c>
      <c r="GF25" s="292">
        <f t="shared" si="687"/>
        <v>-36</v>
      </c>
      <c r="GG25" s="370">
        <f t="shared" si="688"/>
        <v>-0.11538461538461539</v>
      </c>
      <c r="GH25" s="292">
        <f t="shared" si="689"/>
        <v>93</v>
      </c>
      <c r="GI25" s="370">
        <f t="shared" si="690"/>
        <v>0.33695652173913043</v>
      </c>
      <c r="GJ25" s="292">
        <f t="shared" si="691"/>
        <v>-14</v>
      </c>
      <c r="GK25" s="370">
        <f t="shared" si="692"/>
        <v>-3.7940379403794036E-2</v>
      </c>
      <c r="GL25" s="292">
        <f t="shared" si="693"/>
        <v>88</v>
      </c>
      <c r="GM25" s="370">
        <f t="shared" si="694"/>
        <v>0.24788732394366197</v>
      </c>
      <c r="GN25" s="292">
        <f t="shared" si="695"/>
        <v>-53</v>
      </c>
      <c r="GO25" s="370">
        <f t="shared" si="696"/>
        <v>-0.11963882618510158</v>
      </c>
      <c r="GP25" s="292">
        <f t="shared" si="697"/>
        <v>114</v>
      </c>
      <c r="GQ25" s="370">
        <f t="shared" si="698"/>
        <v>0.29230769230769232</v>
      </c>
      <c r="GR25" s="292">
        <f t="shared" si="699"/>
        <v>-113</v>
      </c>
      <c r="GS25" s="370">
        <f t="shared" si="700"/>
        <v>-0.22420634920634921</v>
      </c>
      <c r="GT25" s="292">
        <f t="shared" si="701"/>
        <v>-41</v>
      </c>
      <c r="GU25" s="370">
        <f t="shared" si="702"/>
        <v>-0.10485933503836317</v>
      </c>
      <c r="GV25" s="292">
        <f t="shared" si="703"/>
        <v>220</v>
      </c>
      <c r="GW25" s="370">
        <f t="shared" si="704"/>
        <v>0.62857142857142856</v>
      </c>
      <c r="GX25" s="292">
        <f t="shared" si="705"/>
        <v>482</v>
      </c>
      <c r="GY25" s="370">
        <f t="shared" si="706"/>
        <v>0.84561403508771926</v>
      </c>
      <c r="GZ25" s="292">
        <f t="shared" si="707"/>
        <v>-745</v>
      </c>
      <c r="HA25" s="370">
        <f t="shared" si="708"/>
        <v>-0.70817490494296575</v>
      </c>
      <c r="HB25" s="292">
        <f t="shared" si="709"/>
        <v>-20</v>
      </c>
      <c r="HC25" s="370">
        <f t="shared" si="710"/>
        <v>-6.5146579804560262E-2</v>
      </c>
      <c r="HD25" s="292">
        <f t="shared" si="711"/>
        <v>5</v>
      </c>
      <c r="HE25" s="370">
        <f t="shared" si="712"/>
        <v>1.7421602787456445E-2</v>
      </c>
      <c r="HF25" s="292">
        <f t="shared" si="713"/>
        <v>79</v>
      </c>
      <c r="HG25" s="370">
        <f t="shared" si="714"/>
        <v>0.27054794520547948</v>
      </c>
      <c r="HH25" s="292">
        <f t="shared" si="715"/>
        <v>25</v>
      </c>
      <c r="HI25" s="370">
        <f t="shared" si="716"/>
        <v>6.7385444743935305E-2</v>
      </c>
      <c r="HJ25" s="292">
        <f t="shared" si="717"/>
        <v>-24</v>
      </c>
      <c r="HK25" s="370">
        <f t="shared" si="718"/>
        <v>-6.0606060606060608E-2</v>
      </c>
      <c r="HL25" s="292">
        <f t="shared" si="719"/>
        <v>-26</v>
      </c>
      <c r="HM25" s="370">
        <f t="shared" si="720"/>
        <v>-6.9892473118279563E-2</v>
      </c>
      <c r="HN25" s="292">
        <f t="shared" si="721"/>
        <v>42</v>
      </c>
      <c r="HO25" s="370">
        <f t="shared" si="722"/>
        <v>0.12138728323699421</v>
      </c>
      <c r="HP25" s="292">
        <f t="shared" si="723"/>
        <v>-52</v>
      </c>
      <c r="HQ25" s="370">
        <f t="shared" si="724"/>
        <v>-0.13402061855670103</v>
      </c>
      <c r="HR25" s="292">
        <f t="shared" si="725"/>
        <v>273</v>
      </c>
      <c r="HS25" s="370">
        <f t="shared" si="726"/>
        <v>0.8125</v>
      </c>
      <c r="HT25" s="292">
        <f t="shared" si="727"/>
        <v>-264</v>
      </c>
      <c r="HU25" s="370">
        <f t="shared" si="728"/>
        <v>-0.43349753694581283</v>
      </c>
      <c r="HV25" s="292">
        <f t="shared" si="729"/>
        <v>-25</v>
      </c>
      <c r="HW25" s="370">
        <f t="shared" si="730"/>
        <v>-7.2463768115942032E-2</v>
      </c>
      <c r="HX25" s="292">
        <f t="shared" si="731"/>
        <v>62</v>
      </c>
      <c r="HY25" s="370">
        <f t="shared" si="732"/>
        <v>0.19375000000000001</v>
      </c>
      <c r="HZ25" s="292">
        <f t="shared" si="733"/>
        <v>-20</v>
      </c>
      <c r="IA25" s="370">
        <f t="shared" si="734"/>
        <v>-5.2356020942408377E-2</v>
      </c>
      <c r="IB25" s="292">
        <f t="shared" si="735"/>
        <v>35</v>
      </c>
      <c r="IC25" s="370">
        <f t="shared" si="736"/>
        <v>9.668508287292818E-2</v>
      </c>
      <c r="ID25" s="292">
        <f t="shared" si="737"/>
        <v>-9</v>
      </c>
      <c r="IE25" s="370">
        <f t="shared" si="738"/>
        <v>-2.2670025188916875E-2</v>
      </c>
      <c r="IF25" s="292">
        <f t="shared" si="739"/>
        <v>10</v>
      </c>
      <c r="IG25" s="370">
        <f t="shared" si="740"/>
        <v>2.5773195876288658E-2</v>
      </c>
      <c r="IH25" s="292">
        <f t="shared" si="741"/>
        <v>-34</v>
      </c>
      <c r="II25" s="370">
        <f t="shared" si="742"/>
        <v>-8.5427135678391955E-2</v>
      </c>
      <c r="IJ25" s="292">
        <f t="shared" si="743"/>
        <v>-2</v>
      </c>
      <c r="IK25" s="370">
        <f t="shared" si="744"/>
        <v>-5.4945054945054949E-3</v>
      </c>
      <c r="IL25" s="292">
        <f t="shared" si="745"/>
        <v>91</v>
      </c>
      <c r="IM25" s="370">
        <f t="shared" si="746"/>
        <v>0.25138121546961328</v>
      </c>
      <c r="IN25" s="292">
        <f t="shared" si="747"/>
        <v>-100</v>
      </c>
      <c r="IO25" s="370">
        <f t="shared" si="748"/>
        <v>-0.28328611898016998</v>
      </c>
      <c r="IP25" s="292">
        <f t="shared" si="749"/>
        <v>48</v>
      </c>
      <c r="IQ25" s="370">
        <f t="shared" si="750"/>
        <v>0.1359773371104816</v>
      </c>
      <c r="IR25" s="292">
        <f t="shared" si="751"/>
        <v>-23</v>
      </c>
      <c r="IS25" s="370">
        <f t="shared" si="752"/>
        <v>-5.8936579115951314E-2</v>
      </c>
      <c r="IT25" s="292">
        <f t="shared" si="753"/>
        <v>-24</v>
      </c>
      <c r="IU25" s="370">
        <f t="shared" si="754"/>
        <v>-6.3492063492063489E-2</v>
      </c>
      <c r="IV25" s="292">
        <f t="shared" si="755"/>
        <v>26</v>
      </c>
      <c r="IW25" s="370">
        <f t="shared" si="756"/>
        <v>7.3446327683615822E-2</v>
      </c>
      <c r="IX25" s="292">
        <f t="shared" si="757"/>
        <v>2</v>
      </c>
      <c r="IY25" s="370">
        <f t="shared" si="758"/>
        <v>5.263157894736842E-3</v>
      </c>
      <c r="IZ25" s="292">
        <f t="shared" si="759"/>
        <v>-17</v>
      </c>
      <c r="JA25" s="370">
        <f t="shared" si="760"/>
        <v>-4.4502617801047119E-2</v>
      </c>
      <c r="JB25" s="292">
        <f t="shared" si="761"/>
        <v>31</v>
      </c>
      <c r="JC25" s="370">
        <f t="shared" si="762"/>
        <v>8.4931506849315067E-2</v>
      </c>
      <c r="JD25" s="292">
        <f t="shared" si="763"/>
        <v>4</v>
      </c>
      <c r="JE25" s="370">
        <f t="shared" si="764"/>
        <v>1.0101010101010102E-2</v>
      </c>
      <c r="JF25" s="292">
        <f t="shared" si="765"/>
        <v>59</v>
      </c>
      <c r="JG25" s="370">
        <f t="shared" si="766"/>
        <v>0.14749999999999999</v>
      </c>
      <c r="JH25" s="292">
        <f t="shared" si="767"/>
        <v>-36</v>
      </c>
      <c r="JI25" s="370">
        <f t="shared" si="768"/>
        <v>-7.8431372549019607E-2</v>
      </c>
      <c r="JJ25" s="292">
        <f t="shared" si="769"/>
        <v>1</v>
      </c>
      <c r="JK25" s="370">
        <f t="shared" si="770"/>
        <v>2.3640661938534278E-3</v>
      </c>
      <c r="JL25" s="292">
        <f t="shared" si="771"/>
        <v>-133</v>
      </c>
      <c r="JM25" s="370">
        <f t="shared" si="772"/>
        <v>-0.31367924528301888</v>
      </c>
      <c r="JN25" s="292">
        <f t="shared" si="773"/>
        <v>177</v>
      </c>
      <c r="JO25" s="370">
        <f t="shared" si="774"/>
        <v>0.60824742268041232</v>
      </c>
      <c r="JP25" s="292">
        <f t="shared" si="775"/>
        <v>-79</v>
      </c>
      <c r="JQ25" s="370">
        <f t="shared" si="776"/>
        <v>-0.16880341880341881</v>
      </c>
      <c r="JR25" s="292">
        <f t="shared" si="777"/>
        <v>-47</v>
      </c>
      <c r="JS25" s="370">
        <f t="shared" si="778"/>
        <v>-0.12082262210796915</v>
      </c>
      <c r="JT25" s="292">
        <f t="shared" si="779"/>
        <v>126</v>
      </c>
      <c r="JU25" s="370">
        <f t="shared" si="780"/>
        <v>0.36842105263157893</v>
      </c>
      <c r="JV25" s="292">
        <f t="shared" si="781"/>
        <v>-65</v>
      </c>
      <c r="JW25" s="370">
        <f t="shared" si="782"/>
        <v>-0.1388888888888889</v>
      </c>
      <c r="JX25" s="292">
        <f t="shared" si="783"/>
        <v>-3</v>
      </c>
      <c r="JY25" s="370">
        <f t="shared" si="784"/>
        <v>-7.4441687344913151E-3</v>
      </c>
      <c r="JZ25" s="292">
        <f t="shared" si="785"/>
        <v>-2</v>
      </c>
      <c r="KA25" s="370">
        <f t="shared" si="786"/>
        <v>-5.0000000000000001E-3</v>
      </c>
      <c r="KB25" s="292">
        <f t="shared" si="787"/>
        <v>46</v>
      </c>
      <c r="KC25" s="370">
        <f t="shared" si="788"/>
        <v>0.11557788944723618</v>
      </c>
      <c r="KD25" s="292">
        <f t="shared" si="789"/>
        <v>-4</v>
      </c>
      <c r="KE25" s="370">
        <f t="shared" si="790"/>
        <v>-9.0090090090090089E-3</v>
      </c>
      <c r="KF25" s="292">
        <f t="shared" si="591"/>
        <v>-58</v>
      </c>
      <c r="KG25" s="375">
        <f t="shared" si="791"/>
        <v>-0.13181818181818181</v>
      </c>
      <c r="KH25" s="292">
        <f t="shared" si="792"/>
        <v>67</v>
      </c>
      <c r="KI25" s="370">
        <f t="shared" si="793"/>
        <v>0.17539267015706805</v>
      </c>
      <c r="KJ25" s="292">
        <f t="shared" si="794"/>
        <v>16</v>
      </c>
      <c r="KK25" s="370">
        <f t="shared" si="795"/>
        <v>3.5634743875278395E-2</v>
      </c>
      <c r="KL25" s="292">
        <f t="shared" si="796"/>
        <v>30</v>
      </c>
      <c r="KM25" s="370">
        <f t="shared" si="797"/>
        <v>6.4516129032258063E-2</v>
      </c>
      <c r="KN25" s="292">
        <f t="shared" si="798"/>
        <v>-53</v>
      </c>
      <c r="KO25" s="370">
        <f t="shared" si="799"/>
        <v>-0.10707070707070707</v>
      </c>
      <c r="KP25" s="292">
        <f t="shared" si="800"/>
        <v>-43</v>
      </c>
      <c r="KQ25" s="370">
        <f t="shared" si="801"/>
        <v>-9.7285067873303169E-2</v>
      </c>
      <c r="KR25" s="292">
        <f t="shared" si="802"/>
        <v>86</v>
      </c>
      <c r="KS25" s="370">
        <f t="shared" si="803"/>
        <v>0.21553884711779447</v>
      </c>
      <c r="KT25" s="292">
        <f t="shared" si="804"/>
        <v>-55</v>
      </c>
      <c r="KU25" s="370">
        <f t="shared" si="805"/>
        <v>-0.1134020618556701</v>
      </c>
      <c r="KV25" s="292">
        <f t="shared" si="806"/>
        <v>-56</v>
      </c>
      <c r="KW25" s="370">
        <f t="shared" si="807"/>
        <v>-0.13023255813953488</v>
      </c>
      <c r="KX25" s="292">
        <f t="shared" si="808"/>
        <v>-374</v>
      </c>
      <c r="KY25" s="370">
        <f t="shared" si="809"/>
        <v>-1</v>
      </c>
      <c r="KZ25" s="292">
        <f t="shared" si="810"/>
        <v>0</v>
      </c>
      <c r="LA25" s="370" t="e">
        <f t="shared" si="811"/>
        <v>#DIV/0!</v>
      </c>
      <c r="LB25" s="292">
        <f t="shared" si="812"/>
        <v>0</v>
      </c>
      <c r="LC25" s="370" t="e">
        <f t="shared" si="813"/>
        <v>#DIV/0!</v>
      </c>
      <c r="LD25" s="187">
        <f t="shared" si="814"/>
        <v>400</v>
      </c>
      <c r="LE25" s="952">
        <f t="shared" si="815"/>
        <v>374</v>
      </c>
      <c r="LF25" s="113">
        <f t="shared" si="816"/>
        <v>-26</v>
      </c>
      <c r="LG25" s="100">
        <f t="shared" si="817"/>
        <v>-6.5000000000000002E-2</v>
      </c>
      <c r="LH25" s="614"/>
      <c r="LI25" s="614"/>
      <c r="LJ25" s="614"/>
      <c r="LK25" t="str">
        <f t="shared" si="818"/>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19"/>
        <v>538</v>
      </c>
      <c r="LX25" s="241">
        <f t="shared" si="820"/>
        <v>516</v>
      </c>
      <c r="LY25" s="241">
        <f t="shared" si="821"/>
        <v>450</v>
      </c>
      <c r="LZ25" s="241">
        <f t="shared" si="822"/>
        <v>461</v>
      </c>
      <c r="MA25" s="241">
        <f t="shared" si="823"/>
        <v>502</v>
      </c>
      <c r="MB25" s="241">
        <f t="shared" si="824"/>
        <v>540</v>
      </c>
      <c r="MC25" s="241">
        <f t="shared" si="825"/>
        <v>893</v>
      </c>
      <c r="MD25" s="241">
        <f t="shared" si="826"/>
        <v>646</v>
      </c>
      <c r="ME25" s="241">
        <f t="shared" si="827"/>
        <v>658</v>
      </c>
      <c r="MF25" s="241">
        <f t="shared" si="828"/>
        <v>704</v>
      </c>
      <c r="MG25" s="241">
        <f t="shared" si="829"/>
        <v>609</v>
      </c>
      <c r="MH25" s="241">
        <f t="shared" si="830"/>
        <v>626</v>
      </c>
      <c r="MI25" s="241">
        <f t="shared" si="831"/>
        <v>539</v>
      </c>
      <c r="MJ25" s="241">
        <f t="shared" si="832"/>
        <v>548</v>
      </c>
      <c r="MK25" s="241">
        <f t="shared" si="833"/>
        <v>520</v>
      </c>
      <c r="ML25" s="241">
        <f t="shared" si="834"/>
        <v>486</v>
      </c>
      <c r="MM25" s="241">
        <f t="shared" si="835"/>
        <v>564</v>
      </c>
      <c r="MN25" s="241">
        <f t="shared" si="836"/>
        <v>483</v>
      </c>
      <c r="MO25" s="241">
        <f t="shared" si="837"/>
        <v>338</v>
      </c>
      <c r="MP25" s="241">
        <f t="shared" si="838"/>
        <v>296</v>
      </c>
      <c r="MQ25" s="241">
        <f t="shared" si="839"/>
        <v>335</v>
      </c>
      <c r="MR25" s="241">
        <f t="shared" si="840"/>
        <v>340</v>
      </c>
      <c r="MS25" s="241">
        <f t="shared" si="841"/>
        <v>430</v>
      </c>
      <c r="MT25" s="241">
        <f t="shared" si="842"/>
        <v>255</v>
      </c>
      <c r="MU25" s="697">
        <f t="shared" si="843"/>
        <v>275</v>
      </c>
      <c r="MV25" s="697">
        <f t="shared" si="844"/>
        <v>366</v>
      </c>
      <c r="MW25" s="697">
        <f t="shared" si="845"/>
        <v>340</v>
      </c>
      <c r="MX25" s="697">
        <f t="shared" si="846"/>
        <v>388</v>
      </c>
      <c r="MY25" s="697">
        <f t="shared" si="847"/>
        <v>205</v>
      </c>
      <c r="MZ25" s="697">
        <f t="shared" si="848"/>
        <v>246</v>
      </c>
      <c r="NA25" s="697">
        <f t="shared" si="849"/>
        <v>356</v>
      </c>
      <c r="NB25" s="697">
        <f t="shared" si="850"/>
        <v>312</v>
      </c>
      <c r="NC25" s="697">
        <f t="shared" si="851"/>
        <v>276</v>
      </c>
      <c r="ND25" s="697">
        <f t="shared" si="852"/>
        <v>369</v>
      </c>
      <c r="NE25" s="697">
        <f t="shared" si="853"/>
        <v>355</v>
      </c>
      <c r="NF25" s="697">
        <f t="shared" si="854"/>
        <v>443</v>
      </c>
      <c r="NG25" s="800">
        <f t="shared" si="855"/>
        <v>390</v>
      </c>
      <c r="NH25" s="800">
        <f t="shared" si="856"/>
        <v>504</v>
      </c>
      <c r="NI25" s="800">
        <f t="shared" si="857"/>
        <v>391</v>
      </c>
      <c r="NJ25" s="800">
        <f t="shared" si="858"/>
        <v>350</v>
      </c>
      <c r="NK25" s="800">
        <f t="shared" si="859"/>
        <v>570</v>
      </c>
      <c r="NL25" s="800">
        <f t="shared" si="860"/>
        <v>1052</v>
      </c>
      <c r="NM25" s="800">
        <f t="shared" si="861"/>
        <v>307</v>
      </c>
      <c r="NN25" s="800">
        <f t="shared" si="862"/>
        <v>287</v>
      </c>
      <c r="NO25" s="800">
        <f t="shared" si="863"/>
        <v>292</v>
      </c>
      <c r="NP25" s="800">
        <f t="shared" si="864"/>
        <v>371</v>
      </c>
      <c r="NQ25" s="800">
        <f t="shared" si="865"/>
        <v>396</v>
      </c>
      <c r="NR25" s="800">
        <f t="shared" si="866"/>
        <v>372</v>
      </c>
      <c r="NS25" s="853">
        <f t="shared" si="867"/>
        <v>346</v>
      </c>
      <c r="NT25" s="853">
        <f t="shared" si="868"/>
        <v>388</v>
      </c>
      <c r="NU25" s="853">
        <f t="shared" si="869"/>
        <v>336</v>
      </c>
      <c r="NV25" s="853">
        <f t="shared" si="870"/>
        <v>609</v>
      </c>
      <c r="NW25" s="853">
        <f t="shared" si="871"/>
        <v>345</v>
      </c>
      <c r="NX25" s="853">
        <f t="shared" si="872"/>
        <v>320</v>
      </c>
      <c r="NY25" s="853">
        <f t="shared" si="873"/>
        <v>382</v>
      </c>
      <c r="NZ25" s="853">
        <f t="shared" si="874"/>
        <v>362</v>
      </c>
      <c r="OA25" s="853">
        <f t="shared" si="875"/>
        <v>397</v>
      </c>
      <c r="OB25" s="853">
        <f t="shared" si="876"/>
        <v>388</v>
      </c>
      <c r="OC25" s="853">
        <f t="shared" si="877"/>
        <v>398</v>
      </c>
      <c r="OD25" s="853">
        <f t="shared" si="878"/>
        <v>364</v>
      </c>
      <c r="OE25" s="1040">
        <f t="shared" si="879"/>
        <v>362</v>
      </c>
      <c r="OF25" s="1040">
        <f t="shared" si="880"/>
        <v>453</v>
      </c>
      <c r="OG25" s="1040">
        <f t="shared" si="881"/>
        <v>353</v>
      </c>
      <c r="OH25" s="1040">
        <f t="shared" si="882"/>
        <v>401</v>
      </c>
      <c r="OI25" s="1040">
        <f t="shared" si="883"/>
        <v>378</v>
      </c>
      <c r="OJ25" s="1040">
        <f t="shared" si="884"/>
        <v>354</v>
      </c>
      <c r="OK25" s="1040">
        <f t="shared" si="885"/>
        <v>380</v>
      </c>
      <c r="OL25" s="1040">
        <f t="shared" si="886"/>
        <v>382</v>
      </c>
      <c r="OM25" s="1040">
        <f t="shared" si="887"/>
        <v>365</v>
      </c>
      <c r="ON25" s="1040">
        <f t="shared" si="888"/>
        <v>396</v>
      </c>
      <c r="OO25" s="1040">
        <f t="shared" si="889"/>
        <v>400</v>
      </c>
      <c r="OP25" s="1040">
        <f t="shared" si="890"/>
        <v>459</v>
      </c>
      <c r="OQ25" s="1062">
        <f t="shared" si="891"/>
        <v>423</v>
      </c>
      <c r="OR25" s="1062">
        <f t="shared" si="892"/>
        <v>424</v>
      </c>
      <c r="OS25" s="1062">
        <f t="shared" si="893"/>
        <v>291</v>
      </c>
      <c r="OT25" s="1062">
        <f t="shared" si="894"/>
        <v>468</v>
      </c>
      <c r="OU25" s="1062">
        <f t="shared" si="895"/>
        <v>389</v>
      </c>
      <c r="OV25" s="1062">
        <f t="shared" si="896"/>
        <v>342</v>
      </c>
      <c r="OW25" s="1062">
        <f t="shared" si="897"/>
        <v>468</v>
      </c>
      <c r="OX25" s="1062">
        <f t="shared" si="898"/>
        <v>403</v>
      </c>
      <c r="OY25" s="1062">
        <f t="shared" si="899"/>
        <v>400</v>
      </c>
      <c r="OZ25" s="1062">
        <f t="shared" si="900"/>
        <v>398</v>
      </c>
      <c r="PA25" s="1062">
        <f t="shared" si="901"/>
        <v>444</v>
      </c>
      <c r="PB25" s="1062">
        <f t="shared" si="902"/>
        <v>440</v>
      </c>
      <c r="PC25" s="1120">
        <f t="shared" si="903"/>
        <v>382</v>
      </c>
      <c r="PD25" s="1120">
        <f t="shared" si="904"/>
        <v>449</v>
      </c>
      <c r="PE25" s="1120">
        <f t="shared" si="904"/>
        <v>465</v>
      </c>
      <c r="PF25" s="1120">
        <f t="shared" si="904"/>
        <v>495</v>
      </c>
      <c r="PG25" s="1120">
        <f t="shared" si="904"/>
        <v>442</v>
      </c>
      <c r="PH25" s="1120">
        <f t="shared" si="904"/>
        <v>399</v>
      </c>
      <c r="PI25" s="1120">
        <f t="shared" si="904"/>
        <v>485</v>
      </c>
      <c r="PJ25" s="1120">
        <f t="shared" si="904"/>
        <v>430</v>
      </c>
      <c r="PK25" s="1120">
        <f t="shared" si="904"/>
        <v>374</v>
      </c>
      <c r="PL25" s="1120">
        <f t="shared" si="904"/>
        <v>0</v>
      </c>
      <c r="PM25" s="1120">
        <f t="shared" si="904"/>
        <v>0</v>
      </c>
      <c r="PN25" s="1120">
        <f t="shared" si="904"/>
        <v>0</v>
      </c>
    </row>
    <row r="26" spans="1:430" x14ac:dyDescent="0.3">
      <c r="A26" s="675"/>
      <c r="B26" s="50"/>
      <c r="C26" s="50" t="s">
        <v>36</v>
      </c>
      <c r="E26" s="1188" t="s">
        <v>41</v>
      </c>
      <c r="F26" s="1188"/>
      <c r="G26" s="1189"/>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94"/>
        <v>7250</v>
      </c>
      <c r="AW26" s="150">
        <f t="shared" si="595"/>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8"/>
        <v>7399</v>
      </c>
      <c r="BK26" s="150">
        <f t="shared" si="599"/>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06"/>
        <v>5868</v>
      </c>
      <c r="BY26" s="150">
        <f t="shared" si="60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14"/>
        <v>4804</v>
      </c>
      <c r="CM26" s="150">
        <f t="shared" si="615"/>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22"/>
        <v>4923</v>
      </c>
      <c r="DA26" s="150">
        <f t="shared" si="62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30"/>
        <v>5097</v>
      </c>
      <c r="DO26" s="150">
        <f t="shared" si="63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8"/>
        <v>5316</v>
      </c>
      <c r="EC26" s="150">
        <f t="shared" si="639"/>
        <v>443</v>
      </c>
      <c r="ED26" s="187">
        <v>342</v>
      </c>
      <c r="EE26" s="64">
        <v>392</v>
      </c>
      <c r="EF26" s="20">
        <v>264</v>
      </c>
      <c r="EG26" s="64">
        <v>397</v>
      </c>
      <c r="EH26" s="20">
        <v>278</v>
      </c>
      <c r="EI26" s="64">
        <v>299</v>
      </c>
      <c r="EJ26" s="187">
        <v>240</v>
      </c>
      <c r="EK26" s="64">
        <v>477</v>
      </c>
      <c r="EL26" s="187">
        <v>711</v>
      </c>
      <c r="EM26" s="64"/>
      <c r="EN26" s="187"/>
      <c r="EO26" s="64"/>
      <c r="EP26" s="118">
        <f t="shared" si="645"/>
        <v>3400</v>
      </c>
      <c r="EQ26" s="150">
        <f t="shared" si="646"/>
        <v>377.77777777777777</v>
      </c>
      <c r="ER26" s="113">
        <f t="shared" si="647"/>
        <v>427</v>
      </c>
      <c r="ES26" s="367">
        <f t="shared" si="648"/>
        <v>0.81178707224334601</v>
      </c>
      <c r="ET26" s="113">
        <f t="shared" si="649"/>
        <v>-274</v>
      </c>
      <c r="EU26" s="367">
        <f t="shared" si="650"/>
        <v>-0.28751311647429173</v>
      </c>
      <c r="EV26" s="113">
        <f t="shared" si="651"/>
        <v>-111</v>
      </c>
      <c r="EW26" s="367">
        <f t="shared" si="652"/>
        <v>-0.16347569955817379</v>
      </c>
      <c r="EX26" s="113">
        <f t="shared" si="653"/>
        <v>276</v>
      </c>
      <c r="EY26" s="367">
        <f t="shared" si="654"/>
        <v>0.4859154929577465</v>
      </c>
      <c r="EZ26" s="113">
        <f t="shared" si="655"/>
        <v>22</v>
      </c>
      <c r="FA26" s="367">
        <f t="shared" si="656"/>
        <v>2.6066350710900472E-2</v>
      </c>
      <c r="FB26" s="113">
        <f t="shared" si="657"/>
        <v>-353</v>
      </c>
      <c r="FC26" s="367">
        <f t="shared" si="658"/>
        <v>-0.407621247113164</v>
      </c>
      <c r="FD26" s="113">
        <f t="shared" si="659"/>
        <v>-169</v>
      </c>
      <c r="FE26" s="367">
        <f t="shared" si="660"/>
        <v>-0.32943469785575047</v>
      </c>
      <c r="FF26" s="113">
        <f t="shared" si="661"/>
        <v>95</v>
      </c>
      <c r="FG26" s="367">
        <f t="shared" si="662"/>
        <v>0.27616279069767441</v>
      </c>
      <c r="FH26" s="113">
        <f t="shared" si="663"/>
        <v>7</v>
      </c>
      <c r="FI26" s="367">
        <f t="shared" si="664"/>
        <v>1.5945330296127564E-2</v>
      </c>
      <c r="FJ26" s="113">
        <f t="shared" si="665"/>
        <v>347</v>
      </c>
      <c r="FK26" s="100">
        <f t="shared" si="666"/>
        <v>0.77802690582959644</v>
      </c>
      <c r="FL26" s="113">
        <f t="shared" si="667"/>
        <v>-289</v>
      </c>
      <c r="FM26" s="367">
        <f t="shared" si="668"/>
        <v>-0.36443883984867592</v>
      </c>
      <c r="FN26" s="113">
        <f t="shared" si="669"/>
        <v>-54</v>
      </c>
      <c r="FO26" s="367">
        <f t="shared" si="670"/>
        <v>-0.10714285714285714</v>
      </c>
      <c r="FP26" s="113">
        <f t="shared" si="671"/>
        <v>55</v>
      </c>
      <c r="FQ26" s="367">
        <f t="shared" si="672"/>
        <v>0.12222222222222222</v>
      </c>
      <c r="FR26" s="292">
        <f t="shared" si="673"/>
        <v>-47</v>
      </c>
      <c r="FS26" s="370">
        <f t="shared" si="674"/>
        <v>-9.3069306930693069E-2</v>
      </c>
      <c r="FT26" s="292">
        <f t="shared" si="675"/>
        <v>-61</v>
      </c>
      <c r="FU26" s="370">
        <f t="shared" si="676"/>
        <v>-0.1331877729257642</v>
      </c>
      <c r="FV26" s="292">
        <f t="shared" si="677"/>
        <v>-17</v>
      </c>
      <c r="FW26" s="370">
        <f t="shared" si="678"/>
        <v>-4.2821158690176324E-2</v>
      </c>
      <c r="FX26" s="292">
        <f t="shared" si="679"/>
        <v>450</v>
      </c>
      <c r="FY26" s="370">
        <f t="shared" si="680"/>
        <v>1.1842105263157894</v>
      </c>
      <c r="FZ26" s="292">
        <f t="shared" si="681"/>
        <v>-378</v>
      </c>
      <c r="GA26" s="370">
        <f t="shared" si="682"/>
        <v>-0.45542168674698796</v>
      </c>
      <c r="GB26" s="292">
        <f t="shared" si="683"/>
        <v>-64</v>
      </c>
      <c r="GC26" s="370">
        <f t="shared" si="684"/>
        <v>-0.1415929203539823</v>
      </c>
      <c r="GD26" s="292">
        <f t="shared" si="685"/>
        <v>-35</v>
      </c>
      <c r="GE26" s="370">
        <f t="shared" si="686"/>
        <v>-9.0206185567010308E-2</v>
      </c>
      <c r="GF26" s="292">
        <f t="shared" si="687"/>
        <v>49</v>
      </c>
      <c r="GG26" s="370">
        <f t="shared" si="688"/>
        <v>0.13881019830028329</v>
      </c>
      <c r="GH26" s="292">
        <f t="shared" si="689"/>
        <v>362</v>
      </c>
      <c r="GI26" s="370">
        <f t="shared" si="690"/>
        <v>0.90049751243781095</v>
      </c>
      <c r="GJ26" s="292">
        <f t="shared" si="691"/>
        <v>-275</v>
      </c>
      <c r="GK26" s="370">
        <f t="shared" si="692"/>
        <v>-0.3599476439790576</v>
      </c>
      <c r="GL26" s="292">
        <f t="shared" si="693"/>
        <v>-39</v>
      </c>
      <c r="GM26" s="370">
        <f t="shared" si="694"/>
        <v>-7.9754601226993863E-2</v>
      </c>
      <c r="GN26" s="292">
        <f t="shared" si="695"/>
        <v>-4</v>
      </c>
      <c r="GO26" s="370">
        <f t="shared" si="696"/>
        <v>-8.8888888888888889E-3</v>
      </c>
      <c r="GP26" s="292">
        <f t="shared" si="697"/>
        <v>34</v>
      </c>
      <c r="GQ26" s="370">
        <f t="shared" si="698"/>
        <v>7.623318385650224E-2</v>
      </c>
      <c r="GR26" s="292">
        <f t="shared" si="699"/>
        <v>-115</v>
      </c>
      <c r="GS26" s="370">
        <f t="shared" si="700"/>
        <v>-0.23958333333333334</v>
      </c>
      <c r="GT26" s="292">
        <f t="shared" si="701"/>
        <v>11</v>
      </c>
      <c r="GU26" s="370">
        <f t="shared" si="702"/>
        <v>3.0136986301369864E-2</v>
      </c>
      <c r="GV26" s="292">
        <f t="shared" si="703"/>
        <v>83</v>
      </c>
      <c r="GW26" s="370">
        <f t="shared" si="704"/>
        <v>0.22074468085106383</v>
      </c>
      <c r="GX26" s="292">
        <f t="shared" si="705"/>
        <v>-58</v>
      </c>
      <c r="GY26" s="370">
        <f t="shared" si="706"/>
        <v>-0.12636165577342048</v>
      </c>
      <c r="GZ26" s="292">
        <f t="shared" si="707"/>
        <v>-135</v>
      </c>
      <c r="HA26" s="370">
        <f t="shared" si="708"/>
        <v>-0.33665835411471323</v>
      </c>
      <c r="HB26" s="292">
        <f t="shared" si="709"/>
        <v>83</v>
      </c>
      <c r="HC26" s="370">
        <f t="shared" si="710"/>
        <v>0.31203007518796994</v>
      </c>
      <c r="HD26" s="292">
        <f t="shared" si="711"/>
        <v>-29</v>
      </c>
      <c r="HE26" s="370">
        <f t="shared" si="712"/>
        <v>-8.3094555873925502E-2</v>
      </c>
      <c r="HF26" s="292">
        <f t="shared" si="713"/>
        <v>290</v>
      </c>
      <c r="HG26" s="370">
        <f t="shared" si="714"/>
        <v>0.90625</v>
      </c>
      <c r="HH26" s="292">
        <f t="shared" si="715"/>
        <v>-173</v>
      </c>
      <c r="HI26" s="370">
        <f t="shared" si="716"/>
        <v>-0.28360655737704921</v>
      </c>
      <c r="HJ26" s="292">
        <f t="shared" si="717"/>
        <v>-142</v>
      </c>
      <c r="HK26" s="370">
        <f t="shared" si="718"/>
        <v>-0.32494279176201374</v>
      </c>
      <c r="HL26" s="292">
        <f t="shared" si="719"/>
        <v>40</v>
      </c>
      <c r="HM26" s="370">
        <f t="shared" si="720"/>
        <v>0.13559322033898305</v>
      </c>
      <c r="HN26" s="292">
        <f t="shared" si="721"/>
        <v>70</v>
      </c>
      <c r="HO26" s="370">
        <f t="shared" si="722"/>
        <v>0.20895522388059701</v>
      </c>
      <c r="HP26" s="292">
        <f t="shared" si="723"/>
        <v>-52</v>
      </c>
      <c r="HQ26" s="370">
        <f t="shared" si="724"/>
        <v>-0.12839506172839507</v>
      </c>
      <c r="HR26" s="292">
        <f t="shared" si="725"/>
        <v>370</v>
      </c>
      <c r="HS26" s="370">
        <f t="shared" si="726"/>
        <v>1.048158640226629</v>
      </c>
      <c r="HT26" s="292">
        <f t="shared" si="727"/>
        <v>-355</v>
      </c>
      <c r="HU26" s="370">
        <f t="shared" si="728"/>
        <v>-0.49100968188105115</v>
      </c>
      <c r="HV26" s="292">
        <f t="shared" si="729"/>
        <v>-26</v>
      </c>
      <c r="HW26" s="370">
        <f t="shared" si="730"/>
        <v>-7.0652173913043473E-2</v>
      </c>
      <c r="HX26" s="292">
        <f t="shared" si="731"/>
        <v>-25</v>
      </c>
      <c r="HY26" s="370">
        <f t="shared" si="732"/>
        <v>-7.3099415204678359E-2</v>
      </c>
      <c r="HZ26" s="292">
        <f t="shared" si="733"/>
        <v>-48</v>
      </c>
      <c r="IA26" s="370">
        <f t="shared" si="734"/>
        <v>-0.15141955835962145</v>
      </c>
      <c r="IB26" s="292">
        <f t="shared" si="735"/>
        <v>149</v>
      </c>
      <c r="IC26" s="370">
        <f t="shared" si="736"/>
        <v>0.55390334572490707</v>
      </c>
      <c r="ID26" s="292">
        <f t="shared" si="737"/>
        <v>134</v>
      </c>
      <c r="IE26" s="370">
        <f t="shared" si="738"/>
        <v>0.32057416267942584</v>
      </c>
      <c r="IF26" s="292">
        <f t="shared" si="739"/>
        <v>-84</v>
      </c>
      <c r="IG26" s="370">
        <f t="shared" si="740"/>
        <v>-0.15217391304347827</v>
      </c>
      <c r="IH26" s="292">
        <f t="shared" si="741"/>
        <v>-95</v>
      </c>
      <c r="II26" s="370">
        <f t="shared" si="742"/>
        <v>-0.20299145299145299</v>
      </c>
      <c r="IJ26" s="292">
        <f t="shared" si="743"/>
        <v>34</v>
      </c>
      <c r="IK26" s="370">
        <f t="shared" si="744"/>
        <v>9.1152815013404831E-2</v>
      </c>
      <c r="IL26" s="292">
        <f t="shared" si="745"/>
        <v>44</v>
      </c>
      <c r="IM26" s="370">
        <f t="shared" si="746"/>
        <v>0.10810810810810811</v>
      </c>
      <c r="IN26" s="292">
        <f t="shared" si="747"/>
        <v>-120</v>
      </c>
      <c r="IO26" s="370">
        <f t="shared" si="748"/>
        <v>-0.36253776435045315</v>
      </c>
      <c r="IP26" s="292">
        <f t="shared" si="749"/>
        <v>327</v>
      </c>
      <c r="IQ26" s="370">
        <f t="shared" si="750"/>
        <v>0.98791540785498488</v>
      </c>
      <c r="IR26" s="292">
        <f t="shared" si="751"/>
        <v>-257</v>
      </c>
      <c r="IS26" s="370">
        <f t="shared" si="752"/>
        <v>-0.60506180105944674</v>
      </c>
      <c r="IT26" s="292">
        <f t="shared" si="753"/>
        <v>-79</v>
      </c>
      <c r="IU26" s="370">
        <f t="shared" si="754"/>
        <v>-0.1970074812967581</v>
      </c>
      <c r="IV26" s="292">
        <f t="shared" si="755"/>
        <v>36</v>
      </c>
      <c r="IW26" s="370">
        <f t="shared" si="756"/>
        <v>0.11180124223602485</v>
      </c>
      <c r="IX26" s="292">
        <f t="shared" si="757"/>
        <v>-8</v>
      </c>
      <c r="IY26" s="370">
        <f t="shared" si="758"/>
        <v>-2.23463687150838E-2</v>
      </c>
      <c r="IZ26" s="292">
        <f t="shared" si="759"/>
        <v>23</v>
      </c>
      <c r="JA26" s="370">
        <f t="shared" si="760"/>
        <v>6.5714285714285711E-2</v>
      </c>
      <c r="JB26" s="292">
        <f t="shared" si="761"/>
        <v>221</v>
      </c>
      <c r="JC26" s="370">
        <f t="shared" si="762"/>
        <v>0.59249329758713132</v>
      </c>
      <c r="JD26" s="292">
        <f t="shared" si="763"/>
        <v>-120</v>
      </c>
      <c r="JE26" s="370">
        <f t="shared" si="764"/>
        <v>-0.20202020202020202</v>
      </c>
      <c r="JF26" s="292">
        <f t="shared" si="765"/>
        <v>-96</v>
      </c>
      <c r="JG26" s="370">
        <f t="shared" si="766"/>
        <v>-0.20253164556962025</v>
      </c>
      <c r="JH26" s="292">
        <f t="shared" si="767"/>
        <v>15</v>
      </c>
      <c r="JI26" s="370">
        <f t="shared" si="768"/>
        <v>3.968253968253968E-2</v>
      </c>
      <c r="JJ26" s="292">
        <f t="shared" si="769"/>
        <v>105</v>
      </c>
      <c r="JK26" s="370">
        <f t="shared" si="770"/>
        <v>0.26717557251908397</v>
      </c>
      <c r="JL26" s="292">
        <f t="shared" si="771"/>
        <v>-188</v>
      </c>
      <c r="JM26" s="370">
        <f t="shared" si="772"/>
        <v>-0.37751004016064255</v>
      </c>
      <c r="JN26" s="292">
        <f t="shared" si="773"/>
        <v>299</v>
      </c>
      <c r="JO26" s="370">
        <f t="shared" si="774"/>
        <v>0.96451612903225803</v>
      </c>
      <c r="JP26" s="292">
        <f t="shared" si="775"/>
        <v>-132</v>
      </c>
      <c r="JQ26" s="370">
        <f t="shared" si="776"/>
        <v>-0.21674876847290642</v>
      </c>
      <c r="JR26" s="292">
        <f t="shared" si="777"/>
        <v>-170</v>
      </c>
      <c r="JS26" s="370">
        <f t="shared" si="778"/>
        <v>-0.35639412997903563</v>
      </c>
      <c r="JT26" s="292">
        <f t="shared" si="779"/>
        <v>102</v>
      </c>
      <c r="JU26" s="370">
        <f t="shared" si="780"/>
        <v>0.33224755700325731</v>
      </c>
      <c r="JV26" s="292">
        <f t="shared" si="781"/>
        <v>-23</v>
      </c>
      <c r="JW26" s="370">
        <f t="shared" si="782"/>
        <v>-5.623471882640587E-2</v>
      </c>
      <c r="JX26" s="292">
        <f t="shared" si="783"/>
        <v>24</v>
      </c>
      <c r="JY26" s="370">
        <f t="shared" si="784"/>
        <v>6.2176165803108807E-2</v>
      </c>
      <c r="JZ26" s="292">
        <f t="shared" si="785"/>
        <v>161</v>
      </c>
      <c r="KA26" s="370">
        <f t="shared" si="786"/>
        <v>0.39268292682926831</v>
      </c>
      <c r="KB26" s="292">
        <f t="shared" si="787"/>
        <v>-58</v>
      </c>
      <c r="KC26" s="370">
        <f t="shared" si="788"/>
        <v>-0.10157618213660245</v>
      </c>
      <c r="KD26" s="292">
        <f t="shared" si="789"/>
        <v>-80</v>
      </c>
      <c r="KE26" s="370">
        <f t="shared" si="790"/>
        <v>-0.15594541910331383</v>
      </c>
      <c r="KF26" s="292">
        <f t="shared" si="591"/>
        <v>-91</v>
      </c>
      <c r="KG26" s="375">
        <f t="shared" si="791"/>
        <v>-0.21016166281755197</v>
      </c>
      <c r="KH26" s="292">
        <f t="shared" si="792"/>
        <v>50</v>
      </c>
      <c r="KI26" s="370">
        <f t="shared" si="793"/>
        <v>0.14619883040935672</v>
      </c>
      <c r="KJ26" s="292">
        <f t="shared" si="794"/>
        <v>-128</v>
      </c>
      <c r="KK26" s="370">
        <f t="shared" si="795"/>
        <v>-0.32653061224489793</v>
      </c>
      <c r="KL26" s="292">
        <f t="shared" si="796"/>
        <v>133</v>
      </c>
      <c r="KM26" s="370">
        <f t="shared" si="797"/>
        <v>0.50378787878787878</v>
      </c>
      <c r="KN26" s="292">
        <f t="shared" si="798"/>
        <v>-119</v>
      </c>
      <c r="KO26" s="370">
        <f t="shared" si="799"/>
        <v>-0.29974811083123426</v>
      </c>
      <c r="KP26" s="292">
        <f t="shared" si="800"/>
        <v>21</v>
      </c>
      <c r="KQ26" s="370">
        <f t="shared" si="801"/>
        <v>7.5539568345323743E-2</v>
      </c>
      <c r="KR26" s="292">
        <f t="shared" si="802"/>
        <v>-59</v>
      </c>
      <c r="KS26" s="370">
        <f t="shared" si="803"/>
        <v>-0.19732441471571907</v>
      </c>
      <c r="KT26" s="292">
        <f t="shared" si="804"/>
        <v>237</v>
      </c>
      <c r="KU26" s="370">
        <f t="shared" si="805"/>
        <v>0.98750000000000004</v>
      </c>
      <c r="KV26" s="292">
        <f t="shared" si="806"/>
        <v>234</v>
      </c>
      <c r="KW26" s="370">
        <f t="shared" si="807"/>
        <v>0.49056603773584906</v>
      </c>
      <c r="KX26" s="292">
        <f t="shared" si="808"/>
        <v>-711</v>
      </c>
      <c r="KY26" s="370">
        <f t="shared" si="809"/>
        <v>-1</v>
      </c>
      <c r="KZ26" s="292">
        <f t="shared" si="810"/>
        <v>0</v>
      </c>
      <c r="LA26" s="370" t="e">
        <f t="shared" si="811"/>
        <v>#DIV/0!</v>
      </c>
      <c r="LB26" s="292">
        <f t="shared" si="812"/>
        <v>0</v>
      </c>
      <c r="LC26" s="370" t="e">
        <f t="shared" si="813"/>
        <v>#DIV/0!</v>
      </c>
      <c r="LD26" s="187">
        <f t="shared" si="814"/>
        <v>410</v>
      </c>
      <c r="LE26" s="952">
        <f t="shared" si="815"/>
        <v>711</v>
      </c>
      <c r="LF26" s="113">
        <f t="shared" si="816"/>
        <v>301</v>
      </c>
      <c r="LG26" s="100">
        <f t="shared" si="817"/>
        <v>0.73414634146341462</v>
      </c>
      <c r="LH26" s="614"/>
      <c r="LI26" s="614"/>
      <c r="LJ26" s="614"/>
      <c r="LK26" t="str">
        <f t="shared" si="818"/>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19"/>
        <v>628</v>
      </c>
      <c r="LX26" s="241">
        <f t="shared" si="820"/>
        <v>862</v>
      </c>
      <c r="LY26" s="241">
        <f t="shared" si="821"/>
        <v>468</v>
      </c>
      <c r="LZ26" s="241">
        <f t="shared" si="822"/>
        <v>437</v>
      </c>
      <c r="MA26" s="241">
        <f t="shared" si="823"/>
        <v>593</v>
      </c>
      <c r="MB26" s="241">
        <f t="shared" si="824"/>
        <v>529</v>
      </c>
      <c r="MC26" s="241">
        <f t="shared" si="825"/>
        <v>493</v>
      </c>
      <c r="MD26" s="241">
        <f t="shared" si="826"/>
        <v>599</v>
      </c>
      <c r="ME26" s="241">
        <f t="shared" si="827"/>
        <v>605</v>
      </c>
      <c r="MF26" s="241">
        <f t="shared" si="828"/>
        <v>753</v>
      </c>
      <c r="MG26" s="241">
        <f t="shared" si="829"/>
        <v>757</v>
      </c>
      <c r="MH26" s="241">
        <f t="shared" si="830"/>
        <v>526</v>
      </c>
      <c r="MI26" s="241">
        <f t="shared" si="831"/>
        <v>953</v>
      </c>
      <c r="MJ26" s="241">
        <f t="shared" si="832"/>
        <v>679</v>
      </c>
      <c r="MK26" s="241">
        <f t="shared" si="833"/>
        <v>568</v>
      </c>
      <c r="ML26" s="241">
        <f t="shared" si="834"/>
        <v>844</v>
      </c>
      <c r="MM26" s="241">
        <f t="shared" si="835"/>
        <v>866</v>
      </c>
      <c r="MN26" s="241">
        <f t="shared" si="836"/>
        <v>513</v>
      </c>
      <c r="MO26" s="241">
        <f t="shared" si="837"/>
        <v>344</v>
      </c>
      <c r="MP26" s="241">
        <f t="shared" si="838"/>
        <v>439</v>
      </c>
      <c r="MQ26" s="241">
        <f t="shared" si="839"/>
        <v>446</v>
      </c>
      <c r="MR26" s="241">
        <f t="shared" si="840"/>
        <v>793</v>
      </c>
      <c r="MS26" s="241">
        <f t="shared" si="841"/>
        <v>504</v>
      </c>
      <c r="MT26" s="241">
        <f t="shared" si="842"/>
        <v>450</v>
      </c>
      <c r="MU26" s="697">
        <f t="shared" si="843"/>
        <v>505</v>
      </c>
      <c r="MV26" s="697">
        <f t="shared" si="844"/>
        <v>458</v>
      </c>
      <c r="MW26" s="697">
        <f t="shared" si="845"/>
        <v>397</v>
      </c>
      <c r="MX26" s="697">
        <f t="shared" si="846"/>
        <v>380</v>
      </c>
      <c r="MY26" s="697">
        <f t="shared" si="847"/>
        <v>830</v>
      </c>
      <c r="MZ26" s="697">
        <f t="shared" si="848"/>
        <v>452</v>
      </c>
      <c r="NA26" s="697">
        <f t="shared" si="849"/>
        <v>388</v>
      </c>
      <c r="NB26" s="697">
        <f t="shared" si="850"/>
        <v>353</v>
      </c>
      <c r="NC26" s="697">
        <f t="shared" si="851"/>
        <v>402</v>
      </c>
      <c r="ND26" s="697">
        <f t="shared" si="852"/>
        <v>764</v>
      </c>
      <c r="NE26" s="697">
        <f t="shared" si="853"/>
        <v>489</v>
      </c>
      <c r="NF26" s="697">
        <f t="shared" si="854"/>
        <v>450</v>
      </c>
      <c r="NG26" s="800">
        <f t="shared" si="855"/>
        <v>446</v>
      </c>
      <c r="NH26" s="800">
        <f t="shared" si="856"/>
        <v>480</v>
      </c>
      <c r="NI26" s="800">
        <f t="shared" si="857"/>
        <v>365</v>
      </c>
      <c r="NJ26" s="800">
        <f t="shared" si="858"/>
        <v>376</v>
      </c>
      <c r="NK26" s="800">
        <f t="shared" si="859"/>
        <v>459</v>
      </c>
      <c r="NL26" s="800">
        <f t="shared" si="860"/>
        <v>401</v>
      </c>
      <c r="NM26" s="800">
        <f t="shared" si="861"/>
        <v>266</v>
      </c>
      <c r="NN26" s="800">
        <f t="shared" si="862"/>
        <v>349</v>
      </c>
      <c r="NO26" s="800">
        <f t="shared" si="863"/>
        <v>320</v>
      </c>
      <c r="NP26" s="800">
        <f t="shared" si="864"/>
        <v>610</v>
      </c>
      <c r="NQ26" s="800">
        <f t="shared" si="865"/>
        <v>437</v>
      </c>
      <c r="NR26" s="800">
        <f t="shared" si="866"/>
        <v>295</v>
      </c>
      <c r="NS26" s="853">
        <f t="shared" si="867"/>
        <v>335</v>
      </c>
      <c r="NT26" s="853">
        <f t="shared" si="868"/>
        <v>405</v>
      </c>
      <c r="NU26" s="853">
        <f t="shared" si="869"/>
        <v>353</v>
      </c>
      <c r="NV26" s="853">
        <f t="shared" si="870"/>
        <v>723</v>
      </c>
      <c r="NW26" s="853">
        <f t="shared" si="871"/>
        <v>368</v>
      </c>
      <c r="NX26" s="853">
        <f t="shared" si="872"/>
        <v>342</v>
      </c>
      <c r="NY26" s="853">
        <f t="shared" si="873"/>
        <v>317</v>
      </c>
      <c r="NZ26" s="853">
        <f t="shared" si="874"/>
        <v>269</v>
      </c>
      <c r="OA26" s="853">
        <f t="shared" si="875"/>
        <v>418</v>
      </c>
      <c r="OB26" s="853">
        <f t="shared" si="876"/>
        <v>552</v>
      </c>
      <c r="OC26" s="853">
        <f t="shared" si="877"/>
        <v>468</v>
      </c>
      <c r="OD26" s="853">
        <f t="shared" si="878"/>
        <v>373</v>
      </c>
      <c r="OE26" s="1040">
        <f t="shared" si="879"/>
        <v>407</v>
      </c>
      <c r="OF26" s="1040">
        <f t="shared" si="880"/>
        <v>451</v>
      </c>
      <c r="OG26" s="1040">
        <f t="shared" si="881"/>
        <v>331</v>
      </c>
      <c r="OH26" s="1040">
        <f t="shared" si="882"/>
        <v>658</v>
      </c>
      <c r="OI26" s="1040">
        <f t="shared" si="883"/>
        <v>401</v>
      </c>
      <c r="OJ26" s="1040">
        <f t="shared" si="884"/>
        <v>322</v>
      </c>
      <c r="OK26" s="1040">
        <f t="shared" si="885"/>
        <v>358</v>
      </c>
      <c r="OL26" s="1040">
        <f t="shared" si="886"/>
        <v>350</v>
      </c>
      <c r="OM26" s="1040">
        <f t="shared" si="887"/>
        <v>373</v>
      </c>
      <c r="ON26" s="1040">
        <f t="shared" si="888"/>
        <v>594</v>
      </c>
      <c r="OO26" s="1040">
        <f t="shared" si="889"/>
        <v>474</v>
      </c>
      <c r="OP26" s="1040">
        <f t="shared" si="890"/>
        <v>378</v>
      </c>
      <c r="OQ26" s="1062">
        <f t="shared" si="891"/>
        <v>393</v>
      </c>
      <c r="OR26" s="1062">
        <f t="shared" si="892"/>
        <v>498</v>
      </c>
      <c r="OS26" s="1062">
        <f t="shared" si="893"/>
        <v>310</v>
      </c>
      <c r="OT26" s="1062">
        <f t="shared" si="894"/>
        <v>609</v>
      </c>
      <c r="OU26" s="1062">
        <f t="shared" si="895"/>
        <v>477</v>
      </c>
      <c r="OV26" s="1062">
        <f t="shared" si="896"/>
        <v>307</v>
      </c>
      <c r="OW26" s="1062">
        <f t="shared" si="897"/>
        <v>409</v>
      </c>
      <c r="OX26" s="1062">
        <f t="shared" si="898"/>
        <v>386</v>
      </c>
      <c r="OY26" s="1062">
        <f t="shared" si="899"/>
        <v>410</v>
      </c>
      <c r="OZ26" s="1062">
        <f t="shared" si="900"/>
        <v>571</v>
      </c>
      <c r="PA26" s="1062">
        <f t="shared" si="901"/>
        <v>513</v>
      </c>
      <c r="PB26" s="1062">
        <f t="shared" si="902"/>
        <v>433</v>
      </c>
      <c r="PC26" s="1120">
        <f t="shared" si="903"/>
        <v>342</v>
      </c>
      <c r="PD26" s="1120">
        <f t="shared" si="904"/>
        <v>392</v>
      </c>
      <c r="PE26" s="1120">
        <f t="shared" si="904"/>
        <v>264</v>
      </c>
      <c r="PF26" s="1120">
        <f t="shared" si="904"/>
        <v>397</v>
      </c>
      <c r="PG26" s="1120">
        <f t="shared" si="904"/>
        <v>278</v>
      </c>
      <c r="PH26" s="1120">
        <f t="shared" si="904"/>
        <v>299</v>
      </c>
      <c r="PI26" s="1120">
        <f t="shared" si="904"/>
        <v>240</v>
      </c>
      <c r="PJ26" s="1120">
        <f t="shared" si="904"/>
        <v>477</v>
      </c>
      <c r="PK26" s="1120">
        <f t="shared" si="904"/>
        <v>711</v>
      </c>
      <c r="PL26" s="1120">
        <f t="shared" si="904"/>
        <v>0</v>
      </c>
      <c r="PM26" s="1120">
        <f t="shared" si="904"/>
        <v>0</v>
      </c>
      <c r="PN26" s="1120">
        <f t="shared" si="904"/>
        <v>0</v>
      </c>
    </row>
    <row r="27" spans="1:430" x14ac:dyDescent="0.3">
      <c r="A27" s="675"/>
      <c r="B27" s="69"/>
      <c r="C27" s="69" t="s">
        <v>37</v>
      </c>
      <c r="D27" s="26"/>
      <c r="E27" s="1194" t="s">
        <v>42</v>
      </c>
      <c r="F27" s="1194"/>
      <c r="G27" s="1195"/>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94"/>
        <v>148</v>
      </c>
      <c r="AW27" s="151">
        <f t="shared" si="595"/>
        <v>12.333333333333334</v>
      </c>
      <c r="AX27" s="346">
        <v>8</v>
      </c>
      <c r="AY27" s="71">
        <v>7</v>
      </c>
      <c r="AZ27" s="27">
        <v>5</v>
      </c>
      <c r="BA27" s="71">
        <v>13</v>
      </c>
      <c r="BB27" s="27">
        <v>19</v>
      </c>
      <c r="BC27" s="71">
        <v>82</v>
      </c>
      <c r="BD27" s="191">
        <v>95</v>
      </c>
      <c r="BE27" s="71">
        <v>18</v>
      </c>
      <c r="BF27" s="191">
        <v>6</v>
      </c>
      <c r="BG27" s="71">
        <v>16</v>
      </c>
      <c r="BH27" s="191">
        <v>3</v>
      </c>
      <c r="BI27" s="71">
        <v>3</v>
      </c>
      <c r="BJ27" s="133">
        <f t="shared" si="598"/>
        <v>275</v>
      </c>
      <c r="BK27" s="151">
        <f t="shared" si="599"/>
        <v>22.916666666666668</v>
      </c>
      <c r="BL27" s="346">
        <v>6</v>
      </c>
      <c r="BM27" s="71">
        <v>2</v>
      </c>
      <c r="BN27" s="27">
        <v>3</v>
      </c>
      <c r="BO27" s="71">
        <v>15</v>
      </c>
      <c r="BP27" s="27">
        <v>6</v>
      </c>
      <c r="BQ27" s="71">
        <v>10</v>
      </c>
      <c r="BR27" s="191">
        <v>27</v>
      </c>
      <c r="BS27" s="71">
        <v>16</v>
      </c>
      <c r="BT27" s="191">
        <v>12</v>
      </c>
      <c r="BU27" s="191">
        <v>31</v>
      </c>
      <c r="BV27" s="191">
        <v>28</v>
      </c>
      <c r="BW27" s="191">
        <v>33</v>
      </c>
      <c r="BX27" s="133">
        <f t="shared" si="606"/>
        <v>189</v>
      </c>
      <c r="BY27" s="151">
        <f t="shared" si="607"/>
        <v>15.75</v>
      </c>
      <c r="BZ27" s="191">
        <v>20</v>
      </c>
      <c r="CA27" s="71">
        <v>33</v>
      </c>
      <c r="CB27" s="27">
        <v>6</v>
      </c>
      <c r="CC27" s="71">
        <v>35</v>
      </c>
      <c r="CD27" s="27">
        <v>17</v>
      </c>
      <c r="CE27" s="71">
        <v>37</v>
      </c>
      <c r="CF27" s="191">
        <v>39</v>
      </c>
      <c r="CG27" s="71">
        <v>27</v>
      </c>
      <c r="CH27" s="191">
        <v>37</v>
      </c>
      <c r="CI27" s="191">
        <v>29</v>
      </c>
      <c r="CJ27" s="191">
        <v>28</v>
      </c>
      <c r="CK27" s="191">
        <v>38</v>
      </c>
      <c r="CL27" s="133">
        <f t="shared" si="614"/>
        <v>346</v>
      </c>
      <c r="CM27" s="151">
        <f t="shared" si="615"/>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22"/>
        <v>340</v>
      </c>
      <c r="DA27" s="151">
        <f t="shared" si="623"/>
        <v>28.333333333333332</v>
      </c>
      <c r="DB27" s="191">
        <v>41</v>
      </c>
      <c r="DC27" s="71">
        <v>26</v>
      </c>
      <c r="DD27" s="27">
        <v>9</v>
      </c>
      <c r="DE27" s="71">
        <v>17</v>
      </c>
      <c r="DF27" s="27">
        <v>18</v>
      </c>
      <c r="DG27" s="71">
        <v>23</v>
      </c>
      <c r="DH27" s="191">
        <v>21</v>
      </c>
      <c r="DI27" s="71">
        <v>31</v>
      </c>
      <c r="DJ27" s="191">
        <v>7</v>
      </c>
      <c r="DK27" s="71">
        <v>35</v>
      </c>
      <c r="DL27" s="191">
        <v>18</v>
      </c>
      <c r="DM27" s="71">
        <v>6</v>
      </c>
      <c r="DN27" s="133">
        <f t="shared" si="630"/>
        <v>252</v>
      </c>
      <c r="DO27" s="151">
        <f t="shared" si="631"/>
        <v>21</v>
      </c>
      <c r="DP27" s="191">
        <v>5</v>
      </c>
      <c r="DQ27" s="71">
        <v>5</v>
      </c>
      <c r="DR27" s="27">
        <v>3</v>
      </c>
      <c r="DS27" s="71">
        <v>3</v>
      </c>
      <c r="DT27" s="27">
        <v>1</v>
      </c>
      <c r="DU27" s="71">
        <v>4</v>
      </c>
      <c r="DV27" s="191">
        <v>4</v>
      </c>
      <c r="DW27" s="71">
        <v>3</v>
      </c>
      <c r="DX27" s="191">
        <v>3</v>
      </c>
      <c r="DY27" s="71">
        <v>4</v>
      </c>
      <c r="DZ27" s="191">
        <v>1</v>
      </c>
      <c r="EA27" s="71">
        <v>2</v>
      </c>
      <c r="EB27" s="133">
        <f t="shared" si="638"/>
        <v>38</v>
      </c>
      <c r="EC27" s="151">
        <f t="shared" si="639"/>
        <v>3.1666666666666665</v>
      </c>
      <c r="ED27" s="191">
        <v>1</v>
      </c>
      <c r="EE27" s="71">
        <v>2</v>
      </c>
      <c r="EF27" s="27">
        <v>1</v>
      </c>
      <c r="EG27" s="71">
        <v>12</v>
      </c>
      <c r="EH27" s="27">
        <v>6</v>
      </c>
      <c r="EI27" s="71">
        <v>2</v>
      </c>
      <c r="EJ27" s="191">
        <v>2</v>
      </c>
      <c r="EK27" s="71">
        <v>1</v>
      </c>
      <c r="EL27" s="191">
        <v>0</v>
      </c>
      <c r="EM27" s="71"/>
      <c r="EN27" s="191"/>
      <c r="EO27" s="71"/>
      <c r="EP27" s="133">
        <f t="shared" si="645"/>
        <v>27</v>
      </c>
      <c r="EQ27" s="151">
        <f t="shared" si="646"/>
        <v>3</v>
      </c>
      <c r="ER27" s="593">
        <f t="shared" si="647"/>
        <v>2</v>
      </c>
      <c r="ES27" s="594">
        <f t="shared" si="648"/>
        <v>0.33333333333333331</v>
      </c>
      <c r="ET27" s="593">
        <f t="shared" si="649"/>
        <v>-1</v>
      </c>
      <c r="EU27" s="594">
        <f t="shared" si="650"/>
        <v>-0.125</v>
      </c>
      <c r="EV27" s="593">
        <f t="shared" si="651"/>
        <v>-2</v>
      </c>
      <c r="EW27" s="594">
        <f t="shared" si="652"/>
        <v>-0.2857142857142857</v>
      </c>
      <c r="EX27" s="593">
        <f t="shared" si="653"/>
        <v>8</v>
      </c>
      <c r="EY27" s="594">
        <f t="shared" si="654"/>
        <v>1.6</v>
      </c>
      <c r="EZ27" s="593">
        <f t="shared" si="655"/>
        <v>6</v>
      </c>
      <c r="FA27" s="594">
        <f t="shared" si="656"/>
        <v>0.46153846153846156</v>
      </c>
      <c r="FB27" s="593">
        <f t="shared" si="657"/>
        <v>63</v>
      </c>
      <c r="FC27" s="594">
        <f t="shared" si="658"/>
        <v>3.3157894736842106</v>
      </c>
      <c r="FD27" s="593">
        <f t="shared" si="659"/>
        <v>13</v>
      </c>
      <c r="FE27" s="594">
        <f t="shared" si="660"/>
        <v>0.15853658536585366</v>
      </c>
      <c r="FF27" s="593">
        <f t="shared" si="661"/>
        <v>-77</v>
      </c>
      <c r="FG27" s="594">
        <f t="shared" si="662"/>
        <v>-0.81052631578947365</v>
      </c>
      <c r="FH27" s="593">
        <f t="shared" si="663"/>
        <v>-12</v>
      </c>
      <c r="FI27" s="594">
        <f t="shared" si="664"/>
        <v>-0.66666666666666663</v>
      </c>
      <c r="FJ27" s="593">
        <f t="shared" si="665"/>
        <v>10</v>
      </c>
      <c r="FK27" s="108">
        <f t="shared" si="666"/>
        <v>1.6666666666666667</v>
      </c>
      <c r="FL27" s="593">
        <f t="shared" si="667"/>
        <v>-13</v>
      </c>
      <c r="FM27" s="594">
        <f t="shared" si="668"/>
        <v>-0.8125</v>
      </c>
      <c r="FN27" s="593">
        <f t="shared" si="669"/>
        <v>0</v>
      </c>
      <c r="FO27" s="594">
        <f t="shared" si="670"/>
        <v>0</v>
      </c>
      <c r="FP27" s="593">
        <f t="shared" si="671"/>
        <v>3</v>
      </c>
      <c r="FQ27" s="594">
        <f t="shared" si="672"/>
        <v>1</v>
      </c>
      <c r="FR27" s="297">
        <f t="shared" si="673"/>
        <v>-4</v>
      </c>
      <c r="FS27" s="372">
        <f t="shared" si="674"/>
        <v>-0.66666666666666663</v>
      </c>
      <c r="FT27" s="297">
        <f t="shared" si="675"/>
        <v>1</v>
      </c>
      <c r="FU27" s="372">
        <f t="shared" si="676"/>
        <v>0.5</v>
      </c>
      <c r="FV27" s="297">
        <f t="shared" si="677"/>
        <v>12</v>
      </c>
      <c r="FW27" s="372">
        <f t="shared" si="678"/>
        <v>4</v>
      </c>
      <c r="FX27" s="297">
        <f t="shared" si="679"/>
        <v>-9</v>
      </c>
      <c r="FY27" s="372">
        <f t="shared" si="680"/>
        <v>-0.6</v>
      </c>
      <c r="FZ27" s="297">
        <f t="shared" si="681"/>
        <v>4</v>
      </c>
      <c r="GA27" s="372">
        <f t="shared" si="682"/>
        <v>0.66666666666666663</v>
      </c>
      <c r="GB27" s="297">
        <f t="shared" si="683"/>
        <v>17</v>
      </c>
      <c r="GC27" s="372">
        <f t="shared" si="684"/>
        <v>1.7</v>
      </c>
      <c r="GD27" s="297">
        <f t="shared" si="685"/>
        <v>-11</v>
      </c>
      <c r="GE27" s="372">
        <f t="shared" si="686"/>
        <v>-0.40740740740740738</v>
      </c>
      <c r="GF27" s="297">
        <f t="shared" si="687"/>
        <v>-4</v>
      </c>
      <c r="GG27" s="372">
        <f t="shared" si="688"/>
        <v>-0.25</v>
      </c>
      <c r="GH27" s="297">
        <f t="shared" si="689"/>
        <v>19</v>
      </c>
      <c r="GI27" s="372">
        <f t="shared" si="690"/>
        <v>1.5833333333333333</v>
      </c>
      <c r="GJ27" s="297">
        <f t="shared" si="691"/>
        <v>-3</v>
      </c>
      <c r="GK27" s="372">
        <f t="shared" si="692"/>
        <v>-9.6774193548387094E-2</v>
      </c>
      <c r="GL27" s="297">
        <f t="shared" si="693"/>
        <v>5</v>
      </c>
      <c r="GM27" s="372">
        <f t="shared" si="694"/>
        <v>0.17857142857142858</v>
      </c>
      <c r="GN27" s="297">
        <f t="shared" si="695"/>
        <v>-13</v>
      </c>
      <c r="GO27" s="372">
        <f t="shared" si="696"/>
        <v>-0.39393939393939392</v>
      </c>
      <c r="GP27" s="297">
        <f t="shared" si="697"/>
        <v>13</v>
      </c>
      <c r="GQ27" s="372">
        <f t="shared" si="698"/>
        <v>0.65</v>
      </c>
      <c r="GR27" s="297">
        <f t="shared" si="699"/>
        <v>-27</v>
      </c>
      <c r="GS27" s="372">
        <f t="shared" si="700"/>
        <v>-0.81818181818181823</v>
      </c>
      <c r="GT27" s="297">
        <f t="shared" si="701"/>
        <v>29</v>
      </c>
      <c r="GU27" s="372">
        <f t="shared" si="702"/>
        <v>4.833333333333333</v>
      </c>
      <c r="GV27" s="297">
        <f t="shared" si="703"/>
        <v>-18</v>
      </c>
      <c r="GW27" s="372">
        <f t="shared" si="704"/>
        <v>-0.51428571428571423</v>
      </c>
      <c r="GX27" s="297">
        <f t="shared" si="705"/>
        <v>20</v>
      </c>
      <c r="GY27" s="372">
        <f t="shared" si="706"/>
        <v>1.1764705882352942</v>
      </c>
      <c r="GZ27" s="297">
        <f t="shared" si="707"/>
        <v>2</v>
      </c>
      <c r="HA27" s="372">
        <f t="shared" si="708"/>
        <v>5.4054054054054057E-2</v>
      </c>
      <c r="HB27" s="297">
        <f t="shared" si="709"/>
        <v>-12</v>
      </c>
      <c r="HC27" s="372">
        <f t="shared" si="710"/>
        <v>-0.30769230769230771</v>
      </c>
      <c r="HD27" s="297">
        <f t="shared" si="711"/>
        <v>10</v>
      </c>
      <c r="HE27" s="372">
        <f t="shared" si="712"/>
        <v>0.37037037037037035</v>
      </c>
      <c r="HF27" s="297">
        <f t="shared" si="713"/>
        <v>-8</v>
      </c>
      <c r="HG27" s="372">
        <f t="shared" si="714"/>
        <v>-0.21621621621621623</v>
      </c>
      <c r="HH27" s="297">
        <f t="shared" si="715"/>
        <v>-1</v>
      </c>
      <c r="HI27" s="372">
        <f t="shared" si="716"/>
        <v>-3.4482758620689655E-2</v>
      </c>
      <c r="HJ27" s="297">
        <f t="shared" si="717"/>
        <v>10</v>
      </c>
      <c r="HK27" s="372">
        <f t="shared" si="718"/>
        <v>0.35714285714285715</v>
      </c>
      <c r="HL27" s="297">
        <f t="shared" si="719"/>
        <v>20</v>
      </c>
      <c r="HM27" s="372">
        <f t="shared" si="720"/>
        <v>0.52631578947368418</v>
      </c>
      <c r="HN27" s="297">
        <f t="shared" si="721"/>
        <v>-24</v>
      </c>
      <c r="HO27" s="372">
        <f t="shared" si="722"/>
        <v>-0.41379310344827586</v>
      </c>
      <c r="HP27" s="297">
        <f t="shared" si="723"/>
        <v>-19</v>
      </c>
      <c r="HQ27" s="372">
        <f t="shared" si="724"/>
        <v>-0.55882352941176472</v>
      </c>
      <c r="HR27" s="297">
        <f t="shared" si="725"/>
        <v>3</v>
      </c>
      <c r="HS27" s="372">
        <f t="shared" si="726"/>
        <v>0.2</v>
      </c>
      <c r="HT27" s="297">
        <f t="shared" si="727"/>
        <v>12</v>
      </c>
      <c r="HU27" s="372">
        <f t="shared" si="728"/>
        <v>0.66666666666666663</v>
      </c>
      <c r="HV27" s="297">
        <f t="shared" si="729"/>
        <v>-15</v>
      </c>
      <c r="HW27" s="372">
        <f t="shared" si="730"/>
        <v>-0.5</v>
      </c>
      <c r="HX27" s="297">
        <f t="shared" si="731"/>
        <v>7</v>
      </c>
      <c r="HY27" s="372">
        <f t="shared" si="732"/>
        <v>0.46666666666666667</v>
      </c>
      <c r="HZ27" s="297">
        <f t="shared" si="733"/>
        <v>-4</v>
      </c>
      <c r="IA27" s="372">
        <f t="shared" si="734"/>
        <v>-0.18181818181818182</v>
      </c>
      <c r="IB27" s="297">
        <f t="shared" si="735"/>
        <v>17</v>
      </c>
      <c r="IC27" s="372">
        <f t="shared" si="736"/>
        <v>0.94444444444444442</v>
      </c>
      <c r="ID27" s="297">
        <f t="shared" si="737"/>
        <v>-16</v>
      </c>
      <c r="IE27" s="372">
        <f t="shared" si="738"/>
        <v>-0.45714285714285713</v>
      </c>
      <c r="IF27" s="297">
        <f t="shared" si="739"/>
        <v>15</v>
      </c>
      <c r="IG27" s="372">
        <f t="shared" si="740"/>
        <v>0.78947368421052633</v>
      </c>
      <c r="IH27" s="297">
        <f t="shared" si="741"/>
        <v>8</v>
      </c>
      <c r="II27" s="372">
        <f t="shared" si="742"/>
        <v>0.23529411764705882</v>
      </c>
      <c r="IJ27" s="297">
        <f t="shared" si="743"/>
        <v>-1</v>
      </c>
      <c r="IK27" s="372">
        <f t="shared" si="744"/>
        <v>-2.3809523809523808E-2</v>
      </c>
      <c r="IL27" s="297">
        <f t="shared" si="745"/>
        <v>-15</v>
      </c>
      <c r="IM27" s="372">
        <f t="shared" si="746"/>
        <v>-0.36585365853658536</v>
      </c>
      <c r="IN27" s="297">
        <f t="shared" si="747"/>
        <v>-17</v>
      </c>
      <c r="IO27" s="372">
        <f t="shared" si="748"/>
        <v>-1.8888888888888888</v>
      </c>
      <c r="IP27" s="297">
        <f t="shared" si="749"/>
        <v>8</v>
      </c>
      <c r="IQ27" s="372">
        <f t="shared" si="750"/>
        <v>0.88888888888888884</v>
      </c>
      <c r="IR27" s="297">
        <f t="shared" si="751"/>
        <v>1</v>
      </c>
      <c r="IS27" s="372">
        <f t="shared" si="752"/>
        <v>4.7619047619047616E-2</v>
      </c>
      <c r="IT27" s="297">
        <f t="shared" si="753"/>
        <v>5</v>
      </c>
      <c r="IU27" s="372">
        <f t="shared" si="754"/>
        <v>0.27777777777777779</v>
      </c>
      <c r="IV27" s="297">
        <f t="shared" si="755"/>
        <v>-2</v>
      </c>
      <c r="IW27" s="372">
        <f t="shared" si="756"/>
        <v>-8.6956521739130432E-2</v>
      </c>
      <c r="IX27" s="297">
        <f t="shared" si="757"/>
        <v>10</v>
      </c>
      <c r="IY27" s="372">
        <f t="shared" si="758"/>
        <v>0.47619047619047616</v>
      </c>
      <c r="IZ27" s="297">
        <f t="shared" si="759"/>
        <v>-24</v>
      </c>
      <c r="JA27" s="372">
        <f t="shared" si="760"/>
        <v>-0.77419354838709675</v>
      </c>
      <c r="JB27" s="297">
        <f t="shared" si="761"/>
        <v>28</v>
      </c>
      <c r="JC27" s="372">
        <f t="shared" si="762"/>
        <v>4</v>
      </c>
      <c r="JD27" s="297">
        <f t="shared" si="763"/>
        <v>-17</v>
      </c>
      <c r="JE27" s="372">
        <f t="shared" si="764"/>
        <v>-0.48571428571428571</v>
      </c>
      <c r="JF27" s="297">
        <f t="shared" si="765"/>
        <v>-12</v>
      </c>
      <c r="JG27" s="372">
        <f t="shared" si="766"/>
        <v>-0.66666666666666663</v>
      </c>
      <c r="JH27" s="297">
        <f t="shared" si="767"/>
        <v>-1</v>
      </c>
      <c r="JI27" s="372">
        <f t="shared" si="768"/>
        <v>-0.16666666666666666</v>
      </c>
      <c r="JJ27" s="297">
        <f t="shared" si="769"/>
        <v>0</v>
      </c>
      <c r="JK27" s="372">
        <f t="shared" si="770"/>
        <v>0</v>
      </c>
      <c r="JL27" s="297">
        <f t="shared" si="771"/>
        <v>-2</v>
      </c>
      <c r="JM27" s="372">
        <f t="shared" si="772"/>
        <v>-0.4</v>
      </c>
      <c r="JN27" s="297">
        <f t="shared" si="773"/>
        <v>0</v>
      </c>
      <c r="JO27" s="372">
        <f t="shared" si="774"/>
        <v>0</v>
      </c>
      <c r="JP27" s="297">
        <f t="shared" si="775"/>
        <v>-2</v>
      </c>
      <c r="JQ27" s="372">
        <f t="shared" si="776"/>
        <v>-0.66666666666666663</v>
      </c>
      <c r="JR27" s="297">
        <f t="shared" si="777"/>
        <v>3</v>
      </c>
      <c r="JS27" s="372">
        <f t="shared" si="778"/>
        <v>3</v>
      </c>
      <c r="JT27" s="297">
        <f t="shared" si="779"/>
        <v>0</v>
      </c>
      <c r="JU27" s="372">
        <f t="shared" si="780"/>
        <v>0</v>
      </c>
      <c r="JV27" s="297">
        <f t="shared" si="781"/>
        <v>-1</v>
      </c>
      <c r="JW27" s="372">
        <f t="shared" si="782"/>
        <v>-0.25</v>
      </c>
      <c r="JX27" s="297">
        <f t="shared" si="783"/>
        <v>0</v>
      </c>
      <c r="JY27" s="372">
        <f t="shared" si="784"/>
        <v>0</v>
      </c>
      <c r="JZ27" s="297">
        <f t="shared" si="785"/>
        <v>1</v>
      </c>
      <c r="KA27" s="372">
        <f t="shared" si="786"/>
        <v>0.33333333333333331</v>
      </c>
      <c r="KB27" s="297">
        <f t="shared" si="787"/>
        <v>-3</v>
      </c>
      <c r="KC27" s="372">
        <f t="shared" si="788"/>
        <v>-0.75</v>
      </c>
      <c r="KD27" s="297">
        <f t="shared" si="789"/>
        <v>1</v>
      </c>
      <c r="KE27" s="372">
        <f t="shared" si="790"/>
        <v>1</v>
      </c>
      <c r="KF27" s="297">
        <f t="shared" si="591"/>
        <v>-1</v>
      </c>
      <c r="KG27" s="1111">
        <f t="shared" si="791"/>
        <v>-0.5</v>
      </c>
      <c r="KH27" s="297">
        <f t="shared" si="792"/>
        <v>1</v>
      </c>
      <c r="KI27" s="372">
        <f t="shared" si="793"/>
        <v>1</v>
      </c>
      <c r="KJ27" s="297">
        <f t="shared" si="794"/>
        <v>-1</v>
      </c>
      <c r="KK27" s="372">
        <f t="shared" si="795"/>
        <v>-0.5</v>
      </c>
      <c r="KL27" s="297">
        <f t="shared" si="796"/>
        <v>11</v>
      </c>
      <c r="KM27" s="372">
        <f t="shared" si="797"/>
        <v>11</v>
      </c>
      <c r="KN27" s="297">
        <f t="shared" si="798"/>
        <v>-6</v>
      </c>
      <c r="KO27" s="372">
        <f t="shared" si="799"/>
        <v>-0.5</v>
      </c>
      <c r="KP27" s="297">
        <f t="shared" si="800"/>
        <v>-4</v>
      </c>
      <c r="KQ27" s="372">
        <f t="shared" si="801"/>
        <v>-0.66666666666666663</v>
      </c>
      <c r="KR27" s="297">
        <f t="shared" si="802"/>
        <v>0</v>
      </c>
      <c r="KS27" s="372">
        <f t="shared" si="803"/>
        <v>0</v>
      </c>
      <c r="KT27" s="297">
        <f t="shared" si="804"/>
        <v>-1</v>
      </c>
      <c r="KU27" s="372">
        <f t="shared" si="805"/>
        <v>-0.5</v>
      </c>
      <c r="KV27" s="297">
        <f t="shared" si="806"/>
        <v>-1</v>
      </c>
      <c r="KW27" s="372">
        <f t="shared" si="807"/>
        <v>-1</v>
      </c>
      <c r="KX27" s="297">
        <f t="shared" si="808"/>
        <v>0</v>
      </c>
      <c r="KY27" s="372" t="e">
        <f t="shared" si="809"/>
        <v>#DIV/0!</v>
      </c>
      <c r="KZ27" s="297">
        <f t="shared" si="810"/>
        <v>0</v>
      </c>
      <c r="LA27" s="372" t="e">
        <f t="shared" si="811"/>
        <v>#DIV/0!</v>
      </c>
      <c r="LB27" s="297">
        <f t="shared" si="812"/>
        <v>0</v>
      </c>
      <c r="LC27" s="372" t="e">
        <f t="shared" si="813"/>
        <v>#DIV/0!</v>
      </c>
      <c r="LD27" s="191">
        <f t="shared" si="814"/>
        <v>3</v>
      </c>
      <c r="LE27" s="953">
        <f t="shared" si="815"/>
        <v>0</v>
      </c>
      <c r="LF27" s="593">
        <f t="shared" si="816"/>
        <v>-3</v>
      </c>
      <c r="LG27" s="108">
        <f t="shared" si="817"/>
        <v>-1</v>
      </c>
      <c r="LH27" s="614"/>
      <c r="LI27" s="614"/>
      <c r="LJ27" s="614"/>
      <c r="LK27" t="str">
        <f t="shared" si="818"/>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19"/>
        <v>39</v>
      </c>
      <c r="LX27" s="249">
        <f t="shared" si="820"/>
        <v>42</v>
      </c>
      <c r="LY27" s="249">
        <f t="shared" si="821"/>
        <v>26</v>
      </c>
      <c r="LZ27" s="249">
        <f t="shared" si="822"/>
        <v>2</v>
      </c>
      <c r="MA27" s="249">
        <f t="shared" si="823"/>
        <v>4</v>
      </c>
      <c r="MB27" s="249">
        <f t="shared" si="824"/>
        <v>3</v>
      </c>
      <c r="MC27" s="249">
        <f t="shared" si="825"/>
        <v>8</v>
      </c>
      <c r="MD27" s="249">
        <f t="shared" si="826"/>
        <v>9</v>
      </c>
      <c r="ME27" s="249">
        <f t="shared" si="827"/>
        <v>5</v>
      </c>
      <c r="MF27" s="249">
        <f t="shared" si="828"/>
        <v>2</v>
      </c>
      <c r="MG27" s="249">
        <f t="shared" si="829"/>
        <v>2</v>
      </c>
      <c r="MH27" s="249">
        <f t="shared" si="830"/>
        <v>6</v>
      </c>
      <c r="MI27" s="249">
        <f t="shared" si="831"/>
        <v>8</v>
      </c>
      <c r="MJ27" s="249">
        <f t="shared" si="832"/>
        <v>7</v>
      </c>
      <c r="MK27" s="249">
        <f t="shared" si="833"/>
        <v>5</v>
      </c>
      <c r="ML27" s="249">
        <f t="shared" si="834"/>
        <v>13</v>
      </c>
      <c r="MM27" s="249">
        <f t="shared" si="835"/>
        <v>19</v>
      </c>
      <c r="MN27" s="249">
        <f t="shared" si="836"/>
        <v>82</v>
      </c>
      <c r="MO27" s="249">
        <f t="shared" si="837"/>
        <v>95</v>
      </c>
      <c r="MP27" s="249">
        <f t="shared" si="838"/>
        <v>18</v>
      </c>
      <c r="MQ27" s="249">
        <f t="shared" si="839"/>
        <v>6</v>
      </c>
      <c r="MR27" s="249">
        <f t="shared" si="840"/>
        <v>16</v>
      </c>
      <c r="MS27" s="249">
        <f t="shared" si="841"/>
        <v>3</v>
      </c>
      <c r="MT27" s="249">
        <f t="shared" si="842"/>
        <v>3</v>
      </c>
      <c r="MU27" s="701">
        <f t="shared" si="843"/>
        <v>6</v>
      </c>
      <c r="MV27" s="701">
        <f t="shared" si="844"/>
        <v>2</v>
      </c>
      <c r="MW27" s="701">
        <f t="shared" si="845"/>
        <v>3</v>
      </c>
      <c r="MX27" s="701">
        <f t="shared" si="846"/>
        <v>15</v>
      </c>
      <c r="MY27" s="701">
        <f t="shared" si="847"/>
        <v>6</v>
      </c>
      <c r="MZ27" s="701">
        <f t="shared" si="848"/>
        <v>10</v>
      </c>
      <c r="NA27" s="701">
        <f t="shared" si="849"/>
        <v>27</v>
      </c>
      <c r="NB27" s="701">
        <f t="shared" si="850"/>
        <v>16</v>
      </c>
      <c r="NC27" s="701">
        <f t="shared" si="851"/>
        <v>12</v>
      </c>
      <c r="ND27" s="701">
        <f t="shared" si="852"/>
        <v>31</v>
      </c>
      <c r="NE27" s="701">
        <f t="shared" si="853"/>
        <v>28</v>
      </c>
      <c r="NF27" s="701">
        <f t="shared" si="854"/>
        <v>33</v>
      </c>
      <c r="NG27" s="804">
        <f t="shared" si="855"/>
        <v>20</v>
      </c>
      <c r="NH27" s="804">
        <f t="shared" si="856"/>
        <v>33</v>
      </c>
      <c r="NI27" s="804">
        <f t="shared" si="857"/>
        <v>6</v>
      </c>
      <c r="NJ27" s="804">
        <f t="shared" si="858"/>
        <v>35</v>
      </c>
      <c r="NK27" s="804">
        <f t="shared" si="859"/>
        <v>17</v>
      </c>
      <c r="NL27" s="804">
        <f t="shared" si="860"/>
        <v>37</v>
      </c>
      <c r="NM27" s="804">
        <f t="shared" si="861"/>
        <v>39</v>
      </c>
      <c r="NN27" s="804">
        <f t="shared" si="862"/>
        <v>27</v>
      </c>
      <c r="NO27" s="804">
        <f t="shared" si="863"/>
        <v>37</v>
      </c>
      <c r="NP27" s="804">
        <f t="shared" si="864"/>
        <v>29</v>
      </c>
      <c r="NQ27" s="804">
        <f t="shared" si="865"/>
        <v>28</v>
      </c>
      <c r="NR27" s="804">
        <f t="shared" si="866"/>
        <v>38</v>
      </c>
      <c r="NS27" s="857">
        <f t="shared" si="867"/>
        <v>58</v>
      </c>
      <c r="NT27" s="857">
        <f t="shared" si="868"/>
        <v>34</v>
      </c>
      <c r="NU27" s="857">
        <f t="shared" si="869"/>
        <v>15</v>
      </c>
      <c r="NV27" s="857">
        <f t="shared" si="870"/>
        <v>18</v>
      </c>
      <c r="NW27" s="857">
        <f t="shared" si="871"/>
        <v>30</v>
      </c>
      <c r="NX27" s="857">
        <f t="shared" si="872"/>
        <v>15</v>
      </c>
      <c r="NY27" s="857">
        <f t="shared" si="873"/>
        <v>22</v>
      </c>
      <c r="NZ27" s="857">
        <f t="shared" si="874"/>
        <v>18</v>
      </c>
      <c r="OA27" s="857">
        <f t="shared" si="875"/>
        <v>35</v>
      </c>
      <c r="OB27" s="857">
        <f t="shared" si="876"/>
        <v>19</v>
      </c>
      <c r="OC27" s="857">
        <f t="shared" si="877"/>
        <v>34</v>
      </c>
      <c r="OD27" s="857">
        <f t="shared" si="878"/>
        <v>42</v>
      </c>
      <c r="OE27" s="1044">
        <f t="shared" si="879"/>
        <v>41</v>
      </c>
      <c r="OF27" s="1044">
        <f t="shared" si="880"/>
        <v>26</v>
      </c>
      <c r="OG27" s="1044">
        <f t="shared" si="881"/>
        <v>9</v>
      </c>
      <c r="OH27" s="1044">
        <f t="shared" si="882"/>
        <v>17</v>
      </c>
      <c r="OI27" s="1044">
        <f t="shared" si="883"/>
        <v>18</v>
      </c>
      <c r="OJ27" s="1044">
        <f t="shared" si="884"/>
        <v>23</v>
      </c>
      <c r="OK27" s="1044">
        <f t="shared" si="885"/>
        <v>21</v>
      </c>
      <c r="OL27" s="1044">
        <f t="shared" si="886"/>
        <v>31</v>
      </c>
      <c r="OM27" s="1044">
        <f t="shared" si="887"/>
        <v>7</v>
      </c>
      <c r="ON27" s="1044">
        <f t="shared" si="888"/>
        <v>35</v>
      </c>
      <c r="OO27" s="1044">
        <f t="shared" si="889"/>
        <v>18</v>
      </c>
      <c r="OP27" s="1044">
        <f t="shared" si="890"/>
        <v>6</v>
      </c>
      <c r="OQ27" s="1066">
        <f t="shared" si="891"/>
        <v>5</v>
      </c>
      <c r="OR27" s="1066">
        <f t="shared" si="892"/>
        <v>5</v>
      </c>
      <c r="OS27" s="1066">
        <f t="shared" si="893"/>
        <v>3</v>
      </c>
      <c r="OT27" s="1066">
        <f t="shared" si="894"/>
        <v>3</v>
      </c>
      <c r="OU27" s="1066">
        <f t="shared" si="895"/>
        <v>1</v>
      </c>
      <c r="OV27" s="1066">
        <f t="shared" si="896"/>
        <v>4</v>
      </c>
      <c r="OW27" s="1066">
        <f t="shared" si="897"/>
        <v>4</v>
      </c>
      <c r="OX27" s="1066">
        <f t="shared" si="898"/>
        <v>3</v>
      </c>
      <c r="OY27" s="1066">
        <f t="shared" si="899"/>
        <v>3</v>
      </c>
      <c r="OZ27" s="1066">
        <f t="shared" si="900"/>
        <v>4</v>
      </c>
      <c r="PA27" s="1066">
        <f t="shared" si="901"/>
        <v>1</v>
      </c>
      <c r="PB27" s="1066">
        <f t="shared" si="902"/>
        <v>2</v>
      </c>
      <c r="PC27" s="1124">
        <f t="shared" si="903"/>
        <v>1</v>
      </c>
      <c r="PD27" s="1124">
        <f t="shared" si="904"/>
        <v>2</v>
      </c>
      <c r="PE27" s="1124">
        <f t="shared" si="904"/>
        <v>1</v>
      </c>
      <c r="PF27" s="1124">
        <f t="shared" si="904"/>
        <v>12</v>
      </c>
      <c r="PG27" s="1124">
        <f t="shared" si="904"/>
        <v>6</v>
      </c>
      <c r="PH27" s="1124">
        <f t="shared" si="904"/>
        <v>2</v>
      </c>
      <c r="PI27" s="1124">
        <f t="shared" si="904"/>
        <v>2</v>
      </c>
      <c r="PJ27" s="1124">
        <f t="shared" si="904"/>
        <v>1</v>
      </c>
      <c r="PK27" s="1124">
        <f t="shared" si="904"/>
        <v>0</v>
      </c>
      <c r="PL27" s="1124">
        <f t="shared" si="904"/>
        <v>0</v>
      </c>
      <c r="PM27" s="1124">
        <f t="shared" si="904"/>
        <v>0</v>
      </c>
      <c r="PN27" s="1124">
        <f t="shared" si="904"/>
        <v>0</v>
      </c>
    </row>
    <row r="28" spans="1:430" x14ac:dyDescent="0.3">
      <c r="A28" s="675"/>
      <c r="B28" s="50">
        <v>3.2</v>
      </c>
      <c r="E28" s="1198" t="s">
        <v>43</v>
      </c>
      <c r="F28" s="1198"/>
      <c r="G28" s="1199"/>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94"/>
        <v>82222</v>
      </c>
      <c r="AW28" s="150">
        <f t="shared" si="595"/>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8"/>
        <v>94891</v>
      </c>
      <c r="BK28" s="150">
        <f t="shared" si="599"/>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06"/>
        <v>97104</v>
      </c>
      <c r="BY28" s="150">
        <f t="shared" si="60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14"/>
        <v>83950</v>
      </c>
      <c r="CM28" s="150">
        <f t="shared" si="615"/>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22"/>
        <v>76305</v>
      </c>
      <c r="DA28" s="150">
        <f t="shared" si="62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30"/>
        <v>69227</v>
      </c>
      <c r="DO28" s="150">
        <f t="shared" si="63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8"/>
        <v>71071</v>
      </c>
      <c r="EC28" s="150">
        <f t="shared" si="639"/>
        <v>5922.583333333333</v>
      </c>
      <c r="ED28" s="187">
        <v>5946</v>
      </c>
      <c r="EE28" s="64">
        <v>5415</v>
      </c>
      <c r="EF28" s="20">
        <v>4846</v>
      </c>
      <c r="EG28" s="64">
        <v>5585</v>
      </c>
      <c r="EH28" s="20">
        <v>5119</v>
      </c>
      <c r="EI28" s="64">
        <v>4803</v>
      </c>
      <c r="EJ28" s="187">
        <v>7008</v>
      </c>
      <c r="EK28" s="64">
        <v>6707</v>
      </c>
      <c r="EL28" s="187">
        <v>6467</v>
      </c>
      <c r="EM28" s="64"/>
      <c r="EN28" s="187"/>
      <c r="EO28" s="64"/>
      <c r="EP28" s="118">
        <f t="shared" si="645"/>
        <v>51896</v>
      </c>
      <c r="EQ28" s="150">
        <f t="shared" si="646"/>
        <v>5766.2222222222226</v>
      </c>
      <c r="ER28" s="113">
        <f t="shared" si="647"/>
        <v>692</v>
      </c>
      <c r="ES28" s="367">
        <f t="shared" si="648"/>
        <v>0.10516717325227963</v>
      </c>
      <c r="ET28" s="113">
        <f t="shared" si="649"/>
        <v>-217</v>
      </c>
      <c r="EU28" s="367">
        <f t="shared" si="650"/>
        <v>-2.984048404840484E-2</v>
      </c>
      <c r="EV28" s="113">
        <f t="shared" si="651"/>
        <v>455</v>
      </c>
      <c r="EW28" s="367">
        <f t="shared" si="652"/>
        <v>6.449326718639263E-2</v>
      </c>
      <c r="EX28" s="113">
        <f t="shared" si="653"/>
        <v>6161</v>
      </c>
      <c r="EY28" s="367">
        <f t="shared" si="654"/>
        <v>0.82037283621837553</v>
      </c>
      <c r="EZ28" s="113">
        <f t="shared" si="655"/>
        <v>-4662</v>
      </c>
      <c r="FA28" s="367">
        <f t="shared" si="656"/>
        <v>-0.34101382488479265</v>
      </c>
      <c r="FB28" s="113">
        <f t="shared" si="657"/>
        <v>-1339</v>
      </c>
      <c r="FC28" s="367">
        <f t="shared" si="658"/>
        <v>-0.14862914862914864</v>
      </c>
      <c r="FD28" s="113">
        <f t="shared" si="659"/>
        <v>745</v>
      </c>
      <c r="FE28" s="367">
        <f t="shared" si="660"/>
        <v>9.7131681877444587E-2</v>
      </c>
      <c r="FF28" s="113">
        <f t="shared" si="661"/>
        <v>-1515</v>
      </c>
      <c r="FG28" s="367">
        <f t="shared" si="662"/>
        <v>-0.18003565062388591</v>
      </c>
      <c r="FH28" s="113">
        <f t="shared" si="663"/>
        <v>-161</v>
      </c>
      <c r="FI28" s="367">
        <f t="shared" si="664"/>
        <v>-2.3333333333333334E-2</v>
      </c>
      <c r="FJ28" s="113">
        <f t="shared" si="665"/>
        <v>115</v>
      </c>
      <c r="FK28" s="100">
        <f t="shared" si="666"/>
        <v>1.7064846416382253E-2</v>
      </c>
      <c r="FL28" s="113">
        <f t="shared" si="667"/>
        <v>-180</v>
      </c>
      <c r="FM28" s="367">
        <f t="shared" si="668"/>
        <v>-2.6262036766851474E-2</v>
      </c>
      <c r="FN28" s="113">
        <f t="shared" si="669"/>
        <v>448</v>
      </c>
      <c r="FO28" s="367">
        <f t="shared" si="670"/>
        <v>6.7126161222655079E-2</v>
      </c>
      <c r="FP28" s="113">
        <f t="shared" si="671"/>
        <v>333</v>
      </c>
      <c r="FQ28" s="367">
        <f t="shared" si="672"/>
        <v>4.675652906486942E-2</v>
      </c>
      <c r="FR28" s="292">
        <f t="shared" si="673"/>
        <v>-470</v>
      </c>
      <c r="FS28" s="370">
        <f t="shared" si="674"/>
        <v>-6.304493628437291E-2</v>
      </c>
      <c r="FT28" s="292">
        <f t="shared" si="675"/>
        <v>531</v>
      </c>
      <c r="FU28" s="370">
        <f t="shared" si="676"/>
        <v>7.6020042949176803E-2</v>
      </c>
      <c r="FV28" s="292">
        <f t="shared" si="677"/>
        <v>5500</v>
      </c>
      <c r="FW28" s="370">
        <f t="shared" si="678"/>
        <v>0.73177221926556679</v>
      </c>
      <c r="FX28" s="292">
        <f t="shared" si="679"/>
        <v>-5374</v>
      </c>
      <c r="FY28" s="370">
        <f t="shared" si="680"/>
        <v>-0.41287645974185616</v>
      </c>
      <c r="FZ28" s="292">
        <f t="shared" si="681"/>
        <v>7</v>
      </c>
      <c r="GA28" s="370">
        <f t="shared" si="682"/>
        <v>9.1599057838262238E-4</v>
      </c>
      <c r="GB28" s="292">
        <f t="shared" si="683"/>
        <v>1159</v>
      </c>
      <c r="GC28" s="370">
        <f t="shared" si="684"/>
        <v>0.15152307491175318</v>
      </c>
      <c r="GD28" s="292">
        <f t="shared" si="685"/>
        <v>-1531</v>
      </c>
      <c r="GE28" s="370">
        <f t="shared" si="686"/>
        <v>-0.17381925522252498</v>
      </c>
      <c r="GF28" s="292">
        <f t="shared" si="687"/>
        <v>936</v>
      </c>
      <c r="GG28" s="370">
        <f t="shared" si="688"/>
        <v>0.12862443314552699</v>
      </c>
      <c r="GH28" s="292">
        <f t="shared" si="689"/>
        <v>252</v>
      </c>
      <c r="GI28" s="370">
        <f t="shared" si="690"/>
        <v>3.068306343601607E-2</v>
      </c>
      <c r="GJ28" s="292">
        <f t="shared" si="691"/>
        <v>-1690</v>
      </c>
      <c r="GK28" s="370">
        <f t="shared" si="692"/>
        <v>-0.19964559952746605</v>
      </c>
      <c r="GL28" s="292">
        <f t="shared" si="693"/>
        <v>528</v>
      </c>
      <c r="GM28" s="370">
        <f t="shared" si="694"/>
        <v>7.7933579335793354E-2</v>
      </c>
      <c r="GN28" s="292">
        <f t="shared" si="695"/>
        <v>414</v>
      </c>
      <c r="GO28" s="370">
        <f t="shared" si="696"/>
        <v>5.66890319046967E-2</v>
      </c>
      <c r="GP28" s="292">
        <f t="shared" si="697"/>
        <v>-799</v>
      </c>
      <c r="GQ28" s="370">
        <f t="shared" si="698"/>
        <v>-0.10353764416223921</v>
      </c>
      <c r="GR28" s="292">
        <f t="shared" si="699"/>
        <v>-133</v>
      </c>
      <c r="GS28" s="370">
        <f t="shared" si="700"/>
        <v>-1.9225209598149755E-2</v>
      </c>
      <c r="GT28" s="292">
        <f t="shared" si="701"/>
        <v>477</v>
      </c>
      <c r="GU28" s="370">
        <f t="shared" si="702"/>
        <v>7.0302137067059692E-2</v>
      </c>
      <c r="GV28" s="292">
        <f t="shared" si="703"/>
        <v>-553</v>
      </c>
      <c r="GW28" s="370">
        <f t="shared" si="704"/>
        <v>-7.6149820985954284E-2</v>
      </c>
      <c r="GX28" s="292">
        <f t="shared" si="705"/>
        <v>906</v>
      </c>
      <c r="GY28" s="370">
        <f t="shared" si="706"/>
        <v>0.13504248025040991</v>
      </c>
      <c r="GZ28" s="292">
        <f t="shared" si="707"/>
        <v>-722</v>
      </c>
      <c r="HA28" s="370">
        <f t="shared" si="708"/>
        <v>-9.4812869336835193E-2</v>
      </c>
      <c r="HB28" s="292">
        <f t="shared" si="709"/>
        <v>498</v>
      </c>
      <c r="HC28" s="370">
        <f t="shared" si="710"/>
        <v>7.2247207311765566E-2</v>
      </c>
      <c r="HD28" s="292">
        <f t="shared" si="711"/>
        <v>67</v>
      </c>
      <c r="HE28" s="370">
        <f t="shared" si="712"/>
        <v>9.0650791503179545E-3</v>
      </c>
      <c r="HF28" s="292">
        <f t="shared" si="713"/>
        <v>-857</v>
      </c>
      <c r="HG28" s="370">
        <f t="shared" si="714"/>
        <v>-0.11491016358272996</v>
      </c>
      <c r="HH28" s="292">
        <f t="shared" si="715"/>
        <v>-576</v>
      </c>
      <c r="HI28" s="370">
        <f t="shared" si="716"/>
        <v>-8.7259506135434026E-2</v>
      </c>
      <c r="HJ28" s="292">
        <f t="shared" si="717"/>
        <v>551</v>
      </c>
      <c r="HK28" s="370">
        <f t="shared" si="718"/>
        <v>9.1452282157676354E-2</v>
      </c>
      <c r="HL28" s="292">
        <f t="shared" si="719"/>
        <v>146</v>
      </c>
      <c r="HM28" s="370">
        <f t="shared" si="720"/>
        <v>2.2201946472019465E-2</v>
      </c>
      <c r="HN28" s="292">
        <f t="shared" si="721"/>
        <v>247</v>
      </c>
      <c r="HO28" s="370">
        <f t="shared" si="722"/>
        <v>3.6745016364177326E-2</v>
      </c>
      <c r="HP28" s="292">
        <f t="shared" si="723"/>
        <v>-494</v>
      </c>
      <c r="HQ28" s="370">
        <f t="shared" si="724"/>
        <v>-7.0885349404505665E-2</v>
      </c>
      <c r="HR28" s="292">
        <f t="shared" si="725"/>
        <v>748</v>
      </c>
      <c r="HS28" s="370">
        <f t="shared" si="726"/>
        <v>0.11552123552123553</v>
      </c>
      <c r="HT28" s="292">
        <f t="shared" si="727"/>
        <v>-1153</v>
      </c>
      <c r="HU28" s="370">
        <f t="shared" si="728"/>
        <v>-0.1596289630347501</v>
      </c>
      <c r="HV28" s="292">
        <f t="shared" si="729"/>
        <v>26</v>
      </c>
      <c r="HW28" s="370">
        <f t="shared" si="730"/>
        <v>4.2833607907743002E-3</v>
      </c>
      <c r="HX28" s="292">
        <f t="shared" si="731"/>
        <v>820</v>
      </c>
      <c r="HY28" s="370">
        <f t="shared" si="732"/>
        <v>0.13451443569553806</v>
      </c>
      <c r="HZ28" s="292">
        <f t="shared" si="733"/>
        <v>-240</v>
      </c>
      <c r="IA28" s="370">
        <f t="shared" si="734"/>
        <v>-3.4702139965297862E-2</v>
      </c>
      <c r="IB28" s="292">
        <f t="shared" si="735"/>
        <v>-309</v>
      </c>
      <c r="IC28" s="370">
        <f t="shared" si="736"/>
        <v>-4.6285200718993412E-2</v>
      </c>
      <c r="ID28" s="292">
        <f t="shared" si="737"/>
        <v>-1042</v>
      </c>
      <c r="IE28" s="370">
        <f t="shared" si="738"/>
        <v>-0.16365635307051987</v>
      </c>
      <c r="IF28" s="292">
        <f t="shared" si="739"/>
        <v>549</v>
      </c>
      <c r="IG28" s="370">
        <f t="shared" si="740"/>
        <v>0.10309859154929578</v>
      </c>
      <c r="IH28" s="292">
        <f t="shared" si="741"/>
        <v>-282</v>
      </c>
      <c r="II28" s="370">
        <f t="shared" si="742"/>
        <v>-4.8008171603677222E-2</v>
      </c>
      <c r="IJ28" s="292">
        <f t="shared" si="743"/>
        <v>-282</v>
      </c>
      <c r="IK28" s="370">
        <f t="shared" si="744"/>
        <v>-5.0429184549356222E-2</v>
      </c>
      <c r="IL28" s="292">
        <f t="shared" si="745"/>
        <v>768</v>
      </c>
      <c r="IM28" s="370">
        <f t="shared" si="746"/>
        <v>0.14463276836158193</v>
      </c>
      <c r="IN28" s="292">
        <f t="shared" si="747"/>
        <v>-1092</v>
      </c>
      <c r="IO28" s="370">
        <f t="shared" si="748"/>
        <v>-0.21901323706377859</v>
      </c>
      <c r="IP28" s="292">
        <f t="shared" si="749"/>
        <v>676</v>
      </c>
      <c r="IQ28" s="370">
        <f t="shared" si="750"/>
        <v>0.13557962294424389</v>
      </c>
      <c r="IR28" s="292">
        <f t="shared" si="751"/>
        <v>-682</v>
      </c>
      <c r="IS28" s="370">
        <f t="shared" si="752"/>
        <v>-0.11821976974301934</v>
      </c>
      <c r="IT28" s="292">
        <f t="shared" si="753"/>
        <v>-61</v>
      </c>
      <c r="IU28" s="370">
        <f t="shared" si="754"/>
        <v>-1.2248995983935742E-2</v>
      </c>
      <c r="IV28" s="292">
        <f t="shared" si="755"/>
        <v>1828</v>
      </c>
      <c r="IW28" s="370">
        <f t="shared" si="756"/>
        <v>0.37162024801788984</v>
      </c>
      <c r="IX28" s="292">
        <f t="shared" si="757"/>
        <v>-311</v>
      </c>
      <c r="IY28" s="370">
        <f t="shared" si="758"/>
        <v>-4.6094560545427599E-2</v>
      </c>
      <c r="IZ28" s="292">
        <f t="shared" si="759"/>
        <v>-387</v>
      </c>
      <c r="JA28" s="370">
        <f t="shared" si="760"/>
        <v>-6.0130515848353015E-2</v>
      </c>
      <c r="JB28" s="292">
        <f t="shared" si="761"/>
        <v>39</v>
      </c>
      <c r="JC28" s="370">
        <f t="shared" si="762"/>
        <v>6.447346668870888E-3</v>
      </c>
      <c r="JD28" s="292">
        <f t="shared" si="763"/>
        <v>-683</v>
      </c>
      <c r="JE28" s="370">
        <f t="shared" si="764"/>
        <v>-0.11218791064388962</v>
      </c>
      <c r="JF28" s="292">
        <f t="shared" si="765"/>
        <v>1162</v>
      </c>
      <c r="JG28" s="370">
        <f t="shared" si="766"/>
        <v>0.21498612395929695</v>
      </c>
      <c r="JH28" s="292">
        <f t="shared" si="767"/>
        <v>-678</v>
      </c>
      <c r="JI28" s="370">
        <f t="shared" si="768"/>
        <v>-0.10324349017816355</v>
      </c>
      <c r="JJ28" s="292">
        <f t="shared" si="769"/>
        <v>192</v>
      </c>
      <c r="JK28" s="370">
        <f t="shared" si="770"/>
        <v>3.2603158430973E-2</v>
      </c>
      <c r="JL28" s="292">
        <f t="shared" si="771"/>
        <v>-1507</v>
      </c>
      <c r="JM28" s="370">
        <f t="shared" si="772"/>
        <v>-0.24782108205887191</v>
      </c>
      <c r="JN28" s="292">
        <f t="shared" si="773"/>
        <v>2060</v>
      </c>
      <c r="JO28" s="370">
        <f t="shared" si="774"/>
        <v>0.45037166593790995</v>
      </c>
      <c r="JP28" s="292">
        <f t="shared" si="775"/>
        <v>-1437</v>
      </c>
      <c r="JQ28" s="370">
        <f t="shared" si="776"/>
        <v>-0.21661139583961411</v>
      </c>
      <c r="JR28" s="292">
        <f t="shared" si="777"/>
        <v>-235</v>
      </c>
      <c r="JS28" s="370">
        <f t="shared" si="778"/>
        <v>-4.5218395228016163E-2</v>
      </c>
      <c r="JT28" s="292">
        <f t="shared" si="779"/>
        <v>2187</v>
      </c>
      <c r="JU28" s="370">
        <f t="shared" si="780"/>
        <v>0.4407496977025393</v>
      </c>
      <c r="JV28" s="292">
        <f t="shared" si="781"/>
        <v>-610</v>
      </c>
      <c r="JW28" s="370">
        <f t="shared" si="782"/>
        <v>-8.5326619107567489E-2</v>
      </c>
      <c r="JX28" s="292">
        <f t="shared" si="783"/>
        <v>-15</v>
      </c>
      <c r="JY28" s="370">
        <f t="shared" si="784"/>
        <v>-2.2939287352806239E-3</v>
      </c>
      <c r="JZ28" s="292">
        <f t="shared" si="785"/>
        <v>-477</v>
      </c>
      <c r="KA28" s="370">
        <f t="shared" si="786"/>
        <v>-7.3114653586756589E-2</v>
      </c>
      <c r="KB28" s="292">
        <f t="shared" si="787"/>
        <v>-236</v>
      </c>
      <c r="KC28" s="370">
        <f t="shared" si="788"/>
        <v>-3.9027617000165368E-2</v>
      </c>
      <c r="KD28" s="292">
        <f t="shared" si="789"/>
        <v>-147</v>
      </c>
      <c r="KE28" s="370">
        <f t="shared" si="790"/>
        <v>-2.5296850800206504E-2</v>
      </c>
      <c r="KF28" s="292">
        <f t="shared" si="591"/>
        <v>282</v>
      </c>
      <c r="KG28" s="375">
        <f t="shared" si="791"/>
        <v>4.9788135593220338E-2</v>
      </c>
      <c r="KH28" s="292">
        <f t="shared" si="792"/>
        <v>-531</v>
      </c>
      <c r="KI28" s="370">
        <f t="shared" si="793"/>
        <v>-8.9303733602421789E-2</v>
      </c>
      <c r="KJ28" s="292">
        <f t="shared" si="794"/>
        <v>-569</v>
      </c>
      <c r="KK28" s="370">
        <f t="shared" si="795"/>
        <v>-0.10507848568790397</v>
      </c>
      <c r="KL28" s="292">
        <f t="shared" si="796"/>
        <v>739</v>
      </c>
      <c r="KM28" s="370">
        <f t="shared" si="797"/>
        <v>0.1524969046636401</v>
      </c>
      <c r="KN28" s="292">
        <f t="shared" si="798"/>
        <v>-466</v>
      </c>
      <c r="KO28" s="370">
        <f t="shared" si="799"/>
        <v>-8.3437779767233655E-2</v>
      </c>
      <c r="KP28" s="292">
        <f t="shared" si="800"/>
        <v>-316</v>
      </c>
      <c r="KQ28" s="370">
        <f t="shared" si="801"/>
        <v>-6.1730806798202774E-2</v>
      </c>
      <c r="KR28" s="292">
        <f t="shared" si="802"/>
        <v>2205</v>
      </c>
      <c r="KS28" s="370">
        <f t="shared" si="803"/>
        <v>0.45908806995627732</v>
      </c>
      <c r="KT28" s="292">
        <f t="shared" si="804"/>
        <v>-301</v>
      </c>
      <c r="KU28" s="370">
        <f t="shared" si="805"/>
        <v>-4.2950913242009135E-2</v>
      </c>
      <c r="KV28" s="292">
        <f t="shared" si="806"/>
        <v>-240</v>
      </c>
      <c r="KW28" s="370">
        <f t="shared" si="807"/>
        <v>-3.5783509765916204E-2</v>
      </c>
      <c r="KX28" s="292">
        <f t="shared" si="808"/>
        <v>-6467</v>
      </c>
      <c r="KY28" s="370">
        <f t="shared" si="809"/>
        <v>-1</v>
      </c>
      <c r="KZ28" s="292">
        <f t="shared" si="810"/>
        <v>0</v>
      </c>
      <c r="LA28" s="370" t="e">
        <f t="shared" si="811"/>
        <v>#DIV/0!</v>
      </c>
      <c r="LB28" s="292">
        <f t="shared" si="812"/>
        <v>0</v>
      </c>
      <c r="LC28" s="370" t="e">
        <f t="shared" si="813"/>
        <v>#DIV/0!</v>
      </c>
      <c r="LD28" s="187">
        <f t="shared" si="814"/>
        <v>6524</v>
      </c>
      <c r="LE28" s="952">
        <f t="shared" si="815"/>
        <v>6467</v>
      </c>
      <c r="LF28" s="113">
        <f t="shared" si="816"/>
        <v>-57</v>
      </c>
      <c r="LG28" s="100">
        <f t="shared" si="817"/>
        <v>-8.736971183323115E-3</v>
      </c>
      <c r="LH28" s="614"/>
      <c r="LI28" s="614"/>
      <c r="LJ28" s="614"/>
      <c r="LK28" t="str">
        <f t="shared" si="818"/>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19"/>
        <v>6665</v>
      </c>
      <c r="LX28" s="241">
        <f t="shared" si="820"/>
        <v>7045</v>
      </c>
      <c r="LY28" s="241">
        <f t="shared" si="821"/>
        <v>5368</v>
      </c>
      <c r="LZ28" s="241">
        <f t="shared" si="822"/>
        <v>8782</v>
      </c>
      <c r="MA28" s="241">
        <f t="shared" si="823"/>
        <v>6403</v>
      </c>
      <c r="MB28" s="241">
        <f t="shared" si="824"/>
        <v>5780</v>
      </c>
      <c r="MC28" s="241">
        <f t="shared" si="825"/>
        <v>7404</v>
      </c>
      <c r="MD28" s="241">
        <f t="shared" si="826"/>
        <v>7046</v>
      </c>
      <c r="ME28" s="241">
        <f t="shared" si="827"/>
        <v>6225</v>
      </c>
      <c r="MF28" s="241">
        <f t="shared" si="828"/>
        <v>6705</v>
      </c>
      <c r="MG28" s="241">
        <f t="shared" si="829"/>
        <v>8219</v>
      </c>
      <c r="MH28" s="241">
        <f t="shared" si="830"/>
        <v>6580</v>
      </c>
      <c r="MI28" s="241">
        <f t="shared" si="831"/>
        <v>7272</v>
      </c>
      <c r="MJ28" s="241">
        <f t="shared" si="832"/>
        <v>7055</v>
      </c>
      <c r="MK28" s="241">
        <f t="shared" si="833"/>
        <v>7510</v>
      </c>
      <c r="ML28" s="241">
        <f t="shared" si="834"/>
        <v>13671</v>
      </c>
      <c r="MM28" s="241">
        <f t="shared" si="835"/>
        <v>9009</v>
      </c>
      <c r="MN28" s="241">
        <f t="shared" si="836"/>
        <v>7670</v>
      </c>
      <c r="MO28" s="241">
        <f t="shared" si="837"/>
        <v>8415</v>
      </c>
      <c r="MP28" s="241">
        <f t="shared" si="838"/>
        <v>6900</v>
      </c>
      <c r="MQ28" s="241">
        <f t="shared" si="839"/>
        <v>6739</v>
      </c>
      <c r="MR28" s="241">
        <f t="shared" si="840"/>
        <v>6854</v>
      </c>
      <c r="MS28" s="241">
        <f t="shared" si="841"/>
        <v>6674</v>
      </c>
      <c r="MT28" s="241">
        <f t="shared" si="842"/>
        <v>7122</v>
      </c>
      <c r="MU28" s="697">
        <f t="shared" si="843"/>
        <v>7455</v>
      </c>
      <c r="MV28" s="697">
        <f t="shared" si="844"/>
        <v>6985</v>
      </c>
      <c r="MW28" s="697">
        <f t="shared" si="845"/>
        <v>7516</v>
      </c>
      <c r="MX28" s="697">
        <f t="shared" si="846"/>
        <v>13016</v>
      </c>
      <c r="MY28" s="697">
        <f t="shared" si="847"/>
        <v>7642</v>
      </c>
      <c r="MZ28" s="697">
        <f t="shared" si="848"/>
        <v>7649</v>
      </c>
      <c r="NA28" s="697">
        <f t="shared" si="849"/>
        <v>8808</v>
      </c>
      <c r="NB28" s="697">
        <f t="shared" si="850"/>
        <v>7277</v>
      </c>
      <c r="NC28" s="697">
        <f t="shared" si="851"/>
        <v>8213</v>
      </c>
      <c r="ND28" s="697">
        <f t="shared" si="852"/>
        <v>8465</v>
      </c>
      <c r="NE28" s="697">
        <f t="shared" si="853"/>
        <v>6775</v>
      </c>
      <c r="NF28" s="697">
        <f t="shared" si="854"/>
        <v>7303</v>
      </c>
      <c r="NG28" s="800">
        <f t="shared" si="855"/>
        <v>7717</v>
      </c>
      <c r="NH28" s="800">
        <f t="shared" si="856"/>
        <v>6918</v>
      </c>
      <c r="NI28" s="800">
        <f t="shared" si="857"/>
        <v>6785</v>
      </c>
      <c r="NJ28" s="800">
        <f t="shared" si="858"/>
        <v>7262</v>
      </c>
      <c r="NK28" s="800">
        <f t="shared" si="859"/>
        <v>6709</v>
      </c>
      <c r="NL28" s="800">
        <f t="shared" si="860"/>
        <v>7615</v>
      </c>
      <c r="NM28" s="800">
        <f t="shared" si="861"/>
        <v>6893</v>
      </c>
      <c r="NN28" s="800">
        <f t="shared" si="862"/>
        <v>7391</v>
      </c>
      <c r="NO28" s="800">
        <f t="shared" si="863"/>
        <v>7458</v>
      </c>
      <c r="NP28" s="800">
        <f t="shared" si="864"/>
        <v>6601</v>
      </c>
      <c r="NQ28" s="800">
        <f t="shared" si="865"/>
        <v>6025</v>
      </c>
      <c r="NR28" s="800">
        <f t="shared" si="866"/>
        <v>6576</v>
      </c>
      <c r="NS28" s="853">
        <f t="shared" si="867"/>
        <v>6722</v>
      </c>
      <c r="NT28" s="853">
        <f t="shared" si="868"/>
        <v>6969</v>
      </c>
      <c r="NU28" s="853">
        <f t="shared" si="869"/>
        <v>6475</v>
      </c>
      <c r="NV28" s="853">
        <f t="shared" si="870"/>
        <v>7223</v>
      </c>
      <c r="NW28" s="853">
        <f t="shared" si="871"/>
        <v>6070</v>
      </c>
      <c r="NX28" s="853">
        <f t="shared" si="872"/>
        <v>6096</v>
      </c>
      <c r="NY28" s="853">
        <f t="shared" si="873"/>
        <v>6916</v>
      </c>
      <c r="NZ28" s="853">
        <f t="shared" si="874"/>
        <v>6676</v>
      </c>
      <c r="OA28" s="853">
        <f t="shared" si="875"/>
        <v>6367</v>
      </c>
      <c r="OB28" s="853">
        <f t="shared" si="876"/>
        <v>5325</v>
      </c>
      <c r="OC28" s="853">
        <f t="shared" si="877"/>
        <v>5874</v>
      </c>
      <c r="OD28" s="853">
        <f t="shared" si="878"/>
        <v>5592</v>
      </c>
      <c r="OE28" s="1040">
        <f t="shared" si="879"/>
        <v>5310</v>
      </c>
      <c r="OF28" s="1040">
        <f t="shared" si="880"/>
        <v>6078</v>
      </c>
      <c r="OG28" s="1040">
        <f t="shared" si="881"/>
        <v>4986</v>
      </c>
      <c r="OH28" s="1040">
        <f t="shared" si="882"/>
        <v>5662</v>
      </c>
      <c r="OI28" s="1040">
        <f t="shared" si="883"/>
        <v>4980</v>
      </c>
      <c r="OJ28" s="1040">
        <f t="shared" si="884"/>
        <v>4919</v>
      </c>
      <c r="OK28" s="1040">
        <f t="shared" si="885"/>
        <v>6747</v>
      </c>
      <c r="OL28" s="1040">
        <f t="shared" si="886"/>
        <v>6436</v>
      </c>
      <c r="OM28" s="1040">
        <f t="shared" si="887"/>
        <v>6049</v>
      </c>
      <c r="ON28" s="1040">
        <f t="shared" si="888"/>
        <v>6088</v>
      </c>
      <c r="OO28" s="1040">
        <f t="shared" si="889"/>
        <v>5405</v>
      </c>
      <c r="OP28" s="1040">
        <f t="shared" si="890"/>
        <v>6567</v>
      </c>
      <c r="OQ28" s="1062">
        <f t="shared" si="891"/>
        <v>5889</v>
      </c>
      <c r="OR28" s="1062">
        <f t="shared" si="892"/>
        <v>6081</v>
      </c>
      <c r="OS28" s="1062">
        <f t="shared" si="893"/>
        <v>4574</v>
      </c>
      <c r="OT28" s="1062">
        <f t="shared" si="894"/>
        <v>6634</v>
      </c>
      <c r="OU28" s="1062">
        <f t="shared" si="895"/>
        <v>5197</v>
      </c>
      <c r="OV28" s="1062">
        <f t="shared" si="896"/>
        <v>4962</v>
      </c>
      <c r="OW28" s="1062">
        <f t="shared" si="897"/>
        <v>7149</v>
      </c>
      <c r="OX28" s="1062">
        <f t="shared" si="898"/>
        <v>6539</v>
      </c>
      <c r="OY28" s="1062">
        <f t="shared" si="899"/>
        <v>6524</v>
      </c>
      <c r="OZ28" s="1062">
        <f t="shared" si="900"/>
        <v>6047</v>
      </c>
      <c r="PA28" s="1062">
        <f t="shared" si="901"/>
        <v>5811</v>
      </c>
      <c r="PB28" s="1062">
        <f t="shared" si="902"/>
        <v>5664</v>
      </c>
      <c r="PC28" s="1120">
        <f t="shared" si="903"/>
        <v>5946</v>
      </c>
      <c r="PD28" s="1120">
        <f t="shared" si="904"/>
        <v>5415</v>
      </c>
      <c r="PE28" s="1120">
        <f t="shared" si="904"/>
        <v>4846</v>
      </c>
      <c r="PF28" s="1120">
        <f t="shared" si="904"/>
        <v>5585</v>
      </c>
      <c r="PG28" s="1120">
        <f t="shared" si="904"/>
        <v>5119</v>
      </c>
      <c r="PH28" s="1120">
        <f t="shared" si="904"/>
        <v>4803</v>
      </c>
      <c r="PI28" s="1120">
        <f t="shared" si="904"/>
        <v>7008</v>
      </c>
      <c r="PJ28" s="1120">
        <f t="shared" si="904"/>
        <v>6707</v>
      </c>
      <c r="PK28" s="1120">
        <f t="shared" si="904"/>
        <v>6467</v>
      </c>
      <c r="PL28" s="1120">
        <f t="shared" si="904"/>
        <v>0</v>
      </c>
      <c r="PM28" s="1120">
        <f t="shared" si="904"/>
        <v>0</v>
      </c>
      <c r="PN28" s="1120">
        <f t="shared" si="904"/>
        <v>0</v>
      </c>
    </row>
    <row r="29" spans="1:430" x14ac:dyDescent="0.3">
      <c r="A29" s="675"/>
      <c r="B29" s="50">
        <v>3.3</v>
      </c>
      <c r="E29" s="1188" t="s">
        <v>44</v>
      </c>
      <c r="F29" s="1188"/>
      <c r="G29" s="1189"/>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5"/>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9"/>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0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5"/>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2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3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9"/>
        <v>2.9749999999999996</v>
      </c>
      <c r="ED29" s="192">
        <v>1.7</v>
      </c>
      <c r="EE29" s="153">
        <v>2.2999999999999998</v>
      </c>
      <c r="EF29" s="74">
        <v>1.9</v>
      </c>
      <c r="EG29" s="153">
        <v>2.6</v>
      </c>
      <c r="EH29" s="74">
        <v>2.1</v>
      </c>
      <c r="EI29" s="153">
        <v>2.1</v>
      </c>
      <c r="EJ29" s="192">
        <v>2.8</v>
      </c>
      <c r="EK29" s="153">
        <v>2.4</v>
      </c>
      <c r="EL29" s="192">
        <v>2.2999999999999998</v>
      </c>
      <c r="EM29" s="153"/>
      <c r="EN29" s="192"/>
      <c r="EO29" s="153"/>
      <c r="EP29" s="166">
        <v>0</v>
      </c>
      <c r="EQ29" s="140">
        <f t="shared" si="646"/>
        <v>2.2444444444444445</v>
      </c>
      <c r="ER29" s="595">
        <f t="shared" si="647"/>
        <v>9.9999999999999867E-2</v>
      </c>
      <c r="ES29" s="367">
        <f t="shared" si="648"/>
        <v>5.5555555555555483E-2</v>
      </c>
      <c r="ET29" s="595">
        <f t="shared" si="649"/>
        <v>-0.39999999999999991</v>
      </c>
      <c r="EU29" s="367">
        <f t="shared" si="650"/>
        <v>-0.21052631578947364</v>
      </c>
      <c r="EV29" s="595">
        <f t="shared" si="651"/>
        <v>0</v>
      </c>
      <c r="EW29" s="367">
        <f t="shared" si="652"/>
        <v>0</v>
      </c>
      <c r="EX29" s="595">
        <f t="shared" si="653"/>
        <v>-0.10000000000000009</v>
      </c>
      <c r="EY29" s="367">
        <f t="shared" si="654"/>
        <v>-6.6666666666666721E-2</v>
      </c>
      <c r="EZ29" s="595">
        <f t="shared" si="655"/>
        <v>0.70000000000000018</v>
      </c>
      <c r="FA29" s="367">
        <f t="shared" si="656"/>
        <v>0.50000000000000011</v>
      </c>
      <c r="FB29" s="595">
        <f t="shared" si="657"/>
        <v>-0.30000000000000004</v>
      </c>
      <c r="FC29" s="367">
        <f t="shared" si="658"/>
        <v>-0.14285714285714288</v>
      </c>
      <c r="FD29" s="595">
        <f t="shared" si="659"/>
        <v>0.49999999999999978</v>
      </c>
      <c r="FE29" s="367">
        <f t="shared" si="660"/>
        <v>0.27777777777777762</v>
      </c>
      <c r="FF29" s="595">
        <f t="shared" si="661"/>
        <v>0.70000000000000018</v>
      </c>
      <c r="FG29" s="367">
        <f t="shared" si="662"/>
        <v>0.3043478260869566</v>
      </c>
      <c r="FH29" s="595">
        <f t="shared" si="663"/>
        <v>-1.1000000000000001</v>
      </c>
      <c r="FI29" s="367">
        <f t="shared" si="664"/>
        <v>-0.3666666666666667</v>
      </c>
      <c r="FJ29" s="595">
        <f t="shared" si="665"/>
        <v>0.10000000000000009</v>
      </c>
      <c r="FK29" s="100">
        <f t="shared" si="666"/>
        <v>5.2631578947368474E-2</v>
      </c>
      <c r="FL29" s="595">
        <f t="shared" si="667"/>
        <v>-0.37999999999999989</v>
      </c>
      <c r="FM29" s="367">
        <f t="shared" si="668"/>
        <v>-0.18999999999999995</v>
      </c>
      <c r="FN29" s="595">
        <f t="shared" si="669"/>
        <v>7.9999999999999849E-2</v>
      </c>
      <c r="FO29" s="367">
        <f t="shared" si="670"/>
        <v>4.9382716049382616E-2</v>
      </c>
      <c r="FP29" s="595">
        <f t="shared" si="671"/>
        <v>0.50000000000000022</v>
      </c>
      <c r="FQ29" s="367">
        <f t="shared" si="672"/>
        <v>0.29411764705882365</v>
      </c>
      <c r="FR29" s="298">
        <f t="shared" si="673"/>
        <v>0.59999999999999964</v>
      </c>
      <c r="FS29" s="370">
        <f t="shared" si="674"/>
        <v>0.27272727272727254</v>
      </c>
      <c r="FT29" s="298">
        <f t="shared" si="675"/>
        <v>0.30000000000000027</v>
      </c>
      <c r="FU29" s="370">
        <f t="shared" si="676"/>
        <v>0.10714285714285725</v>
      </c>
      <c r="FV29" s="298">
        <f t="shared" si="677"/>
        <v>-1.6</v>
      </c>
      <c r="FW29" s="370">
        <f t="shared" si="678"/>
        <v>-0.5161290322580645</v>
      </c>
      <c r="FX29" s="298">
        <f t="shared" si="679"/>
        <v>3.3</v>
      </c>
      <c r="FY29" s="370">
        <f t="shared" si="680"/>
        <v>2.1999999999999997</v>
      </c>
      <c r="FZ29" s="298">
        <f t="shared" si="681"/>
        <v>-0.29999999999999982</v>
      </c>
      <c r="GA29" s="370">
        <f t="shared" si="682"/>
        <v>-6.2499999999999965E-2</v>
      </c>
      <c r="GB29" s="298">
        <f t="shared" si="683"/>
        <v>-1.9</v>
      </c>
      <c r="GC29" s="370">
        <f t="shared" si="684"/>
        <v>-0.42222222222222222</v>
      </c>
      <c r="GD29" s="298">
        <f t="shared" si="685"/>
        <v>0.29999999999999982</v>
      </c>
      <c r="GE29" s="370">
        <f t="shared" si="686"/>
        <v>0.11538461538461531</v>
      </c>
      <c r="GF29" s="298">
        <f t="shared" si="687"/>
        <v>-0.5</v>
      </c>
      <c r="GG29" s="370">
        <f t="shared" si="688"/>
        <v>-0.17241379310344829</v>
      </c>
      <c r="GH29" s="298">
        <f t="shared" si="689"/>
        <v>-0.39999999999999991</v>
      </c>
      <c r="GI29" s="370">
        <f t="shared" si="690"/>
        <v>-0.16666666666666663</v>
      </c>
      <c r="GJ29" s="298">
        <f t="shared" si="691"/>
        <v>0.10000000000000009</v>
      </c>
      <c r="GK29" s="370">
        <f t="shared" si="692"/>
        <v>5.0000000000000044E-2</v>
      </c>
      <c r="GL29" s="298">
        <f t="shared" si="693"/>
        <v>0</v>
      </c>
      <c r="GM29" s="370">
        <f t="shared" si="694"/>
        <v>0</v>
      </c>
      <c r="GN29" s="298">
        <f t="shared" si="695"/>
        <v>3.4</v>
      </c>
      <c r="GO29" s="370">
        <f t="shared" si="696"/>
        <v>1.6190476190476188</v>
      </c>
      <c r="GP29" s="298">
        <f t="shared" si="697"/>
        <v>-3.2</v>
      </c>
      <c r="GQ29" s="370">
        <f t="shared" si="698"/>
        <v>-0.5818181818181819</v>
      </c>
      <c r="GR29" s="298">
        <f t="shared" si="699"/>
        <v>0.5</v>
      </c>
      <c r="GS29" s="370">
        <f t="shared" si="700"/>
        <v>0.21739130434782611</v>
      </c>
      <c r="GT29" s="298">
        <f t="shared" si="701"/>
        <v>-0.19999999999999973</v>
      </c>
      <c r="GU29" s="370">
        <f t="shared" si="702"/>
        <v>-7.1428571428571341E-2</v>
      </c>
      <c r="GV29" s="298">
        <f t="shared" si="703"/>
        <v>0.10000000000000009</v>
      </c>
      <c r="GW29" s="370">
        <f t="shared" si="704"/>
        <v>3.8461538461538491E-2</v>
      </c>
      <c r="GX29" s="298">
        <f t="shared" si="705"/>
        <v>0.29999999999999982</v>
      </c>
      <c r="GY29" s="370">
        <f t="shared" si="706"/>
        <v>0.11111111111111104</v>
      </c>
      <c r="GZ29" s="298">
        <f t="shared" si="707"/>
        <v>-0.20000000000000018</v>
      </c>
      <c r="HA29" s="370">
        <f t="shared" si="708"/>
        <v>-6.6666666666666721E-2</v>
      </c>
      <c r="HB29" s="298">
        <f t="shared" si="709"/>
        <v>0.90000000000000036</v>
      </c>
      <c r="HC29" s="370">
        <f t="shared" si="710"/>
        <v>0.32142857142857156</v>
      </c>
      <c r="HD29" s="298">
        <f t="shared" si="711"/>
        <v>0</v>
      </c>
      <c r="HE29" s="370">
        <f t="shared" si="712"/>
        <v>0</v>
      </c>
      <c r="HF29" s="298">
        <f t="shared" si="713"/>
        <v>-0.70000000000000018</v>
      </c>
      <c r="HG29" s="370">
        <f t="shared" si="714"/>
        <v>-0.18918918918918923</v>
      </c>
      <c r="HH29" s="298">
        <f t="shared" si="715"/>
        <v>-0.10000000000000009</v>
      </c>
      <c r="HI29" s="370">
        <f t="shared" si="716"/>
        <v>-3.3333333333333361E-2</v>
      </c>
      <c r="HJ29" s="298">
        <f t="shared" si="717"/>
        <v>0</v>
      </c>
      <c r="HK29" s="370">
        <f t="shared" si="718"/>
        <v>0</v>
      </c>
      <c r="HL29" s="298">
        <f t="shared" si="719"/>
        <v>-0.29999999999999982</v>
      </c>
      <c r="HM29" s="370">
        <f t="shared" si="720"/>
        <v>-0.10344827586206891</v>
      </c>
      <c r="HN29" s="298">
        <f t="shared" si="721"/>
        <v>-0.5</v>
      </c>
      <c r="HO29" s="370">
        <f t="shared" si="722"/>
        <v>-0.19230769230769229</v>
      </c>
      <c r="HP29" s="298">
        <f t="shared" si="723"/>
        <v>1.4</v>
      </c>
      <c r="HQ29" s="370">
        <f t="shared" si="724"/>
        <v>0.66666666666666663</v>
      </c>
      <c r="HR29" s="298">
        <f t="shared" si="725"/>
        <v>-1.6</v>
      </c>
      <c r="HS29" s="370">
        <f t="shared" si="726"/>
        <v>-0.45714285714285718</v>
      </c>
      <c r="HT29" s="298">
        <f t="shared" si="727"/>
        <v>0.70000000000000018</v>
      </c>
      <c r="HU29" s="370">
        <f t="shared" si="728"/>
        <v>0.36842105263157904</v>
      </c>
      <c r="HV29" s="298">
        <f t="shared" si="729"/>
        <v>1.8000000000000003</v>
      </c>
      <c r="HW29" s="370">
        <f t="shared" si="730"/>
        <v>0.6923076923076924</v>
      </c>
      <c r="HX29" s="298">
        <f t="shared" si="731"/>
        <v>-1.6000000000000005</v>
      </c>
      <c r="HY29" s="370">
        <f t="shared" si="732"/>
        <v>-0.3636363636363637</v>
      </c>
      <c r="HZ29" s="298">
        <f t="shared" si="733"/>
        <v>-0.19999999999999973</v>
      </c>
      <c r="IA29" s="370">
        <f t="shared" si="734"/>
        <v>-7.1428571428571341E-2</v>
      </c>
      <c r="IB29" s="298">
        <f t="shared" si="735"/>
        <v>2.1</v>
      </c>
      <c r="IC29" s="370">
        <f t="shared" si="736"/>
        <v>0.80769230769230771</v>
      </c>
      <c r="ID29" s="298">
        <f t="shared" si="737"/>
        <v>-0.70000000000000018</v>
      </c>
      <c r="IE29" s="370">
        <f t="shared" si="738"/>
        <v>-0.14893617021276598</v>
      </c>
      <c r="IF29" s="298">
        <f t="shared" si="739"/>
        <v>-1</v>
      </c>
      <c r="IG29" s="370">
        <f t="shared" si="740"/>
        <v>-0.25</v>
      </c>
      <c r="IH29" s="298">
        <f t="shared" si="741"/>
        <v>0.20000000000000018</v>
      </c>
      <c r="II29" s="370">
        <f t="shared" si="742"/>
        <v>6.6666666666666721E-2</v>
      </c>
      <c r="IJ29" s="298">
        <f t="shared" si="743"/>
        <v>-0.90000000000000036</v>
      </c>
      <c r="IK29" s="370">
        <f t="shared" si="744"/>
        <v>-0.28125000000000011</v>
      </c>
      <c r="IL29" s="298">
        <f t="shared" si="745"/>
        <v>0.80000000000000027</v>
      </c>
      <c r="IM29" s="370">
        <f t="shared" si="746"/>
        <v>0.3478260869565219</v>
      </c>
      <c r="IN29" s="298">
        <f t="shared" si="747"/>
        <v>0.79999999999999982</v>
      </c>
      <c r="IO29" s="370">
        <f t="shared" si="748"/>
        <v>0.20512820512820509</v>
      </c>
      <c r="IP29" s="298">
        <f t="shared" si="749"/>
        <v>-0.69999999999999973</v>
      </c>
      <c r="IQ29" s="370">
        <f t="shared" si="750"/>
        <v>-0.17948717948717943</v>
      </c>
      <c r="IR29" s="298">
        <f t="shared" si="751"/>
        <v>1.2000000000000002</v>
      </c>
      <c r="IS29" s="370">
        <f t="shared" si="752"/>
        <v>0.31929046563192914</v>
      </c>
      <c r="IT29" s="298">
        <f t="shared" si="753"/>
        <v>12.6</v>
      </c>
      <c r="IU29" s="370">
        <f t="shared" si="754"/>
        <v>2.8636363636363633</v>
      </c>
      <c r="IV29" s="298">
        <f t="shared" si="755"/>
        <v>-14.1</v>
      </c>
      <c r="IW29" s="370">
        <f t="shared" si="756"/>
        <v>-0.82941176470588229</v>
      </c>
      <c r="IX29" s="298">
        <f t="shared" si="757"/>
        <v>-1.2999999999999998</v>
      </c>
      <c r="IY29" s="370">
        <f t="shared" si="758"/>
        <v>-0.44827586206896547</v>
      </c>
      <c r="IZ29" s="298">
        <f t="shared" si="759"/>
        <v>0.19999999999999996</v>
      </c>
      <c r="JA29" s="370">
        <f t="shared" si="760"/>
        <v>0.12499999999999997</v>
      </c>
      <c r="JB29" s="298">
        <f t="shared" si="761"/>
        <v>0.19999999999999996</v>
      </c>
      <c r="JC29" s="370">
        <f t="shared" si="762"/>
        <v>0.11111111111111108</v>
      </c>
      <c r="JD29" s="298">
        <f t="shared" si="763"/>
        <v>-0.39999999999999991</v>
      </c>
      <c r="JE29" s="370">
        <f t="shared" si="764"/>
        <v>-0.19999999999999996</v>
      </c>
      <c r="JF29" s="298">
        <f t="shared" si="765"/>
        <v>-0.30000000000000004</v>
      </c>
      <c r="JG29" s="370">
        <f t="shared" si="766"/>
        <v>-0.18750000000000003</v>
      </c>
      <c r="JH29" s="298">
        <f t="shared" si="767"/>
        <v>0.59999999999999987</v>
      </c>
      <c r="JI29" s="370">
        <f t="shared" si="768"/>
        <v>0.4615384615384614</v>
      </c>
      <c r="JJ29" s="298">
        <f t="shared" si="769"/>
        <v>4</v>
      </c>
      <c r="JK29" s="370">
        <f t="shared" si="770"/>
        <v>2.1052631578947367</v>
      </c>
      <c r="JL29" s="298">
        <f t="shared" si="771"/>
        <v>-0.90000000000000036</v>
      </c>
      <c r="JM29" s="370">
        <f t="shared" si="772"/>
        <v>-0.15254237288135597</v>
      </c>
      <c r="JN29" s="298">
        <f t="shared" si="773"/>
        <v>-1</v>
      </c>
      <c r="JO29" s="370">
        <f t="shared" si="774"/>
        <v>-0.2</v>
      </c>
      <c r="JP29" s="298">
        <f t="shared" si="775"/>
        <v>9.9999999999999645E-2</v>
      </c>
      <c r="JQ29" s="370">
        <f t="shared" si="776"/>
        <v>2.4999999999999911E-2</v>
      </c>
      <c r="JR29" s="298">
        <f t="shared" si="777"/>
        <v>-1.6999999999999997</v>
      </c>
      <c r="JS29" s="370">
        <f t="shared" si="778"/>
        <v>-0.41463414634146339</v>
      </c>
      <c r="JT29" s="298">
        <f t="shared" si="779"/>
        <v>-0.79999999999999982</v>
      </c>
      <c r="JU29" s="370">
        <f t="shared" si="780"/>
        <v>-0.33333333333333326</v>
      </c>
      <c r="JV29" s="298">
        <f t="shared" si="781"/>
        <v>0.39999999999999991</v>
      </c>
      <c r="JW29" s="370">
        <f t="shared" si="782"/>
        <v>0.24999999999999994</v>
      </c>
      <c r="JX29" s="298">
        <f t="shared" si="783"/>
        <v>0.20000000000000018</v>
      </c>
      <c r="JY29" s="370">
        <f t="shared" si="784"/>
        <v>0.10000000000000009</v>
      </c>
      <c r="JZ29" s="298">
        <f t="shared" si="785"/>
        <v>-0.10000000000000009</v>
      </c>
      <c r="KA29" s="370">
        <f t="shared" si="786"/>
        <v>-4.5454545454545491E-2</v>
      </c>
      <c r="KB29" s="298">
        <f t="shared" si="787"/>
        <v>0.5</v>
      </c>
      <c r="KC29" s="370">
        <f t="shared" si="788"/>
        <v>0.23809523809523808</v>
      </c>
      <c r="KD29" s="298">
        <f t="shared" si="789"/>
        <v>-0.70000000000000018</v>
      </c>
      <c r="KE29" s="370">
        <f t="shared" si="790"/>
        <v>-0.26923076923076927</v>
      </c>
      <c r="KF29" s="298">
        <f t="shared" si="591"/>
        <v>-0.19999999999999996</v>
      </c>
      <c r="KG29" s="375">
        <f t="shared" si="791"/>
        <v>-0.10526315789473682</v>
      </c>
      <c r="KH29" s="298">
        <f t="shared" si="792"/>
        <v>0.59999999999999987</v>
      </c>
      <c r="KI29" s="370">
        <f t="shared" si="793"/>
        <v>0.35294117647058815</v>
      </c>
      <c r="KJ29" s="298">
        <f t="shared" si="794"/>
        <v>-0.39999999999999991</v>
      </c>
      <c r="KK29" s="370">
        <f t="shared" si="795"/>
        <v>-0.17391304347826084</v>
      </c>
      <c r="KL29" s="298">
        <f t="shared" si="796"/>
        <v>0.70000000000000018</v>
      </c>
      <c r="KM29" s="370">
        <f t="shared" si="797"/>
        <v>0.36842105263157904</v>
      </c>
      <c r="KN29" s="298">
        <f t="shared" si="798"/>
        <v>-0.5</v>
      </c>
      <c r="KO29" s="370">
        <f t="shared" si="799"/>
        <v>-0.19230769230769229</v>
      </c>
      <c r="KP29" s="298">
        <f t="shared" si="800"/>
        <v>0</v>
      </c>
      <c r="KQ29" s="370">
        <f t="shared" si="801"/>
        <v>0</v>
      </c>
      <c r="KR29" s="298">
        <f t="shared" si="802"/>
        <v>0.69999999999999973</v>
      </c>
      <c r="KS29" s="370">
        <f t="shared" si="803"/>
        <v>0.3333333333333332</v>
      </c>
      <c r="KT29" s="298">
        <f t="shared" si="804"/>
        <v>-0.39999999999999991</v>
      </c>
      <c r="KU29" s="370">
        <f t="shared" si="805"/>
        <v>-0.14285714285714282</v>
      </c>
      <c r="KV29" s="298">
        <f t="shared" si="806"/>
        <v>-0.10000000000000009</v>
      </c>
      <c r="KW29" s="370">
        <f t="shared" si="807"/>
        <v>-4.1666666666666706E-2</v>
      </c>
      <c r="KX29" s="298">
        <f t="shared" si="808"/>
        <v>-2.2999999999999998</v>
      </c>
      <c r="KY29" s="370">
        <f t="shared" si="809"/>
        <v>-1</v>
      </c>
      <c r="KZ29" s="298">
        <f t="shared" si="810"/>
        <v>0</v>
      </c>
      <c r="LA29" s="370" t="e">
        <f t="shared" si="811"/>
        <v>#DIV/0!</v>
      </c>
      <c r="LB29" s="298">
        <f t="shared" si="812"/>
        <v>0</v>
      </c>
      <c r="LC29" s="370" t="e">
        <f t="shared" si="813"/>
        <v>#DIV/0!</v>
      </c>
      <c r="LD29" s="192">
        <f t="shared" si="814"/>
        <v>2.2000000000000002</v>
      </c>
      <c r="LE29" s="954">
        <f t="shared" si="815"/>
        <v>2.2999999999999998</v>
      </c>
      <c r="LF29" s="595">
        <f t="shared" si="816"/>
        <v>9.9999999999999645E-2</v>
      </c>
      <c r="LG29" s="100">
        <f t="shared" si="817"/>
        <v>4.5454545454545289E-2</v>
      </c>
      <c r="LH29" s="614"/>
      <c r="LI29" s="614"/>
      <c r="LJ29" s="614"/>
      <c r="LK29" t="str">
        <f t="shared" si="818"/>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19"/>
        <v>1.8</v>
      </c>
      <c r="LX29" s="251">
        <f t="shared" si="820"/>
        <v>2.1</v>
      </c>
      <c r="LY29" s="251">
        <f t="shared" si="821"/>
        <v>2</v>
      </c>
      <c r="LZ29" s="251">
        <f t="shared" si="822"/>
        <v>1.4</v>
      </c>
      <c r="MA29" s="251">
        <f t="shared" si="823"/>
        <v>2.2999999999999998</v>
      </c>
      <c r="MB29" s="251">
        <f t="shared" si="824"/>
        <v>2.4</v>
      </c>
      <c r="MC29" s="251">
        <f t="shared" si="825"/>
        <v>2.2000000000000002</v>
      </c>
      <c r="MD29" s="251">
        <f t="shared" si="826"/>
        <v>1.8</v>
      </c>
      <c r="ME29" s="251">
        <f t="shared" si="827"/>
        <v>1.8</v>
      </c>
      <c r="MF29" s="251">
        <f t="shared" si="828"/>
        <v>1.8</v>
      </c>
      <c r="MG29" s="251">
        <f t="shared" si="829"/>
        <v>1.5</v>
      </c>
      <c r="MH29" s="251">
        <f t="shared" si="830"/>
        <v>1.8</v>
      </c>
      <c r="MI29" s="251">
        <f t="shared" si="831"/>
        <v>1.9</v>
      </c>
      <c r="MJ29" s="251">
        <f t="shared" si="832"/>
        <v>1.5</v>
      </c>
      <c r="MK29" s="251">
        <f t="shared" si="833"/>
        <v>1.5</v>
      </c>
      <c r="ML29" s="251">
        <f t="shared" si="834"/>
        <v>1.4</v>
      </c>
      <c r="MM29" s="251">
        <f t="shared" si="835"/>
        <v>2.1</v>
      </c>
      <c r="MN29" s="251">
        <f t="shared" si="836"/>
        <v>1.8</v>
      </c>
      <c r="MO29" s="251">
        <f t="shared" si="837"/>
        <v>2.2999999999999998</v>
      </c>
      <c r="MP29" s="251">
        <f t="shared" si="838"/>
        <v>3</v>
      </c>
      <c r="MQ29" s="251">
        <f t="shared" si="839"/>
        <v>1.9</v>
      </c>
      <c r="MR29" s="251">
        <f t="shared" si="840"/>
        <v>2</v>
      </c>
      <c r="MS29" s="251">
        <f t="shared" si="841"/>
        <v>1.62</v>
      </c>
      <c r="MT29" s="251">
        <f t="shared" si="842"/>
        <v>1.7</v>
      </c>
      <c r="MU29" s="702">
        <f t="shared" si="843"/>
        <v>2.2000000000000002</v>
      </c>
      <c r="MV29" s="702">
        <f t="shared" si="844"/>
        <v>2.8</v>
      </c>
      <c r="MW29" s="702">
        <f t="shared" si="845"/>
        <v>3.1</v>
      </c>
      <c r="MX29" s="702">
        <f t="shared" si="846"/>
        <v>1.5</v>
      </c>
      <c r="MY29" s="702">
        <f t="shared" si="847"/>
        <v>4.8</v>
      </c>
      <c r="MZ29" s="702">
        <f t="shared" si="848"/>
        <v>4.5</v>
      </c>
      <c r="NA29" s="702">
        <f t="shared" si="849"/>
        <v>2.6</v>
      </c>
      <c r="NB29" s="702">
        <f t="shared" si="850"/>
        <v>2.9</v>
      </c>
      <c r="NC29" s="702">
        <f t="shared" si="851"/>
        <v>2.4</v>
      </c>
      <c r="ND29" s="702">
        <f t="shared" si="852"/>
        <v>2</v>
      </c>
      <c r="NE29" s="702">
        <f t="shared" si="853"/>
        <v>2.1</v>
      </c>
      <c r="NF29" s="702">
        <f t="shared" si="854"/>
        <v>2.1</v>
      </c>
      <c r="NG29" s="805">
        <f t="shared" si="855"/>
        <v>5.5</v>
      </c>
      <c r="NH29" s="805">
        <f t="shared" si="856"/>
        <v>2.2999999999999998</v>
      </c>
      <c r="NI29" s="805">
        <f t="shared" si="857"/>
        <v>2.8</v>
      </c>
      <c r="NJ29" s="805">
        <f t="shared" si="858"/>
        <v>2.6</v>
      </c>
      <c r="NK29" s="805">
        <f t="shared" si="859"/>
        <v>2.7</v>
      </c>
      <c r="NL29" s="805">
        <f t="shared" si="860"/>
        <v>3</v>
      </c>
      <c r="NM29" s="805">
        <f t="shared" si="861"/>
        <v>2.8</v>
      </c>
      <c r="NN29" s="805">
        <f t="shared" si="862"/>
        <v>3.7</v>
      </c>
      <c r="NO29" s="805">
        <f t="shared" si="863"/>
        <v>3.7</v>
      </c>
      <c r="NP29" s="805">
        <f t="shared" si="864"/>
        <v>3</v>
      </c>
      <c r="NQ29" s="805">
        <f t="shared" si="865"/>
        <v>2.9</v>
      </c>
      <c r="NR29" s="805">
        <f t="shared" si="866"/>
        <v>2.9</v>
      </c>
      <c r="NS29" s="858">
        <f t="shared" si="867"/>
        <v>2.6</v>
      </c>
      <c r="NT29" s="858">
        <f t="shared" si="868"/>
        <v>2.1</v>
      </c>
      <c r="NU29" s="858">
        <f t="shared" si="869"/>
        <v>3.5</v>
      </c>
      <c r="NV29" s="858">
        <f t="shared" si="870"/>
        <v>1.9</v>
      </c>
      <c r="NW29" s="858">
        <f t="shared" si="871"/>
        <v>2.6</v>
      </c>
      <c r="NX29" s="858">
        <f t="shared" si="872"/>
        <v>4.4000000000000004</v>
      </c>
      <c r="NY29" s="858">
        <f t="shared" si="873"/>
        <v>2.8</v>
      </c>
      <c r="NZ29" s="858">
        <f t="shared" si="874"/>
        <v>2.6</v>
      </c>
      <c r="OA29" s="858">
        <f t="shared" si="875"/>
        <v>4.7</v>
      </c>
      <c r="OB29" s="858">
        <f t="shared" si="876"/>
        <v>4</v>
      </c>
      <c r="OC29" s="858">
        <f t="shared" si="877"/>
        <v>3</v>
      </c>
      <c r="OD29" s="858">
        <f t="shared" si="878"/>
        <v>3.2</v>
      </c>
      <c r="OE29" s="1045">
        <f t="shared" si="879"/>
        <v>2.2999999999999998</v>
      </c>
      <c r="OF29" s="1045">
        <f t="shared" si="880"/>
        <v>3.1</v>
      </c>
      <c r="OG29" s="1045">
        <f t="shared" si="881"/>
        <v>3.9</v>
      </c>
      <c r="OH29" s="1045">
        <f t="shared" si="882"/>
        <v>3.2</v>
      </c>
      <c r="OI29" s="1045">
        <f t="shared" si="883"/>
        <v>4.4000000000000004</v>
      </c>
      <c r="OJ29" s="1045">
        <f t="shared" si="884"/>
        <v>17</v>
      </c>
      <c r="OK29" s="1045">
        <f t="shared" si="885"/>
        <v>2.9</v>
      </c>
      <c r="OL29" s="1045">
        <f t="shared" si="886"/>
        <v>1.6</v>
      </c>
      <c r="OM29" s="1045">
        <f t="shared" si="887"/>
        <v>1.8</v>
      </c>
      <c r="ON29" s="1045">
        <f t="shared" si="888"/>
        <v>2</v>
      </c>
      <c r="OO29" s="1045">
        <f t="shared" si="889"/>
        <v>1.6</v>
      </c>
      <c r="OP29" s="1045">
        <f t="shared" si="890"/>
        <v>1.3</v>
      </c>
      <c r="OQ29" s="1067">
        <f t="shared" si="891"/>
        <v>1.9</v>
      </c>
      <c r="OR29" s="1067">
        <f t="shared" si="892"/>
        <v>5.9</v>
      </c>
      <c r="OS29" s="1067">
        <f t="shared" si="893"/>
        <v>5</v>
      </c>
      <c r="OT29" s="1067">
        <f t="shared" si="894"/>
        <v>4</v>
      </c>
      <c r="OU29" s="1067">
        <f t="shared" si="895"/>
        <v>4.0999999999999996</v>
      </c>
      <c r="OV29" s="1067">
        <f t="shared" si="896"/>
        <v>2.4</v>
      </c>
      <c r="OW29" s="1067">
        <f t="shared" si="897"/>
        <v>1.6</v>
      </c>
      <c r="OX29" s="1067">
        <f t="shared" si="898"/>
        <v>2</v>
      </c>
      <c r="OY29" s="1067">
        <f t="shared" si="899"/>
        <v>2.2000000000000002</v>
      </c>
      <c r="OZ29" s="1067">
        <f t="shared" si="900"/>
        <v>2.1</v>
      </c>
      <c r="PA29" s="1067">
        <f t="shared" si="901"/>
        <v>2.6</v>
      </c>
      <c r="PB29" s="1067">
        <f t="shared" si="902"/>
        <v>1.9</v>
      </c>
      <c r="PC29" s="1125">
        <f t="shared" si="903"/>
        <v>1.7</v>
      </c>
      <c r="PD29" s="1125">
        <f t="shared" si="904"/>
        <v>2.2999999999999998</v>
      </c>
      <c r="PE29" s="1125">
        <f t="shared" si="904"/>
        <v>1.9</v>
      </c>
      <c r="PF29" s="1125">
        <f t="shared" si="904"/>
        <v>2.6</v>
      </c>
      <c r="PG29" s="1125">
        <f t="shared" si="904"/>
        <v>2.1</v>
      </c>
      <c r="PH29" s="1125">
        <f t="shared" si="904"/>
        <v>2.1</v>
      </c>
      <c r="PI29" s="1125">
        <f t="shared" si="904"/>
        <v>2.8</v>
      </c>
      <c r="PJ29" s="1125">
        <f t="shared" si="904"/>
        <v>2.4</v>
      </c>
      <c r="PK29" s="1125">
        <f t="shared" si="904"/>
        <v>2.2999999999999998</v>
      </c>
      <c r="PL29" s="1125">
        <f t="shared" si="904"/>
        <v>0</v>
      </c>
      <c r="PM29" s="1125">
        <f t="shared" si="904"/>
        <v>0</v>
      </c>
      <c r="PN29" s="1125">
        <f t="shared" si="904"/>
        <v>0</v>
      </c>
    </row>
    <row r="30" spans="1:430" ht="15" thickBot="1" x14ac:dyDescent="0.35">
      <c r="A30" s="676"/>
      <c r="B30" s="51">
        <v>3.4</v>
      </c>
      <c r="C30" s="3"/>
      <c r="D30" s="3"/>
      <c r="E30" s="1190" t="s">
        <v>45</v>
      </c>
      <c r="F30" s="1190"/>
      <c r="G30" s="119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5"/>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9"/>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0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5"/>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2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3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9"/>
        <v>392.75</v>
      </c>
      <c r="ED30" s="193">
        <v>308</v>
      </c>
      <c r="EE30" s="59">
        <v>339</v>
      </c>
      <c r="EF30" s="14">
        <v>380</v>
      </c>
      <c r="EG30" s="59">
        <v>371</v>
      </c>
      <c r="EH30" s="14">
        <v>374</v>
      </c>
      <c r="EI30" s="59">
        <v>459</v>
      </c>
      <c r="EJ30" s="193">
        <v>489</v>
      </c>
      <c r="EK30" s="59">
        <v>483</v>
      </c>
      <c r="EL30" s="193">
        <v>376</v>
      </c>
      <c r="EM30" s="59"/>
      <c r="EN30" s="193"/>
      <c r="EO30" s="59"/>
      <c r="EP30" s="122">
        <v>0</v>
      </c>
      <c r="EQ30" s="152">
        <f t="shared" si="646"/>
        <v>397.66666666666669</v>
      </c>
      <c r="ER30" s="114">
        <f t="shared" si="647"/>
        <v>-1</v>
      </c>
      <c r="ES30" s="416">
        <f t="shared" si="648"/>
        <v>-2.0242914979757085E-3</v>
      </c>
      <c r="ET30" s="114">
        <f t="shared" si="649"/>
        <v>-30</v>
      </c>
      <c r="EU30" s="416">
        <f t="shared" si="650"/>
        <v>-6.0851926977687626E-2</v>
      </c>
      <c r="EV30" s="114">
        <f t="shared" si="651"/>
        <v>60</v>
      </c>
      <c r="EW30" s="416">
        <f t="shared" si="652"/>
        <v>0.12958963282937366</v>
      </c>
      <c r="EX30" s="114">
        <f t="shared" si="653"/>
        <v>216</v>
      </c>
      <c r="EY30" s="416">
        <f t="shared" si="654"/>
        <v>0.4130019120458891</v>
      </c>
      <c r="EZ30" s="114">
        <f t="shared" si="655"/>
        <v>-167</v>
      </c>
      <c r="FA30" s="416">
        <f t="shared" si="656"/>
        <v>-0.22598105548037889</v>
      </c>
      <c r="FB30" s="114">
        <f t="shared" si="657"/>
        <v>-26</v>
      </c>
      <c r="FC30" s="416">
        <f t="shared" si="658"/>
        <v>-4.5454545454545456E-2</v>
      </c>
      <c r="FD30" s="114">
        <f t="shared" si="659"/>
        <v>59</v>
      </c>
      <c r="FE30" s="416">
        <f t="shared" si="660"/>
        <v>0.10805860805860806</v>
      </c>
      <c r="FF30" s="114">
        <f t="shared" si="661"/>
        <v>-130</v>
      </c>
      <c r="FG30" s="416">
        <f t="shared" si="662"/>
        <v>-0.21487603305785125</v>
      </c>
      <c r="FH30" s="114">
        <f t="shared" si="663"/>
        <v>77</v>
      </c>
      <c r="FI30" s="416">
        <f t="shared" si="664"/>
        <v>0.16210526315789472</v>
      </c>
      <c r="FJ30" s="114">
        <f t="shared" si="665"/>
        <v>-67</v>
      </c>
      <c r="FK30" s="101">
        <f t="shared" si="666"/>
        <v>-0.1213768115942029</v>
      </c>
      <c r="FL30" s="114">
        <f t="shared" si="667"/>
        <v>70</v>
      </c>
      <c r="FM30" s="416">
        <f t="shared" si="668"/>
        <v>0.14432989690721648</v>
      </c>
      <c r="FN30" s="114">
        <f t="shared" si="669"/>
        <v>79</v>
      </c>
      <c r="FO30" s="416">
        <f t="shared" si="670"/>
        <v>0.14234234234234233</v>
      </c>
      <c r="FP30" s="114">
        <f t="shared" si="671"/>
        <v>156</v>
      </c>
      <c r="FQ30" s="416">
        <f t="shared" si="672"/>
        <v>0.24605678233438485</v>
      </c>
      <c r="FR30" s="299">
        <f t="shared" si="673"/>
        <v>7</v>
      </c>
      <c r="FS30" s="371">
        <f t="shared" si="674"/>
        <v>8.8607594936708865E-3</v>
      </c>
      <c r="FT30" s="299">
        <f t="shared" si="675"/>
        <v>-95</v>
      </c>
      <c r="FU30" s="371">
        <f t="shared" si="676"/>
        <v>-0.1191969887076537</v>
      </c>
      <c r="FV30" s="299">
        <f t="shared" si="677"/>
        <v>1238</v>
      </c>
      <c r="FW30" s="371">
        <f t="shared" si="678"/>
        <v>1.7635327635327636</v>
      </c>
      <c r="FX30" s="299">
        <f t="shared" si="679"/>
        <v>-487</v>
      </c>
      <c r="FY30" s="371">
        <f t="shared" si="680"/>
        <v>-0.25103092783505154</v>
      </c>
      <c r="FZ30" s="299">
        <f t="shared" si="681"/>
        <v>-578</v>
      </c>
      <c r="GA30" s="371">
        <f t="shared" si="682"/>
        <v>-0.3977976600137646</v>
      </c>
      <c r="GB30" s="299">
        <f t="shared" si="683"/>
        <v>113</v>
      </c>
      <c r="GC30" s="371">
        <f t="shared" si="684"/>
        <v>0.12914285714285714</v>
      </c>
      <c r="GD30" s="299">
        <f t="shared" si="685"/>
        <v>-72</v>
      </c>
      <c r="GE30" s="371">
        <f t="shared" si="686"/>
        <v>-7.28744939271255E-2</v>
      </c>
      <c r="GF30" s="299">
        <f t="shared" si="687"/>
        <v>-106</v>
      </c>
      <c r="GG30" s="371">
        <f t="shared" si="688"/>
        <v>-0.11572052401746726</v>
      </c>
      <c r="GH30" s="299">
        <f t="shared" si="689"/>
        <v>56</v>
      </c>
      <c r="GI30" s="371">
        <f t="shared" si="690"/>
        <v>6.9135802469135796E-2</v>
      </c>
      <c r="GJ30" s="299">
        <f t="shared" si="691"/>
        <v>-155</v>
      </c>
      <c r="GK30" s="371">
        <f t="shared" si="692"/>
        <v>-0.17898383371824481</v>
      </c>
      <c r="GL30" s="299">
        <f t="shared" si="693"/>
        <v>144</v>
      </c>
      <c r="GM30" s="371">
        <f t="shared" si="694"/>
        <v>0.20253164556962025</v>
      </c>
      <c r="GN30" s="299">
        <f t="shared" si="695"/>
        <v>-117</v>
      </c>
      <c r="GO30" s="371">
        <f t="shared" si="696"/>
        <v>-0.1368421052631579</v>
      </c>
      <c r="GP30" s="299">
        <f t="shared" si="697"/>
        <v>186</v>
      </c>
      <c r="GQ30" s="371">
        <f t="shared" si="698"/>
        <v>0.25203252032520324</v>
      </c>
      <c r="GR30" s="299">
        <f t="shared" si="699"/>
        <v>70</v>
      </c>
      <c r="GS30" s="371">
        <f t="shared" si="700"/>
        <v>7.575757575757576E-2</v>
      </c>
      <c r="GT30" s="299">
        <f t="shared" si="701"/>
        <v>88</v>
      </c>
      <c r="GU30" s="371">
        <f t="shared" si="702"/>
        <v>8.8531187122736416E-2</v>
      </c>
      <c r="GV30" s="299">
        <f t="shared" si="703"/>
        <v>398</v>
      </c>
      <c r="GW30" s="371">
        <f t="shared" si="704"/>
        <v>0.36783733826247689</v>
      </c>
      <c r="GX30" s="299">
        <f t="shared" si="705"/>
        <v>-301</v>
      </c>
      <c r="GY30" s="371">
        <f t="shared" si="706"/>
        <v>-0.20337837837837838</v>
      </c>
      <c r="GZ30" s="299">
        <f t="shared" si="707"/>
        <v>55</v>
      </c>
      <c r="HA30" s="371">
        <f t="shared" si="708"/>
        <v>4.6649703138252757E-2</v>
      </c>
      <c r="HB30" s="299">
        <f t="shared" si="709"/>
        <v>254</v>
      </c>
      <c r="HC30" s="371">
        <f t="shared" si="710"/>
        <v>0.20583468395461912</v>
      </c>
      <c r="HD30" s="299">
        <f t="shared" si="711"/>
        <v>-395</v>
      </c>
      <c r="HE30" s="371">
        <f t="shared" si="712"/>
        <v>-0.26545698924731181</v>
      </c>
      <c r="HF30" s="299">
        <f t="shared" si="713"/>
        <v>-175</v>
      </c>
      <c r="HG30" s="371">
        <f t="shared" si="714"/>
        <v>-0.16010978956999086</v>
      </c>
      <c r="HH30" s="299">
        <f t="shared" si="715"/>
        <v>-15</v>
      </c>
      <c r="HI30" s="371">
        <f t="shared" si="716"/>
        <v>-1.6339869281045753E-2</v>
      </c>
      <c r="HJ30" s="299">
        <f t="shared" si="717"/>
        <v>3</v>
      </c>
      <c r="HK30" s="371">
        <f t="shared" si="718"/>
        <v>3.3222591362126247E-3</v>
      </c>
      <c r="HL30" s="299">
        <f t="shared" si="719"/>
        <v>19</v>
      </c>
      <c r="HM30" s="371">
        <f t="shared" si="720"/>
        <v>2.097130242825607E-2</v>
      </c>
      <c r="HN30" s="299">
        <f t="shared" si="721"/>
        <v>210</v>
      </c>
      <c r="HO30" s="371">
        <f t="shared" si="722"/>
        <v>0.22702702702702704</v>
      </c>
      <c r="HP30" s="299">
        <f t="shared" si="723"/>
        <v>-248</v>
      </c>
      <c r="HQ30" s="371">
        <f t="shared" si="724"/>
        <v>-0.2185022026431718</v>
      </c>
      <c r="HR30" s="299">
        <f t="shared" si="725"/>
        <v>166</v>
      </c>
      <c r="HS30" s="371">
        <f t="shared" si="726"/>
        <v>0.18714768883878241</v>
      </c>
      <c r="HT30" s="299">
        <f t="shared" si="727"/>
        <v>42</v>
      </c>
      <c r="HU30" s="371">
        <f t="shared" si="728"/>
        <v>3.9886039886039885E-2</v>
      </c>
      <c r="HV30" s="299">
        <f t="shared" si="729"/>
        <v>18</v>
      </c>
      <c r="HW30" s="371">
        <f t="shared" si="730"/>
        <v>1.643835616438356E-2</v>
      </c>
      <c r="HX30" s="299">
        <f t="shared" si="731"/>
        <v>88</v>
      </c>
      <c r="HY30" s="371">
        <f t="shared" si="732"/>
        <v>7.9065588499550768E-2</v>
      </c>
      <c r="HZ30" s="299">
        <f t="shared" si="733"/>
        <v>-36</v>
      </c>
      <c r="IA30" s="371">
        <f t="shared" si="734"/>
        <v>-2.9975020815986679E-2</v>
      </c>
      <c r="IB30" s="299">
        <f t="shared" si="735"/>
        <v>-121</v>
      </c>
      <c r="IC30" s="371">
        <f t="shared" si="736"/>
        <v>-0.10386266094420601</v>
      </c>
      <c r="ID30" s="299">
        <f t="shared" si="737"/>
        <v>-59</v>
      </c>
      <c r="IE30" s="371">
        <f t="shared" si="738"/>
        <v>-5.6513409961685822E-2</v>
      </c>
      <c r="IF30" s="299">
        <f t="shared" si="739"/>
        <v>-151</v>
      </c>
      <c r="IG30" s="371">
        <f t="shared" si="740"/>
        <v>-0.1532994923857868</v>
      </c>
      <c r="IH30" s="299">
        <f t="shared" si="741"/>
        <v>-74</v>
      </c>
      <c r="II30" s="371">
        <f t="shared" si="742"/>
        <v>-8.8729016786570747E-2</v>
      </c>
      <c r="IJ30" s="299">
        <f t="shared" si="743"/>
        <v>76</v>
      </c>
      <c r="IK30" s="371">
        <f t="shared" si="744"/>
        <v>0.1</v>
      </c>
      <c r="IL30" s="299">
        <f t="shared" si="745"/>
        <v>23</v>
      </c>
      <c r="IM30" s="371">
        <f t="shared" si="746"/>
        <v>2.751196172248804E-2</v>
      </c>
      <c r="IN30" s="299">
        <f t="shared" si="747"/>
        <v>-44</v>
      </c>
      <c r="IO30" s="371">
        <f t="shared" si="748"/>
        <v>-5.3987730061349694E-2</v>
      </c>
      <c r="IP30" s="299">
        <f t="shared" si="749"/>
        <v>-9</v>
      </c>
      <c r="IQ30" s="371">
        <f t="shared" si="750"/>
        <v>-1.1042944785276074E-2</v>
      </c>
      <c r="IR30" s="299">
        <f t="shared" si="751"/>
        <v>-24</v>
      </c>
      <c r="IS30" s="371">
        <f t="shared" si="752"/>
        <v>-3.9872629101481379E-2</v>
      </c>
      <c r="IT30" s="299">
        <f t="shared" si="753"/>
        <v>-285</v>
      </c>
      <c r="IU30" s="371">
        <f t="shared" si="754"/>
        <v>-0.36445012787723785</v>
      </c>
      <c r="IV30" s="299">
        <f t="shared" si="755"/>
        <v>8</v>
      </c>
      <c r="IW30" s="371">
        <f t="shared" si="756"/>
        <v>1.6096579476861168E-2</v>
      </c>
      <c r="IX30" s="299">
        <f t="shared" si="757"/>
        <v>-80</v>
      </c>
      <c r="IY30" s="371">
        <f t="shared" si="758"/>
        <v>-0.15841584158415842</v>
      </c>
      <c r="IZ30" s="299">
        <f t="shared" si="759"/>
        <v>-7</v>
      </c>
      <c r="JA30" s="371">
        <f t="shared" si="760"/>
        <v>-1.6470588235294119E-2</v>
      </c>
      <c r="JB30" s="299">
        <f t="shared" si="761"/>
        <v>-23</v>
      </c>
      <c r="JC30" s="371">
        <f t="shared" si="762"/>
        <v>-5.5023923444976079E-2</v>
      </c>
      <c r="JD30" s="299">
        <f t="shared" si="763"/>
        <v>76</v>
      </c>
      <c r="JE30" s="371">
        <f t="shared" si="764"/>
        <v>0.19240506329113924</v>
      </c>
      <c r="JF30" s="299">
        <f t="shared" si="765"/>
        <v>-57</v>
      </c>
      <c r="JG30" s="371">
        <f t="shared" si="766"/>
        <v>-0.12101910828025478</v>
      </c>
      <c r="JH30" s="299">
        <f t="shared" si="767"/>
        <v>21</v>
      </c>
      <c r="JI30" s="371">
        <f t="shared" si="768"/>
        <v>5.0724637681159424E-2</v>
      </c>
      <c r="JJ30" s="299">
        <f t="shared" si="769"/>
        <v>-44</v>
      </c>
      <c r="JK30" s="371">
        <f t="shared" si="770"/>
        <v>-0.10114942528735632</v>
      </c>
      <c r="JL30" s="299">
        <f t="shared" si="771"/>
        <v>-32</v>
      </c>
      <c r="JM30" s="371">
        <f t="shared" si="772"/>
        <v>-8.1841432225063945E-2</v>
      </c>
      <c r="JN30" s="299">
        <f t="shared" si="773"/>
        <v>12</v>
      </c>
      <c r="JO30" s="371">
        <f t="shared" si="774"/>
        <v>3.3426183844011144E-2</v>
      </c>
      <c r="JP30" s="299">
        <f t="shared" si="775"/>
        <v>94</v>
      </c>
      <c r="JQ30" s="371">
        <f t="shared" si="776"/>
        <v>0.25336927223719674</v>
      </c>
      <c r="JR30" s="299">
        <f t="shared" si="777"/>
        <v>-70</v>
      </c>
      <c r="JS30" s="371">
        <f t="shared" si="778"/>
        <v>-0.15053763440860216</v>
      </c>
      <c r="JT30" s="299">
        <f t="shared" si="779"/>
        <v>43</v>
      </c>
      <c r="JU30" s="371">
        <f t="shared" si="780"/>
        <v>0.10886075949367088</v>
      </c>
      <c r="JV30" s="299">
        <f t="shared" si="781"/>
        <v>33</v>
      </c>
      <c r="JW30" s="371">
        <f t="shared" si="782"/>
        <v>7.5342465753424653E-2</v>
      </c>
      <c r="JX30" s="299">
        <f t="shared" si="783"/>
        <v>-122</v>
      </c>
      <c r="JY30" s="371">
        <f t="shared" si="784"/>
        <v>-0.25902335456475584</v>
      </c>
      <c r="JZ30" s="299">
        <f t="shared" si="785"/>
        <v>70</v>
      </c>
      <c r="KA30" s="371">
        <f t="shared" si="786"/>
        <v>0.20057306590257878</v>
      </c>
      <c r="KB30" s="299">
        <f t="shared" si="787"/>
        <v>-130</v>
      </c>
      <c r="KC30" s="371">
        <f t="shared" si="788"/>
        <v>-0.31026252983293556</v>
      </c>
      <c r="KD30" s="299">
        <f t="shared" si="789"/>
        <v>42</v>
      </c>
      <c r="KE30" s="371">
        <f t="shared" si="790"/>
        <v>0.1453287197231834</v>
      </c>
      <c r="KF30" s="299">
        <f t="shared" si="591"/>
        <v>-23</v>
      </c>
      <c r="KG30" s="1110">
        <f t="shared" si="791"/>
        <v>-6.9486404833836862E-2</v>
      </c>
      <c r="KH30" s="299">
        <f t="shared" si="792"/>
        <v>31</v>
      </c>
      <c r="KI30" s="371">
        <f t="shared" si="793"/>
        <v>0.10064935064935066</v>
      </c>
      <c r="KJ30" s="299">
        <f t="shared" si="794"/>
        <v>41</v>
      </c>
      <c r="KK30" s="371">
        <f t="shared" si="795"/>
        <v>0.12094395280235988</v>
      </c>
      <c r="KL30" s="299">
        <f t="shared" si="796"/>
        <v>-9</v>
      </c>
      <c r="KM30" s="371">
        <f t="shared" si="797"/>
        <v>-2.368421052631579E-2</v>
      </c>
      <c r="KN30" s="299">
        <f t="shared" si="798"/>
        <v>3</v>
      </c>
      <c r="KO30" s="371">
        <f t="shared" si="799"/>
        <v>8.0862533692722376E-3</v>
      </c>
      <c r="KP30" s="299">
        <f t="shared" si="800"/>
        <v>85</v>
      </c>
      <c r="KQ30" s="371">
        <f t="shared" si="801"/>
        <v>0.22727272727272727</v>
      </c>
      <c r="KR30" s="299">
        <f t="shared" si="802"/>
        <v>30</v>
      </c>
      <c r="KS30" s="371">
        <f t="shared" si="803"/>
        <v>6.535947712418301E-2</v>
      </c>
      <c r="KT30" s="299">
        <f t="shared" si="804"/>
        <v>-6</v>
      </c>
      <c r="KU30" s="371">
        <f t="shared" si="805"/>
        <v>-1.2269938650306749E-2</v>
      </c>
      <c r="KV30" s="299">
        <f t="shared" si="806"/>
        <v>-107</v>
      </c>
      <c r="KW30" s="371">
        <f t="shared" si="807"/>
        <v>-0.22153209109730848</v>
      </c>
      <c r="KX30" s="299">
        <f t="shared" si="808"/>
        <v>-376</v>
      </c>
      <c r="KY30" s="371">
        <f t="shared" si="809"/>
        <v>-1</v>
      </c>
      <c r="KZ30" s="299">
        <f t="shared" si="810"/>
        <v>0</v>
      </c>
      <c r="LA30" s="371" t="e">
        <f t="shared" si="811"/>
        <v>#DIV/0!</v>
      </c>
      <c r="LB30" s="299">
        <f t="shared" si="812"/>
        <v>0</v>
      </c>
      <c r="LC30" s="371" t="e">
        <f t="shared" si="813"/>
        <v>#DIV/0!</v>
      </c>
      <c r="LD30" s="193">
        <f t="shared" si="814"/>
        <v>349</v>
      </c>
      <c r="LE30" s="955">
        <f t="shared" si="815"/>
        <v>376</v>
      </c>
      <c r="LF30" s="114">
        <f t="shared" si="816"/>
        <v>27</v>
      </c>
      <c r="LG30" s="101">
        <f t="shared" si="817"/>
        <v>7.7363896848137534E-2</v>
      </c>
      <c r="LH30" s="612"/>
      <c r="LI30" s="612"/>
      <c r="LJ30" s="612"/>
      <c r="LK30" s="767" t="str">
        <f t="shared" si="818"/>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19"/>
        <v>627</v>
      </c>
      <c r="LX30" s="253">
        <f t="shared" si="820"/>
        <v>547</v>
      </c>
      <c r="LY30" s="253">
        <f t="shared" si="821"/>
        <v>537</v>
      </c>
      <c r="LZ30" s="253">
        <f t="shared" si="822"/>
        <v>866</v>
      </c>
      <c r="MA30" s="253">
        <f t="shared" si="823"/>
        <v>697</v>
      </c>
      <c r="MB30" s="253">
        <f t="shared" si="824"/>
        <v>510</v>
      </c>
      <c r="MC30" s="253">
        <f t="shared" si="825"/>
        <v>589</v>
      </c>
      <c r="MD30" s="253">
        <f t="shared" si="826"/>
        <v>578</v>
      </c>
      <c r="ME30" s="253">
        <f t="shared" si="827"/>
        <v>516</v>
      </c>
      <c r="MF30" s="253">
        <f t="shared" si="828"/>
        <v>506</v>
      </c>
      <c r="MG30" s="253">
        <f t="shared" si="829"/>
        <v>680</v>
      </c>
      <c r="MH30" s="253">
        <f t="shared" si="830"/>
        <v>494</v>
      </c>
      <c r="MI30" s="253">
        <f t="shared" si="831"/>
        <v>493</v>
      </c>
      <c r="MJ30" s="253">
        <f t="shared" si="832"/>
        <v>463</v>
      </c>
      <c r="MK30" s="253">
        <f t="shared" si="833"/>
        <v>523</v>
      </c>
      <c r="ML30" s="253">
        <f t="shared" si="834"/>
        <v>739</v>
      </c>
      <c r="MM30" s="253">
        <f t="shared" si="835"/>
        <v>572</v>
      </c>
      <c r="MN30" s="253">
        <f t="shared" si="836"/>
        <v>546</v>
      </c>
      <c r="MO30" s="253">
        <f t="shared" si="837"/>
        <v>605</v>
      </c>
      <c r="MP30" s="253">
        <f t="shared" si="838"/>
        <v>475</v>
      </c>
      <c r="MQ30" s="253">
        <f t="shared" si="839"/>
        <v>552</v>
      </c>
      <c r="MR30" s="253">
        <f t="shared" si="840"/>
        <v>485</v>
      </c>
      <c r="MS30" s="253">
        <f t="shared" si="841"/>
        <v>555</v>
      </c>
      <c r="MT30" s="253">
        <f t="shared" si="842"/>
        <v>634</v>
      </c>
      <c r="MU30" s="703">
        <f t="shared" si="843"/>
        <v>790</v>
      </c>
      <c r="MV30" s="703">
        <f t="shared" si="844"/>
        <v>797</v>
      </c>
      <c r="MW30" s="703">
        <f t="shared" si="845"/>
        <v>702</v>
      </c>
      <c r="MX30" s="703">
        <f t="shared" si="846"/>
        <v>1940</v>
      </c>
      <c r="MY30" s="703">
        <f t="shared" si="847"/>
        <v>1453</v>
      </c>
      <c r="MZ30" s="703">
        <f t="shared" si="848"/>
        <v>875</v>
      </c>
      <c r="NA30" s="703">
        <f t="shared" si="849"/>
        <v>988</v>
      </c>
      <c r="NB30" s="703">
        <f t="shared" si="850"/>
        <v>916</v>
      </c>
      <c r="NC30" s="703">
        <f t="shared" si="851"/>
        <v>810</v>
      </c>
      <c r="ND30" s="703">
        <f t="shared" si="852"/>
        <v>866</v>
      </c>
      <c r="NE30" s="703">
        <f t="shared" si="853"/>
        <v>711</v>
      </c>
      <c r="NF30" s="703">
        <f t="shared" si="854"/>
        <v>855</v>
      </c>
      <c r="NG30" s="806">
        <f t="shared" si="855"/>
        <v>738</v>
      </c>
      <c r="NH30" s="806">
        <f t="shared" si="856"/>
        <v>924</v>
      </c>
      <c r="NI30" s="806">
        <f t="shared" si="857"/>
        <v>994</v>
      </c>
      <c r="NJ30" s="806">
        <f t="shared" si="858"/>
        <v>1082</v>
      </c>
      <c r="NK30" s="806">
        <f t="shared" si="859"/>
        <v>1480</v>
      </c>
      <c r="NL30" s="806">
        <f t="shared" si="860"/>
        <v>1179</v>
      </c>
      <c r="NM30" s="806">
        <f t="shared" si="861"/>
        <v>1234</v>
      </c>
      <c r="NN30" s="806">
        <f t="shared" si="862"/>
        <v>1488</v>
      </c>
      <c r="NO30" s="806">
        <f t="shared" si="863"/>
        <v>1093</v>
      </c>
      <c r="NP30" s="806">
        <f t="shared" si="864"/>
        <v>918</v>
      </c>
      <c r="NQ30" s="806">
        <f t="shared" si="865"/>
        <v>903</v>
      </c>
      <c r="NR30" s="806">
        <f t="shared" si="866"/>
        <v>906</v>
      </c>
      <c r="NS30" s="859">
        <f t="shared" si="867"/>
        <v>925</v>
      </c>
      <c r="NT30" s="859">
        <f t="shared" si="868"/>
        <v>1135</v>
      </c>
      <c r="NU30" s="859">
        <f t="shared" si="869"/>
        <v>887</v>
      </c>
      <c r="NV30" s="859">
        <f t="shared" si="870"/>
        <v>1053</v>
      </c>
      <c r="NW30" s="859">
        <f t="shared" si="871"/>
        <v>1095</v>
      </c>
      <c r="NX30" s="859">
        <f t="shared" si="872"/>
        <v>1113</v>
      </c>
      <c r="NY30" s="859">
        <f t="shared" si="873"/>
        <v>1201</v>
      </c>
      <c r="NZ30" s="859">
        <f t="shared" si="874"/>
        <v>1165</v>
      </c>
      <c r="OA30" s="859">
        <f t="shared" si="875"/>
        <v>1044</v>
      </c>
      <c r="OB30" s="859">
        <f t="shared" si="876"/>
        <v>985</v>
      </c>
      <c r="OC30" s="859">
        <f t="shared" si="877"/>
        <v>834</v>
      </c>
      <c r="OD30" s="859">
        <f t="shared" si="878"/>
        <v>760</v>
      </c>
      <c r="OE30" s="1046">
        <f t="shared" si="879"/>
        <v>836</v>
      </c>
      <c r="OF30" s="1046">
        <f t="shared" si="880"/>
        <v>859</v>
      </c>
      <c r="OG30" s="1046">
        <f t="shared" si="881"/>
        <v>815</v>
      </c>
      <c r="OH30" s="1046">
        <f t="shared" si="882"/>
        <v>806</v>
      </c>
      <c r="OI30" s="1046">
        <f t="shared" si="883"/>
        <v>782</v>
      </c>
      <c r="OJ30" s="1046">
        <f t="shared" si="884"/>
        <v>497</v>
      </c>
      <c r="OK30" s="1046">
        <f t="shared" si="885"/>
        <v>505</v>
      </c>
      <c r="OL30" s="1046">
        <f t="shared" si="886"/>
        <v>425</v>
      </c>
      <c r="OM30" s="1046">
        <f t="shared" si="887"/>
        <v>418</v>
      </c>
      <c r="ON30" s="1046">
        <f t="shared" si="888"/>
        <v>395</v>
      </c>
      <c r="OO30" s="1046">
        <f t="shared" si="889"/>
        <v>471</v>
      </c>
      <c r="OP30" s="1046">
        <f t="shared" si="890"/>
        <v>414</v>
      </c>
      <c r="OQ30" s="1068">
        <f t="shared" si="891"/>
        <v>435</v>
      </c>
      <c r="OR30" s="1068">
        <f t="shared" si="892"/>
        <v>391</v>
      </c>
      <c r="OS30" s="1068">
        <f t="shared" si="893"/>
        <v>359</v>
      </c>
      <c r="OT30" s="1068">
        <f t="shared" si="894"/>
        <v>371</v>
      </c>
      <c r="OU30" s="1068">
        <f t="shared" si="895"/>
        <v>465</v>
      </c>
      <c r="OV30" s="1068">
        <f t="shared" si="896"/>
        <v>395</v>
      </c>
      <c r="OW30" s="1068">
        <f t="shared" si="897"/>
        <v>438</v>
      </c>
      <c r="OX30" s="1068">
        <f t="shared" si="898"/>
        <v>471</v>
      </c>
      <c r="OY30" s="1068">
        <f t="shared" si="899"/>
        <v>349</v>
      </c>
      <c r="OZ30" s="1068">
        <f t="shared" si="900"/>
        <v>419</v>
      </c>
      <c r="PA30" s="1068">
        <f t="shared" si="901"/>
        <v>289</v>
      </c>
      <c r="PB30" s="1068">
        <f t="shared" si="902"/>
        <v>331</v>
      </c>
      <c r="PC30" s="1126">
        <f t="shared" si="903"/>
        <v>308</v>
      </c>
      <c r="PD30" s="1126">
        <f t="shared" si="904"/>
        <v>339</v>
      </c>
      <c r="PE30" s="1126">
        <f t="shared" si="904"/>
        <v>380</v>
      </c>
      <c r="PF30" s="1126">
        <f t="shared" si="904"/>
        <v>371</v>
      </c>
      <c r="PG30" s="1126">
        <f t="shared" si="904"/>
        <v>374</v>
      </c>
      <c r="PH30" s="1126">
        <f t="shared" si="904"/>
        <v>459</v>
      </c>
      <c r="PI30" s="1126">
        <f t="shared" si="904"/>
        <v>489</v>
      </c>
      <c r="PJ30" s="1126">
        <f t="shared" si="904"/>
        <v>483</v>
      </c>
      <c r="PK30" s="1126">
        <f t="shared" si="904"/>
        <v>376</v>
      </c>
      <c r="PL30" s="1126">
        <f t="shared" si="904"/>
        <v>0</v>
      </c>
      <c r="PM30" s="1126">
        <f t="shared" si="904"/>
        <v>0</v>
      </c>
      <c r="PN30" s="1126">
        <f t="shared" si="904"/>
        <v>0</v>
      </c>
    </row>
    <row r="31" spans="1:43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91"/>
        <v>0</v>
      </c>
      <c r="KG31" s="370"/>
      <c r="KH31" s="293"/>
      <c r="KI31" s="370"/>
      <c r="KJ31" s="293"/>
      <c r="KK31" s="370"/>
      <c r="KL31" s="293"/>
      <c r="KM31" s="370"/>
      <c r="KN31" s="293"/>
      <c r="KO31" s="370"/>
      <c r="KP31" s="293"/>
      <c r="KQ31" s="370"/>
      <c r="KR31" s="1170"/>
      <c r="KS31" s="370"/>
      <c r="KT31" s="1170"/>
      <c r="KU31" s="370"/>
      <c r="KV31" s="1170"/>
      <c r="KW31" s="370"/>
      <c r="KX31" s="1170"/>
      <c r="KY31" s="370"/>
      <c r="KZ31" s="1170"/>
      <c r="LA31" s="370"/>
      <c r="LB31" s="1170"/>
      <c r="LC31" s="370"/>
      <c r="LD31" s="23"/>
      <c r="LE31" s="956"/>
      <c r="LF31" s="590"/>
      <c r="LG31" s="100"/>
      <c r="LH31" s="614"/>
      <c r="LI31" s="614"/>
      <c r="LJ31" s="614"/>
      <c r="MN31" s="255">
        <f>BC31</f>
        <v>0</v>
      </c>
      <c r="NS31" s="860"/>
      <c r="NT31" s="860"/>
      <c r="NU31" s="860"/>
      <c r="NV31" s="860"/>
      <c r="NW31" s="860"/>
      <c r="NX31" s="860"/>
      <c r="NY31" s="860"/>
      <c r="NZ31" s="860"/>
      <c r="OA31" s="860"/>
      <c r="OB31" s="860"/>
      <c r="OC31" s="860"/>
      <c r="OD31" s="860"/>
      <c r="OE31" s="1047"/>
      <c r="OF31" s="1047"/>
      <c r="OG31" s="1047"/>
      <c r="OH31" s="1047"/>
      <c r="OI31" s="1047"/>
      <c r="OJ31" s="1047"/>
      <c r="OK31" s="1047"/>
      <c r="OL31" s="1047"/>
      <c r="OM31" s="1047"/>
      <c r="ON31" s="1047"/>
      <c r="OO31" s="1047"/>
      <c r="OP31" s="1047"/>
      <c r="OQ31" s="1069"/>
      <c r="OR31" s="1069"/>
      <c r="OS31" s="1069"/>
      <c r="OT31" s="1069"/>
      <c r="OU31" s="1069"/>
      <c r="OV31" s="1069"/>
      <c r="OW31" s="1069"/>
      <c r="OX31" s="1069"/>
      <c r="OY31" s="1069"/>
      <c r="OZ31" s="1069"/>
      <c r="PA31" s="1069"/>
      <c r="PB31" s="1069"/>
      <c r="PC31" s="1127"/>
      <c r="PD31" s="1127"/>
      <c r="PE31" s="1127"/>
      <c r="PF31" s="1127"/>
      <c r="PG31" s="1127"/>
      <c r="PH31" s="1127"/>
      <c r="PI31" s="1127"/>
      <c r="PJ31" s="1127"/>
      <c r="PK31" s="1127"/>
      <c r="PL31" s="1127"/>
      <c r="PM31" s="1127"/>
      <c r="PN31" s="1127"/>
    </row>
    <row r="32" spans="1:430" x14ac:dyDescent="0.3">
      <c r="A32" s="675"/>
      <c r="B32" s="50">
        <v>4.0999999999999996</v>
      </c>
      <c r="E32" s="1188" t="s">
        <v>235</v>
      </c>
      <c r="F32" s="1188"/>
      <c r="G32" s="1189"/>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c r="EN32" s="165"/>
      <c r="EO32" s="62"/>
      <c r="EP32" s="120" t="s">
        <v>29</v>
      </c>
      <c r="EQ32" s="137">
        <f>SUM(ED32:EO32)/$EP$4</f>
        <v>57.777777777777779</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91"/>
        <v>-2</v>
      </c>
      <c r="KG32" s="375">
        <f t="shared" ref="KG32:KG35" si="905">KF32/EA32</f>
        <v>-3.3898305084745763E-2</v>
      </c>
      <c r="KH32" s="293">
        <f t="shared" ref="KH32:KH35" si="906">EE32-ED32</f>
        <v>2</v>
      </c>
      <c r="KI32" s="370">
        <f t="shared" ref="KI32:KI35" si="907">KH32/ED32</f>
        <v>3.5087719298245612E-2</v>
      </c>
      <c r="KJ32" s="293">
        <f t="shared" ref="KJ32:KJ35" si="908">EF32-EE32</f>
        <v>0</v>
      </c>
      <c r="KK32" s="370">
        <f t="shared" ref="KK32:KK35" si="909">KJ32/EE32</f>
        <v>0</v>
      </c>
      <c r="KL32" s="293">
        <f t="shared" ref="KL32:KL35" si="910">EG32-EF32</f>
        <v>-2</v>
      </c>
      <c r="KM32" s="370">
        <f t="shared" ref="KM32:KM35" si="911">KL32/EF32</f>
        <v>-3.3898305084745763E-2</v>
      </c>
      <c r="KN32" s="293">
        <f t="shared" ref="KN32:KN35" si="912">EH32-EG32</f>
        <v>-1</v>
      </c>
      <c r="KO32" s="370">
        <f t="shared" ref="KO32:KO35" si="913">KN32/EG32</f>
        <v>-1.7543859649122806E-2</v>
      </c>
      <c r="KP32" s="293">
        <f t="shared" ref="KP32:KP35" si="914">EI32-EH32</f>
        <v>2</v>
      </c>
      <c r="KQ32" s="370">
        <f t="shared" ref="KQ32:KQ35" si="915">KP32/EH32</f>
        <v>3.5714285714285712E-2</v>
      </c>
      <c r="KR32" s="293">
        <f t="shared" ref="KR32:KR35" si="916">EJ32-EI32</f>
        <v>0</v>
      </c>
      <c r="KS32" s="370">
        <f t="shared" ref="KS32:KS35" si="917">KR32/EI32</f>
        <v>0</v>
      </c>
      <c r="KT32" s="293">
        <f t="shared" ref="KT32:KT35" si="918">EK32-EJ32</f>
        <v>0</v>
      </c>
      <c r="KU32" s="370">
        <f t="shared" ref="KU32:KU35" si="919">KT32/EJ32</f>
        <v>0</v>
      </c>
      <c r="KV32" s="293">
        <f t="shared" ref="KV32:KV35" si="920">EL32-EK32</f>
        <v>0</v>
      </c>
      <c r="KW32" s="370">
        <f t="shared" ref="KW32:KW35" si="921">KV32/EK32</f>
        <v>0</v>
      </c>
      <c r="KX32" s="293">
        <f t="shared" ref="KX32:KX35" si="922">EM32-EL32</f>
        <v>-58</v>
      </c>
      <c r="KY32" s="370">
        <f t="shared" ref="KY32:KY35" si="923">KX32/EL32</f>
        <v>-1</v>
      </c>
      <c r="KZ32" s="293">
        <f t="shared" ref="KZ32:KZ35" si="924">EN32-EM32</f>
        <v>0</v>
      </c>
      <c r="LA32" s="370" t="e">
        <f t="shared" ref="LA32:LA35" si="925">KZ32/EM32</f>
        <v>#DIV/0!</v>
      </c>
      <c r="LB32" s="293">
        <f t="shared" ref="LB32:LB35" si="926">EO32-EN32</f>
        <v>0</v>
      </c>
      <c r="LC32" s="370" t="e">
        <f t="shared" ref="LC32:LC35" si="927">LB32/EN32</f>
        <v>#DIV/0!</v>
      </c>
      <c r="LD32" s="165">
        <f>DX32</f>
        <v>60</v>
      </c>
      <c r="LE32" s="947">
        <f>EL32</f>
        <v>58</v>
      </c>
      <c r="LF32" s="590">
        <f>LE32-LD32</f>
        <v>-2</v>
      </c>
      <c r="LG32" s="100">
        <f>IF(ISERROR(LF32/LD32),0,LF32/LD32)</f>
        <v>-3.3333333333333333E-2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28">AJ32</f>
        <v>57.15</v>
      </c>
      <c r="LX32" s="243">
        <f t="shared" si="928"/>
        <v>56.03</v>
      </c>
      <c r="LY32" s="243">
        <f t="shared" si="928"/>
        <v>56.07</v>
      </c>
      <c r="LZ32" s="243">
        <f t="shared" si="928"/>
        <v>60.02</v>
      </c>
      <c r="MA32" s="243">
        <f t="shared" si="928"/>
        <v>61.04</v>
      </c>
      <c r="MB32" s="243">
        <f t="shared" si="928"/>
        <v>60.03</v>
      </c>
      <c r="MC32" s="243">
        <f t="shared" si="928"/>
        <v>60</v>
      </c>
      <c r="MD32" s="243">
        <f t="shared" si="928"/>
        <v>61.02</v>
      </c>
      <c r="ME32" s="243">
        <f t="shared" si="928"/>
        <v>63</v>
      </c>
      <c r="MF32" s="243">
        <f t="shared" si="928"/>
        <v>59</v>
      </c>
      <c r="MG32" s="243">
        <f t="shared" si="928"/>
        <v>62.02</v>
      </c>
      <c r="MH32" s="243">
        <f t="shared" si="928"/>
        <v>60</v>
      </c>
      <c r="MI32" s="243">
        <f t="shared" ref="MI32:MM35" si="929">AX32</f>
        <v>60.869565217391305</v>
      </c>
      <c r="MJ32" s="243">
        <f t="shared" si="929"/>
        <v>60.46</v>
      </c>
      <c r="MK32" s="243">
        <f t="shared" si="929"/>
        <v>60</v>
      </c>
      <c r="ML32" s="243">
        <f t="shared" si="929"/>
        <v>58.994565217391305</v>
      </c>
      <c r="MM32" s="243">
        <f t="shared" si="929"/>
        <v>59.01</v>
      </c>
      <c r="MN32" s="243">
        <f>BC32</f>
        <v>60.05</v>
      </c>
      <c r="MO32" s="243">
        <f t="shared" ref="MO32:MT35" si="930">BD32</f>
        <v>60.021739130434781</v>
      </c>
      <c r="MP32" s="243">
        <f t="shared" si="930"/>
        <v>60.15</v>
      </c>
      <c r="MQ32" s="243">
        <f t="shared" si="930"/>
        <v>63.732142857142861</v>
      </c>
      <c r="MR32" s="243">
        <f t="shared" si="930"/>
        <v>61</v>
      </c>
      <c r="MS32" s="243">
        <f t="shared" si="930"/>
        <v>60.011363636363633</v>
      </c>
      <c r="MT32" s="243">
        <f t="shared" si="930"/>
        <v>60</v>
      </c>
      <c r="MU32" s="698">
        <f t="shared" ref="MU32:NF35" si="931">BL32</f>
        <v>61</v>
      </c>
      <c r="MV32" s="698">
        <f t="shared" si="931"/>
        <v>62</v>
      </c>
      <c r="MW32" s="698">
        <f t="shared" si="931"/>
        <v>63</v>
      </c>
      <c r="MX32" s="698">
        <f t="shared" si="931"/>
        <v>63</v>
      </c>
      <c r="MY32" s="698">
        <f t="shared" si="931"/>
        <v>63</v>
      </c>
      <c r="MZ32" s="698">
        <f t="shared" si="931"/>
        <v>62</v>
      </c>
      <c r="NA32" s="698">
        <f t="shared" si="931"/>
        <v>62</v>
      </c>
      <c r="NB32" s="698">
        <f t="shared" si="931"/>
        <v>64</v>
      </c>
      <c r="NC32" s="698">
        <f t="shared" si="931"/>
        <v>63</v>
      </c>
      <c r="ND32" s="698">
        <f t="shared" si="931"/>
        <v>64</v>
      </c>
      <c r="NE32" s="698">
        <f t="shared" si="931"/>
        <v>64</v>
      </c>
      <c r="NF32" s="698">
        <f t="shared" si="931"/>
        <v>64</v>
      </c>
      <c r="NG32" s="801">
        <f t="shared" ref="NG32:NR35" si="932">BZ32</f>
        <v>63</v>
      </c>
      <c r="NH32" s="801">
        <f t="shared" si="932"/>
        <v>63</v>
      </c>
      <c r="NI32" s="801">
        <f t="shared" si="932"/>
        <v>71</v>
      </c>
      <c r="NJ32" s="801">
        <f t="shared" si="932"/>
        <v>70</v>
      </c>
      <c r="NK32" s="801">
        <f t="shared" si="932"/>
        <v>70</v>
      </c>
      <c r="NL32" s="801">
        <f t="shared" si="932"/>
        <v>72</v>
      </c>
      <c r="NM32" s="801">
        <f t="shared" si="932"/>
        <v>74</v>
      </c>
      <c r="NN32" s="801">
        <f t="shared" si="932"/>
        <v>74</v>
      </c>
      <c r="NO32" s="801">
        <f t="shared" si="932"/>
        <v>74</v>
      </c>
      <c r="NP32" s="801">
        <f t="shared" si="932"/>
        <v>68</v>
      </c>
      <c r="NQ32" s="801">
        <f t="shared" si="932"/>
        <v>69</v>
      </c>
      <c r="NR32" s="801">
        <f t="shared" si="932"/>
        <v>68</v>
      </c>
      <c r="NS32" s="854">
        <f t="shared" ref="NS32:OD35" si="933">CN32</f>
        <v>62</v>
      </c>
      <c r="NT32" s="854">
        <f t="shared" si="933"/>
        <v>62</v>
      </c>
      <c r="NU32" s="854">
        <f t="shared" si="933"/>
        <v>61</v>
      </c>
      <c r="NV32" s="854">
        <f t="shared" si="933"/>
        <v>63</v>
      </c>
      <c r="NW32" s="854">
        <f t="shared" si="933"/>
        <v>63</v>
      </c>
      <c r="NX32" s="854">
        <f t="shared" si="933"/>
        <v>62</v>
      </c>
      <c r="NY32" s="854">
        <f t="shared" si="933"/>
        <v>60</v>
      </c>
      <c r="NZ32" s="854">
        <f t="shared" si="933"/>
        <v>60</v>
      </c>
      <c r="OA32" s="854">
        <f t="shared" si="933"/>
        <v>57</v>
      </c>
      <c r="OB32" s="854">
        <f t="shared" si="933"/>
        <v>56</v>
      </c>
      <c r="OC32" s="854">
        <f t="shared" si="933"/>
        <v>56</v>
      </c>
      <c r="OD32" s="854">
        <f t="shared" si="933"/>
        <v>59</v>
      </c>
      <c r="OE32" s="1041">
        <f t="shared" ref="OE32:OP35" si="934">DB32</f>
        <v>58</v>
      </c>
      <c r="OF32" s="1041">
        <f t="shared" si="934"/>
        <v>56</v>
      </c>
      <c r="OG32" s="1041">
        <f t="shared" si="934"/>
        <v>56</v>
      </c>
      <c r="OH32" s="1041">
        <f t="shared" si="934"/>
        <v>55</v>
      </c>
      <c r="OI32" s="1041">
        <f t="shared" si="934"/>
        <v>55</v>
      </c>
      <c r="OJ32" s="1041">
        <f t="shared" si="934"/>
        <v>57</v>
      </c>
      <c r="OK32" s="1041">
        <f t="shared" si="934"/>
        <v>57</v>
      </c>
      <c r="OL32" s="1041">
        <f t="shared" si="934"/>
        <v>55</v>
      </c>
      <c r="OM32" s="1041">
        <f t="shared" si="934"/>
        <v>56</v>
      </c>
      <c r="ON32" s="1041">
        <f t="shared" si="934"/>
        <v>56</v>
      </c>
      <c r="OO32" s="1041">
        <f t="shared" si="934"/>
        <v>60</v>
      </c>
      <c r="OP32" s="1041">
        <f t="shared" si="934"/>
        <v>61</v>
      </c>
      <c r="OQ32" s="1063">
        <f t="shared" ref="OQ32:PB35" si="935">DP32</f>
        <v>60</v>
      </c>
      <c r="OR32" s="1063">
        <f t="shared" si="935"/>
        <v>60</v>
      </c>
      <c r="OS32" s="1063">
        <f t="shared" si="935"/>
        <v>59</v>
      </c>
      <c r="OT32" s="1063">
        <f t="shared" si="935"/>
        <v>56</v>
      </c>
      <c r="OU32" s="1063">
        <f t="shared" si="935"/>
        <v>55</v>
      </c>
      <c r="OV32" s="1063">
        <f t="shared" si="935"/>
        <v>58</v>
      </c>
      <c r="OW32" s="1063">
        <f t="shared" si="935"/>
        <v>59</v>
      </c>
      <c r="OX32" s="1063">
        <f t="shared" si="935"/>
        <v>58</v>
      </c>
      <c r="OY32" s="1063">
        <f t="shared" si="935"/>
        <v>60</v>
      </c>
      <c r="OZ32" s="1063">
        <f t="shared" si="935"/>
        <v>61</v>
      </c>
      <c r="PA32" s="1063">
        <f t="shared" si="935"/>
        <v>59</v>
      </c>
      <c r="PB32" s="1063">
        <f t="shared" si="935"/>
        <v>59</v>
      </c>
      <c r="PC32" s="1121">
        <f>ED32</f>
        <v>57</v>
      </c>
      <c r="PD32" s="1121">
        <f t="shared" ref="PD32:PN35" si="936">EE32</f>
        <v>59</v>
      </c>
      <c r="PE32" s="1121">
        <f t="shared" si="936"/>
        <v>59</v>
      </c>
      <c r="PF32" s="1121">
        <f t="shared" si="936"/>
        <v>57</v>
      </c>
      <c r="PG32" s="1121">
        <f t="shared" si="936"/>
        <v>56</v>
      </c>
      <c r="PH32" s="1121">
        <f t="shared" si="936"/>
        <v>58</v>
      </c>
      <c r="PI32" s="1121">
        <f t="shared" si="936"/>
        <v>58</v>
      </c>
      <c r="PJ32" s="1121">
        <f t="shared" si="936"/>
        <v>58</v>
      </c>
      <c r="PK32" s="1121">
        <f t="shared" si="936"/>
        <v>58</v>
      </c>
      <c r="PL32" s="1121">
        <f t="shared" si="936"/>
        <v>0</v>
      </c>
      <c r="PM32" s="1121">
        <f t="shared" si="936"/>
        <v>0</v>
      </c>
      <c r="PN32" s="1121">
        <f t="shared" si="936"/>
        <v>0</v>
      </c>
    </row>
    <row r="33" spans="1:43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c r="EN33" s="725"/>
      <c r="EO33" s="722"/>
      <c r="EP33" s="779" t="s">
        <v>29</v>
      </c>
      <c r="EQ33" s="724">
        <f>SUM(ED33:EO33)/$EP$4</f>
        <v>13.333333333333334</v>
      </c>
      <c r="ER33" s="727"/>
      <c r="ES33" s="594"/>
      <c r="ET33" s="727"/>
      <c r="EU33" s="594"/>
      <c r="EV33" s="727"/>
      <c r="EW33" s="594"/>
      <c r="EX33" s="727"/>
      <c r="EY33" s="594"/>
      <c r="EZ33" s="727"/>
      <c r="FA33" s="594"/>
      <c r="FB33" s="727"/>
      <c r="FC33" s="594"/>
      <c r="FD33" s="727"/>
      <c r="FE33" s="594"/>
      <c r="FF33" s="727"/>
      <c r="FG33" s="594"/>
      <c r="FH33" s="727"/>
      <c r="FI33" s="594"/>
      <c r="FJ33" s="727"/>
      <c r="FK33" s="108"/>
      <c r="FL33" s="727">
        <f>BH33-BG33</f>
        <v>0</v>
      </c>
      <c r="FM33" s="594">
        <f>FL33/BG33</f>
        <v>0</v>
      </c>
      <c r="FN33" s="727">
        <f>BI33-BH33</f>
        <v>0</v>
      </c>
      <c r="FO33" s="594">
        <f>FN33/BH33</f>
        <v>0</v>
      </c>
      <c r="FP33" s="727">
        <f>BL33-BI33</f>
        <v>0</v>
      </c>
      <c r="FQ33" s="594">
        <f>FP33/BI33</f>
        <v>0</v>
      </c>
      <c r="FR33" s="726">
        <f>BM33-BL33</f>
        <v>0</v>
      </c>
      <c r="FS33" s="372">
        <f>FR33/BL33</f>
        <v>0</v>
      </c>
      <c r="FT33" s="726">
        <f>BN33-BM33</f>
        <v>0</v>
      </c>
      <c r="FU33" s="372">
        <f>FT33/BM33</f>
        <v>0</v>
      </c>
      <c r="FV33" s="726">
        <f>BO33-BN33</f>
        <v>0</v>
      </c>
      <c r="FW33" s="372">
        <f>FV33/BN33</f>
        <v>0</v>
      </c>
      <c r="FX33" s="726">
        <f>BP33-BO33</f>
        <v>0</v>
      </c>
      <c r="FY33" s="372">
        <f>FX33/BO33</f>
        <v>0</v>
      </c>
      <c r="FZ33" s="726">
        <f>BQ33-BP33</f>
        <v>0</v>
      </c>
      <c r="GA33" s="372">
        <f>FZ33/BP33</f>
        <v>0</v>
      </c>
      <c r="GB33" s="726">
        <f>BR33-BQ33</f>
        <v>0</v>
      </c>
      <c r="GC33" s="372">
        <f>GB33/BQ33</f>
        <v>0</v>
      </c>
      <c r="GD33" s="726">
        <f>BS33-BR33</f>
        <v>0</v>
      </c>
      <c r="GE33" s="372">
        <f>GD33/BR33</f>
        <v>0</v>
      </c>
      <c r="GF33" s="726">
        <f>BT33-BS33</f>
        <v>0</v>
      </c>
      <c r="GG33" s="372">
        <f>GF33/BS33</f>
        <v>0</v>
      </c>
      <c r="GH33" s="726">
        <f>BU33-BT33</f>
        <v>0</v>
      </c>
      <c r="GI33" s="372">
        <f>GH33/BT33</f>
        <v>0</v>
      </c>
      <c r="GJ33" s="726">
        <f>BV33-BU33</f>
        <v>0</v>
      </c>
      <c r="GK33" s="372">
        <f>GJ33/BU33</f>
        <v>0</v>
      </c>
      <c r="GL33" s="726">
        <f>BW33-BV33</f>
        <v>0</v>
      </c>
      <c r="GM33" s="372">
        <f>GL33/BV33</f>
        <v>0</v>
      </c>
      <c r="GN33" s="726">
        <f>BZ33-BW33</f>
        <v>-2</v>
      </c>
      <c r="GO33" s="372">
        <f>GN33/BW33</f>
        <v>-0.125</v>
      </c>
      <c r="GP33" s="726">
        <f>CA33-BZ33</f>
        <v>0</v>
      </c>
      <c r="GQ33" s="372">
        <f>GP33/BZ33</f>
        <v>0</v>
      </c>
      <c r="GR33" s="726">
        <f>CB33-CA33</f>
        <v>1</v>
      </c>
      <c r="GS33" s="372">
        <f>GR33/CA33</f>
        <v>7.1428571428571425E-2</v>
      </c>
      <c r="GT33" s="726">
        <f>CC33-CB33</f>
        <v>-1</v>
      </c>
      <c r="GU33" s="372">
        <f>GT33/CB33</f>
        <v>-6.6666666666666666E-2</v>
      </c>
      <c r="GV33" s="726">
        <f>CD33-CC33</f>
        <v>2</v>
      </c>
      <c r="GW33" s="372">
        <f>GV33/CC33</f>
        <v>0.14285714285714285</v>
      </c>
      <c r="GX33" s="726">
        <f>CE33-CD33</f>
        <v>0</v>
      </c>
      <c r="GY33" s="372">
        <f>GX33/CD33</f>
        <v>0</v>
      </c>
      <c r="GZ33" s="726">
        <f>CF33-CE33</f>
        <v>0</v>
      </c>
      <c r="HA33" s="372">
        <f>GZ33/CE33</f>
        <v>0</v>
      </c>
      <c r="HB33" s="726">
        <f>CG33-CF33</f>
        <v>0</v>
      </c>
      <c r="HC33" s="372">
        <f>HB33/CF33</f>
        <v>0</v>
      </c>
      <c r="HD33" s="726">
        <f>CH33-CG33</f>
        <v>0</v>
      </c>
      <c r="HE33" s="372">
        <f>HD33/CG33</f>
        <v>0</v>
      </c>
      <c r="HF33" s="726">
        <f>CI33-CH33</f>
        <v>0</v>
      </c>
      <c r="HG33" s="372">
        <f>HF33/CH33</f>
        <v>0</v>
      </c>
      <c r="HH33" s="726">
        <f>CJ33-CI33</f>
        <v>0</v>
      </c>
      <c r="HI33" s="372">
        <f>HH33/CI33</f>
        <v>0</v>
      </c>
      <c r="HJ33" s="726">
        <f>CK33-CJ33</f>
        <v>0</v>
      </c>
      <c r="HK33" s="372">
        <f>HJ33/CJ33</f>
        <v>0</v>
      </c>
      <c r="HL33" s="726">
        <f>CN33-CK33</f>
        <v>-1</v>
      </c>
      <c r="HM33" s="372">
        <f>HL33/CK33</f>
        <v>-6.25E-2</v>
      </c>
      <c r="HN33" s="726">
        <f>CO33-CN33</f>
        <v>0</v>
      </c>
      <c r="HO33" s="372">
        <f>HN33/CN33</f>
        <v>0</v>
      </c>
      <c r="HP33" s="726">
        <f>CP33-CO33</f>
        <v>0</v>
      </c>
      <c r="HQ33" s="372">
        <f>HP33/CO33</f>
        <v>0</v>
      </c>
      <c r="HR33" s="726">
        <f>CQ33-CP33</f>
        <v>0</v>
      </c>
      <c r="HS33" s="372">
        <f>HR33/CP33</f>
        <v>0</v>
      </c>
      <c r="HT33" s="726">
        <f>CR33-CQ33</f>
        <v>-1</v>
      </c>
      <c r="HU33" s="372">
        <f>HT33/CQ33</f>
        <v>-6.6666666666666666E-2</v>
      </c>
      <c r="HV33" s="726">
        <f>CS33-CR33</f>
        <v>-1</v>
      </c>
      <c r="HW33" s="372">
        <f>HV33/CR33</f>
        <v>-7.1428571428571425E-2</v>
      </c>
      <c r="HX33" s="726">
        <f>CT33-CS33</f>
        <v>0</v>
      </c>
      <c r="HY33" s="372">
        <f>HX33/CS33</f>
        <v>0</v>
      </c>
      <c r="HZ33" s="726">
        <f>CU33-CT33</f>
        <v>1</v>
      </c>
      <c r="IA33" s="372">
        <f>HZ33/CT33</f>
        <v>7.6923076923076927E-2</v>
      </c>
      <c r="IB33" s="726">
        <f>CV33-CU33</f>
        <v>0</v>
      </c>
      <c r="IC33" s="372">
        <f>IB33/CU33</f>
        <v>0</v>
      </c>
      <c r="ID33" s="726">
        <f>CW33-CV33</f>
        <v>0</v>
      </c>
      <c r="IE33" s="372">
        <f>ID33/CV33</f>
        <v>0</v>
      </c>
      <c r="IF33" s="726">
        <f>CX33-CW33</f>
        <v>2</v>
      </c>
      <c r="IG33" s="372">
        <f>IF33/CW33</f>
        <v>0.14285714285714285</v>
      </c>
      <c r="IH33" s="726">
        <f>CY33-CX33</f>
        <v>0</v>
      </c>
      <c r="II33" s="372">
        <f>IH33/CX33</f>
        <v>0</v>
      </c>
      <c r="IJ33" s="726">
        <f>DB33-CY33</f>
        <v>0</v>
      </c>
      <c r="IK33" s="372">
        <f>IJ33/CY33</f>
        <v>0</v>
      </c>
      <c r="IL33" s="726">
        <f>DC33-DB33</f>
        <v>-1</v>
      </c>
      <c r="IM33" s="372">
        <f>IL33/DB33</f>
        <v>-6.25E-2</v>
      </c>
      <c r="IN33" s="726">
        <f>DD33-DC33</f>
        <v>2</v>
      </c>
      <c r="IO33" s="372">
        <f>IN33/DD33</f>
        <v>0.11764705882352941</v>
      </c>
      <c r="IP33" s="726">
        <f>DE33-DD33</f>
        <v>0</v>
      </c>
      <c r="IQ33" s="372">
        <f>IP33/DD33</f>
        <v>0</v>
      </c>
      <c r="IR33" s="726">
        <f>DF33-DE33</f>
        <v>0</v>
      </c>
      <c r="IS33" s="372">
        <f>IR33/DO33</f>
        <v>0</v>
      </c>
      <c r="IT33" s="726">
        <f>DG33-DF33</f>
        <v>-1</v>
      </c>
      <c r="IU33" s="372">
        <f>IT33/DF33</f>
        <v>-5.8823529411764705E-2</v>
      </c>
      <c r="IV33" s="726">
        <f>DH33-DG33</f>
        <v>0</v>
      </c>
      <c r="IW33" s="372">
        <f>IV33/DG33</f>
        <v>0</v>
      </c>
      <c r="IX33" s="726">
        <f>DI33-DH33</f>
        <v>0</v>
      </c>
      <c r="IY33" s="372">
        <f>IX33/DH33</f>
        <v>0</v>
      </c>
      <c r="IZ33" s="726">
        <f>DJ33-DI33</f>
        <v>-1</v>
      </c>
      <c r="JA33" s="372">
        <f>IZ33/DI33</f>
        <v>-6.25E-2</v>
      </c>
      <c r="JB33" s="726">
        <f>DK33-DJ33</f>
        <v>0</v>
      </c>
      <c r="JC33" s="372">
        <f>JB33/DJ33</f>
        <v>0</v>
      </c>
      <c r="JD33" s="726">
        <f>DL33-DK33</f>
        <v>-1</v>
      </c>
      <c r="JE33" s="372">
        <f>JD33/DK33</f>
        <v>-6.6666666666666666E-2</v>
      </c>
      <c r="JF33" s="726">
        <f>DM33-DL33</f>
        <v>1</v>
      </c>
      <c r="JG33" s="372">
        <f>JF33/DL33</f>
        <v>7.1428571428571425E-2</v>
      </c>
      <c r="JH33" s="726">
        <f>DP33-DM33</f>
        <v>0</v>
      </c>
      <c r="JI33" s="372">
        <f>JH33/DM33</f>
        <v>0</v>
      </c>
      <c r="JJ33" s="726">
        <f>DQ33-DP33</f>
        <v>-1</v>
      </c>
      <c r="JK33" s="372">
        <f>JJ33/DP33</f>
        <v>-6.6666666666666666E-2</v>
      </c>
      <c r="JL33" s="726">
        <f>DR33-DQ33</f>
        <v>0</v>
      </c>
      <c r="JM33" s="372">
        <f>JL33/DQ33</f>
        <v>0</v>
      </c>
      <c r="JN33" s="726">
        <f>DS33-DR33</f>
        <v>-2</v>
      </c>
      <c r="JO33" s="372">
        <f>JN33/DR33</f>
        <v>-0.14285714285714285</v>
      </c>
      <c r="JP33" s="726">
        <f>DT33-DS33</f>
        <v>-1</v>
      </c>
      <c r="JQ33" s="372">
        <f>JP33/DS33</f>
        <v>-8.3333333333333329E-2</v>
      </c>
      <c r="JR33" s="726">
        <f>DU33-DT33</f>
        <v>2</v>
      </c>
      <c r="JS33" s="372">
        <f>JR33/DT33</f>
        <v>0.18181818181818182</v>
      </c>
      <c r="JT33" s="726">
        <f>DV33-DU33</f>
        <v>0</v>
      </c>
      <c r="JU33" s="372">
        <f>JT33/DU33</f>
        <v>0</v>
      </c>
      <c r="JV33" s="726">
        <f>DW33-DV33</f>
        <v>-1</v>
      </c>
      <c r="JW33" s="372">
        <f>JV33/DV33</f>
        <v>-7.6923076923076927E-2</v>
      </c>
      <c r="JX33" s="726">
        <f>DX33-DW33</f>
        <v>1</v>
      </c>
      <c r="JY33" s="372">
        <f>JX33/DW33</f>
        <v>8.3333333333333329E-2</v>
      </c>
      <c r="JZ33" s="726">
        <f>DY33-DX33</f>
        <v>1</v>
      </c>
      <c r="KA33" s="372">
        <f>JZ33/DX33</f>
        <v>7.6923076923076927E-2</v>
      </c>
      <c r="KB33" s="726">
        <f>DZ33-DY33</f>
        <v>0</v>
      </c>
      <c r="KC33" s="372">
        <f>KB33/DY33</f>
        <v>0</v>
      </c>
      <c r="KD33" s="726">
        <f>EA33-DZ33</f>
        <v>0</v>
      </c>
      <c r="KE33" s="372">
        <f>KD33/DZ33</f>
        <v>0</v>
      </c>
      <c r="KF33" s="726">
        <f t="shared" si="591"/>
        <v>-1</v>
      </c>
      <c r="KG33" s="1111">
        <f t="shared" si="905"/>
        <v>-7.1428571428571425E-2</v>
      </c>
      <c r="KH33" s="726">
        <f t="shared" si="906"/>
        <v>0</v>
      </c>
      <c r="KI33" s="372">
        <f t="shared" si="907"/>
        <v>0</v>
      </c>
      <c r="KJ33" s="726">
        <f t="shared" si="908"/>
        <v>0</v>
      </c>
      <c r="KK33" s="372">
        <f t="shared" si="909"/>
        <v>0</v>
      </c>
      <c r="KL33" s="726">
        <f t="shared" si="910"/>
        <v>0</v>
      </c>
      <c r="KM33" s="372">
        <f t="shared" si="911"/>
        <v>0</v>
      </c>
      <c r="KN33" s="726">
        <f t="shared" si="912"/>
        <v>0</v>
      </c>
      <c r="KO33" s="372">
        <f t="shared" si="913"/>
        <v>0</v>
      </c>
      <c r="KP33" s="726">
        <f t="shared" si="914"/>
        <v>0</v>
      </c>
      <c r="KQ33" s="372">
        <f t="shared" si="915"/>
        <v>0</v>
      </c>
      <c r="KR33" s="726">
        <f t="shared" si="916"/>
        <v>1</v>
      </c>
      <c r="KS33" s="372">
        <f t="shared" si="917"/>
        <v>7.6923076923076927E-2</v>
      </c>
      <c r="KT33" s="726">
        <f t="shared" si="918"/>
        <v>0</v>
      </c>
      <c r="KU33" s="372">
        <f t="shared" si="919"/>
        <v>0</v>
      </c>
      <c r="KV33" s="726">
        <f t="shared" si="920"/>
        <v>0</v>
      </c>
      <c r="KW33" s="372">
        <f t="shared" si="921"/>
        <v>0</v>
      </c>
      <c r="KX33" s="726">
        <f t="shared" si="922"/>
        <v>-14</v>
      </c>
      <c r="KY33" s="372">
        <f t="shared" si="923"/>
        <v>-1</v>
      </c>
      <c r="KZ33" s="726">
        <f t="shared" si="924"/>
        <v>0</v>
      </c>
      <c r="LA33" s="372" t="e">
        <f t="shared" si="925"/>
        <v>#DIV/0!</v>
      </c>
      <c r="LB33" s="726">
        <f t="shared" si="926"/>
        <v>0</v>
      </c>
      <c r="LC33" s="372" t="e">
        <f t="shared" si="927"/>
        <v>#DIV/0!</v>
      </c>
      <c r="LD33" s="725">
        <f>DX33</f>
        <v>13</v>
      </c>
      <c r="LE33" s="957">
        <f>EL33</f>
        <v>14</v>
      </c>
      <c r="LF33" s="727">
        <f>LE33-LD33</f>
        <v>1</v>
      </c>
      <c r="LG33" s="108">
        <f>IF(ISERROR(LF33/LD33),0,LF33/LD33)</f>
        <v>7.6923076923076927E-2</v>
      </c>
      <c r="LH33" s="617"/>
      <c r="LI33" s="617"/>
      <c r="LJ33" s="617"/>
      <c r="LK33" s="733" t="str">
        <f>E33</f>
        <v>Number Tier 1/Tier 2 Call Agents</v>
      </c>
      <c r="LL33" s="729"/>
      <c r="LM33" s="729"/>
      <c r="LN33" s="729"/>
      <c r="LO33" s="729"/>
      <c r="LP33" s="729"/>
      <c r="LQ33" s="729"/>
      <c r="LR33" s="729"/>
      <c r="LS33" s="729"/>
      <c r="LT33" s="729"/>
      <c r="LU33" s="729"/>
      <c r="LV33" s="729"/>
      <c r="LW33" s="730"/>
      <c r="LX33" s="730"/>
      <c r="LY33" s="730"/>
      <c r="LZ33" s="730"/>
      <c r="MA33" s="730"/>
      <c r="MB33" s="730"/>
      <c r="MC33" s="730"/>
      <c r="MD33" s="730"/>
      <c r="ME33" s="730"/>
      <c r="MF33" s="730"/>
      <c r="MG33" s="730"/>
      <c r="MH33" s="730">
        <f>AU33</f>
        <v>16</v>
      </c>
      <c r="MI33" s="730">
        <f t="shared" si="929"/>
        <v>16</v>
      </c>
      <c r="MJ33" s="730">
        <f t="shared" si="929"/>
        <v>16</v>
      </c>
      <c r="MK33" s="730">
        <f t="shared" si="929"/>
        <v>16</v>
      </c>
      <c r="ML33" s="730">
        <f t="shared" si="929"/>
        <v>16</v>
      </c>
      <c r="MM33" s="730">
        <f t="shared" si="929"/>
        <v>16</v>
      </c>
      <c r="MN33" s="730">
        <f>BC33</f>
        <v>16</v>
      </c>
      <c r="MO33" s="730">
        <f t="shared" si="930"/>
        <v>16</v>
      </c>
      <c r="MP33" s="730">
        <f t="shared" si="930"/>
        <v>16</v>
      </c>
      <c r="MQ33" s="730">
        <f t="shared" si="930"/>
        <v>16</v>
      </c>
      <c r="MR33" s="730">
        <f t="shared" si="930"/>
        <v>16</v>
      </c>
      <c r="MS33" s="730">
        <f t="shared" si="930"/>
        <v>16</v>
      </c>
      <c r="MT33" s="243">
        <f t="shared" si="930"/>
        <v>16</v>
      </c>
      <c r="MU33" s="698">
        <f t="shared" si="931"/>
        <v>16</v>
      </c>
      <c r="MV33" s="698">
        <f t="shared" si="931"/>
        <v>16</v>
      </c>
      <c r="MW33" s="698">
        <f t="shared" si="931"/>
        <v>16</v>
      </c>
      <c r="MX33" s="698">
        <f t="shared" si="931"/>
        <v>16</v>
      </c>
      <c r="MY33" s="698">
        <f t="shared" si="931"/>
        <v>16</v>
      </c>
      <c r="MZ33" s="698">
        <f t="shared" si="931"/>
        <v>16</v>
      </c>
      <c r="NA33" s="698">
        <f t="shared" si="931"/>
        <v>16</v>
      </c>
      <c r="NB33" s="698">
        <f t="shared" si="931"/>
        <v>16</v>
      </c>
      <c r="NC33" s="698">
        <f t="shared" si="931"/>
        <v>16</v>
      </c>
      <c r="ND33" s="698">
        <f t="shared" si="931"/>
        <v>16</v>
      </c>
      <c r="NE33" s="698">
        <f t="shared" si="931"/>
        <v>16</v>
      </c>
      <c r="NF33" s="698">
        <f t="shared" si="931"/>
        <v>16</v>
      </c>
      <c r="NG33" s="801">
        <f t="shared" si="932"/>
        <v>14</v>
      </c>
      <c r="NH33" s="801">
        <f t="shared" si="932"/>
        <v>14</v>
      </c>
      <c r="NI33" s="801">
        <f t="shared" si="932"/>
        <v>15</v>
      </c>
      <c r="NJ33" s="801">
        <f t="shared" si="932"/>
        <v>14</v>
      </c>
      <c r="NK33" s="801">
        <f t="shared" si="932"/>
        <v>16</v>
      </c>
      <c r="NL33" s="801">
        <f t="shared" si="932"/>
        <v>16</v>
      </c>
      <c r="NM33" s="801">
        <f t="shared" si="932"/>
        <v>16</v>
      </c>
      <c r="NN33" s="801">
        <f t="shared" si="932"/>
        <v>16</v>
      </c>
      <c r="NO33" s="801">
        <f t="shared" si="932"/>
        <v>16</v>
      </c>
      <c r="NP33" s="801">
        <f t="shared" si="932"/>
        <v>16</v>
      </c>
      <c r="NQ33" s="801">
        <f t="shared" si="932"/>
        <v>16</v>
      </c>
      <c r="NR33" s="801">
        <f t="shared" si="932"/>
        <v>16</v>
      </c>
      <c r="NS33" s="854">
        <f t="shared" si="933"/>
        <v>15</v>
      </c>
      <c r="NT33" s="854">
        <f t="shared" si="933"/>
        <v>15</v>
      </c>
      <c r="NU33" s="854">
        <f t="shared" si="933"/>
        <v>15</v>
      </c>
      <c r="NV33" s="854">
        <f t="shared" si="933"/>
        <v>15</v>
      </c>
      <c r="NW33" s="854">
        <f t="shared" si="933"/>
        <v>14</v>
      </c>
      <c r="NX33" s="854">
        <f t="shared" si="933"/>
        <v>13</v>
      </c>
      <c r="NY33" s="854">
        <f t="shared" si="933"/>
        <v>13</v>
      </c>
      <c r="NZ33" s="854">
        <f t="shared" si="933"/>
        <v>14</v>
      </c>
      <c r="OA33" s="854">
        <f t="shared" si="933"/>
        <v>14</v>
      </c>
      <c r="OB33" s="854">
        <f t="shared" si="933"/>
        <v>14</v>
      </c>
      <c r="OC33" s="854">
        <f t="shared" si="933"/>
        <v>16</v>
      </c>
      <c r="OD33" s="854">
        <f t="shared" si="933"/>
        <v>16</v>
      </c>
      <c r="OE33" s="1041">
        <f t="shared" si="934"/>
        <v>16</v>
      </c>
      <c r="OF33" s="1041">
        <f t="shared" si="934"/>
        <v>15</v>
      </c>
      <c r="OG33" s="1041">
        <f t="shared" si="934"/>
        <v>17</v>
      </c>
      <c r="OH33" s="1041">
        <f t="shared" si="934"/>
        <v>17</v>
      </c>
      <c r="OI33" s="1041">
        <f t="shared" si="934"/>
        <v>17</v>
      </c>
      <c r="OJ33" s="1041">
        <f t="shared" si="934"/>
        <v>16</v>
      </c>
      <c r="OK33" s="1041">
        <f t="shared" si="934"/>
        <v>16</v>
      </c>
      <c r="OL33" s="1041">
        <f t="shared" si="934"/>
        <v>16</v>
      </c>
      <c r="OM33" s="1041">
        <f t="shared" si="934"/>
        <v>15</v>
      </c>
      <c r="ON33" s="1041">
        <f t="shared" si="934"/>
        <v>15</v>
      </c>
      <c r="OO33" s="1041">
        <f t="shared" si="934"/>
        <v>14</v>
      </c>
      <c r="OP33" s="1041">
        <f t="shared" si="934"/>
        <v>15</v>
      </c>
      <c r="OQ33" s="1063">
        <f t="shared" si="935"/>
        <v>15</v>
      </c>
      <c r="OR33" s="1063">
        <f t="shared" si="935"/>
        <v>14</v>
      </c>
      <c r="OS33" s="1063">
        <f t="shared" si="935"/>
        <v>14</v>
      </c>
      <c r="OT33" s="1063">
        <f t="shared" si="935"/>
        <v>12</v>
      </c>
      <c r="OU33" s="1063">
        <f t="shared" si="935"/>
        <v>11</v>
      </c>
      <c r="OV33" s="1063">
        <f t="shared" si="935"/>
        <v>13</v>
      </c>
      <c r="OW33" s="1063">
        <f t="shared" si="935"/>
        <v>13</v>
      </c>
      <c r="OX33" s="1063">
        <f t="shared" si="935"/>
        <v>12</v>
      </c>
      <c r="OY33" s="1063">
        <f t="shared" si="935"/>
        <v>13</v>
      </c>
      <c r="OZ33" s="1063">
        <f t="shared" si="935"/>
        <v>14</v>
      </c>
      <c r="PA33" s="1063">
        <f t="shared" si="935"/>
        <v>14</v>
      </c>
      <c r="PB33" s="1063">
        <f t="shared" si="935"/>
        <v>14</v>
      </c>
      <c r="PC33" s="1121">
        <f>ED33</f>
        <v>13</v>
      </c>
      <c r="PD33" s="1121">
        <f t="shared" si="936"/>
        <v>13</v>
      </c>
      <c r="PE33" s="1121">
        <f t="shared" si="936"/>
        <v>13</v>
      </c>
      <c r="PF33" s="1121">
        <f t="shared" si="936"/>
        <v>13</v>
      </c>
      <c r="PG33" s="1121">
        <f t="shared" si="936"/>
        <v>13</v>
      </c>
      <c r="PH33" s="1121">
        <f t="shared" si="936"/>
        <v>13</v>
      </c>
      <c r="PI33" s="1121">
        <f t="shared" si="936"/>
        <v>14</v>
      </c>
      <c r="PJ33" s="1121">
        <f t="shared" si="936"/>
        <v>14</v>
      </c>
      <c r="PK33" s="1121">
        <f t="shared" si="936"/>
        <v>14</v>
      </c>
      <c r="PL33" s="1121">
        <f t="shared" si="936"/>
        <v>0</v>
      </c>
      <c r="PM33" s="1121">
        <f t="shared" si="936"/>
        <v>0</v>
      </c>
      <c r="PN33" s="1121">
        <f t="shared" si="936"/>
        <v>0</v>
      </c>
    </row>
    <row r="34" spans="1:430" s="80" customFormat="1" x14ac:dyDescent="0.3">
      <c r="A34" s="677"/>
      <c r="B34" s="78">
        <v>4.2</v>
      </c>
      <c r="E34" s="1215" t="s">
        <v>224</v>
      </c>
      <c r="F34" s="1215"/>
      <c r="G34" s="1216"/>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37">V13/V32</f>
        <v>64.225122349102776</v>
      </c>
      <c r="W34" s="84">
        <f t="shared" si="937"/>
        <v>64.56294846705805</v>
      </c>
      <c r="X34" s="83">
        <f t="shared" si="937"/>
        <v>58.093313121104934</v>
      </c>
      <c r="Y34" s="84">
        <f t="shared" si="93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38">AK13/AK33</f>
        <v>239.625</v>
      </c>
      <c r="AL34" s="83">
        <f t="shared" si="938"/>
        <v>200.4375</v>
      </c>
      <c r="AM34" s="84">
        <f t="shared" si="938"/>
        <v>415.3125</v>
      </c>
      <c r="AN34" s="83">
        <f t="shared" si="938"/>
        <v>233.375</v>
      </c>
      <c r="AO34" s="84">
        <f t="shared" si="938"/>
        <v>210.125</v>
      </c>
      <c r="AP34" s="195">
        <f t="shared" si="938"/>
        <v>271.3125</v>
      </c>
      <c r="AQ34" s="84">
        <f t="shared" si="938"/>
        <v>254.6875</v>
      </c>
      <c r="AR34" s="195">
        <f t="shared" si="938"/>
        <v>218.75</v>
      </c>
      <c r="AS34" s="84">
        <f t="shared" si="938"/>
        <v>236.5</v>
      </c>
      <c r="AT34" s="195">
        <f t="shared" si="938"/>
        <v>350.5</v>
      </c>
      <c r="AU34" s="84">
        <f t="shared" si="938"/>
        <v>242.1875</v>
      </c>
      <c r="AV34" s="123" t="s">
        <v>29</v>
      </c>
      <c r="AW34" s="142">
        <f>SUM(AJ34:AU34)/$AV$4</f>
        <v>258.625</v>
      </c>
      <c r="AX34" s="349">
        <f t="shared" ref="AX34:BE34" si="939">AX13/AX33</f>
        <v>268.1875</v>
      </c>
      <c r="AY34" s="84">
        <f t="shared" si="939"/>
        <v>259.75</v>
      </c>
      <c r="AZ34" s="83">
        <f t="shared" si="939"/>
        <v>330.5625</v>
      </c>
      <c r="BA34" s="84">
        <f t="shared" si="939"/>
        <v>967.1875</v>
      </c>
      <c r="BB34" s="83">
        <f t="shared" si="939"/>
        <v>402.3125</v>
      </c>
      <c r="BC34" s="84">
        <f t="shared" si="939"/>
        <v>336.1875</v>
      </c>
      <c r="BD34" s="195">
        <f t="shared" si="939"/>
        <v>369.4375</v>
      </c>
      <c r="BE34" s="84">
        <f t="shared" si="939"/>
        <v>259.375</v>
      </c>
      <c r="BF34" s="195">
        <f>BF13/BF33</f>
        <v>244.75</v>
      </c>
      <c r="BG34" s="84">
        <f>BG13/BG33</f>
        <v>231.6875</v>
      </c>
      <c r="BH34" s="195">
        <f>BH13/BH33</f>
        <v>220.8125</v>
      </c>
      <c r="BI34" s="84">
        <f>BI13/BI33</f>
        <v>232.875</v>
      </c>
      <c r="BJ34" s="123" t="s">
        <v>29</v>
      </c>
      <c r="BK34" s="142">
        <f>SUM(AX34:BI34)/$BJ$4</f>
        <v>343.59375</v>
      </c>
      <c r="BL34" s="349">
        <f t="shared" ref="BL34:BQ34" si="940">BL13/BL33</f>
        <v>250.0625</v>
      </c>
      <c r="BM34" s="84">
        <f t="shared" si="940"/>
        <v>234.9375</v>
      </c>
      <c r="BN34" s="771">
        <f t="shared" si="940"/>
        <v>263.75</v>
      </c>
      <c r="BO34" s="84">
        <f t="shared" si="940"/>
        <v>725.875</v>
      </c>
      <c r="BP34" s="83">
        <f t="shared" si="940"/>
        <v>232.5</v>
      </c>
      <c r="BQ34" s="84">
        <f t="shared" si="940"/>
        <v>244.75</v>
      </c>
      <c r="BR34" s="195">
        <f t="shared" ref="BR34" si="941">BR13/BR33</f>
        <v>312.5625</v>
      </c>
      <c r="BS34" s="84">
        <f t="shared" ref="BS34:BT34" si="942">BS13/BS33</f>
        <v>244.75</v>
      </c>
      <c r="BT34" s="195">
        <f t="shared" si="942"/>
        <v>264.5</v>
      </c>
      <c r="BU34" s="195">
        <f t="shared" ref="BU34:BV34" si="943">BU13/BU33</f>
        <v>309.875</v>
      </c>
      <c r="BV34" s="195">
        <f t="shared" si="943"/>
        <v>219.1875</v>
      </c>
      <c r="BW34" s="195">
        <f t="shared" ref="BW34" si="944">BW13/BW33</f>
        <v>220</v>
      </c>
      <c r="BX34" s="123" t="s">
        <v>29</v>
      </c>
      <c r="BY34" s="142">
        <f>SUM(BL34:BW34)/$BX$4</f>
        <v>293.5625</v>
      </c>
      <c r="BZ34" s="195">
        <f t="shared" ref="BZ34:CA34" si="945">BZ13/BZ33</f>
        <v>239</v>
      </c>
      <c r="CA34" s="84">
        <f t="shared" si="945"/>
        <v>217.21428571428572</v>
      </c>
      <c r="CB34" s="771">
        <f t="shared" ref="CB34:CC34" si="946">CB13/CB33</f>
        <v>227.46666666666667</v>
      </c>
      <c r="CC34" s="84">
        <f t="shared" si="946"/>
        <v>285.07142857142856</v>
      </c>
      <c r="CD34" s="83">
        <f t="shared" ref="CD34:CE34" si="947">CD13/CD33</f>
        <v>230</v>
      </c>
      <c r="CE34" s="84">
        <f t="shared" si="947"/>
        <v>225.5625</v>
      </c>
      <c r="CF34" s="195">
        <f t="shared" ref="CF34:CG34" si="948">CF13/CF33</f>
        <v>228.1875</v>
      </c>
      <c r="CG34" s="84">
        <f t="shared" si="948"/>
        <v>247.875</v>
      </c>
      <c r="CH34" s="195">
        <f t="shared" ref="CH34:CI34" si="949">CH13/CH33</f>
        <v>226.875</v>
      </c>
      <c r="CI34" s="195">
        <f t="shared" si="949"/>
        <v>198.875</v>
      </c>
      <c r="CJ34" s="195">
        <f t="shared" ref="CJ34:CK34" si="950">CJ13/CJ33</f>
        <v>189.9375</v>
      </c>
      <c r="CK34" s="195">
        <f t="shared" si="950"/>
        <v>207.375</v>
      </c>
      <c r="CL34" s="123" t="s">
        <v>29</v>
      </c>
      <c r="CM34" s="142">
        <f>SUM(BZ34:CK34)/$CL$4</f>
        <v>226.95332341269841</v>
      </c>
      <c r="CN34" s="195">
        <f t="shared" ref="CN34:CO34" si="951">CN13/CN33</f>
        <v>205</v>
      </c>
      <c r="CO34" s="84">
        <f t="shared" si="951"/>
        <v>226.13333333333333</v>
      </c>
      <c r="CP34" s="771">
        <f t="shared" ref="CP34:CQ34" si="952">CP13/CP33</f>
        <v>231.13333333333333</v>
      </c>
      <c r="CQ34" s="84">
        <f t="shared" si="952"/>
        <v>248.33333333333334</v>
      </c>
      <c r="CR34" s="83">
        <f t="shared" ref="CR34:CS34" si="953">CR13/CR33</f>
        <v>224.42857142857142</v>
      </c>
      <c r="CS34" s="84">
        <f t="shared" si="953"/>
        <v>227.92307692307693</v>
      </c>
      <c r="CT34" s="195">
        <f t="shared" ref="CT34:CU34" si="954">CT13/CT33</f>
        <v>267.15384615384613</v>
      </c>
      <c r="CU34" s="84">
        <f t="shared" si="954"/>
        <v>248.78571428571428</v>
      </c>
      <c r="CV34" s="195">
        <f t="shared" ref="CV34:CW34" si="955">CV13/CV33</f>
        <v>195.5</v>
      </c>
      <c r="CW34" s="958">
        <f t="shared" si="955"/>
        <v>170.85714285714286</v>
      </c>
      <c r="CX34" s="195">
        <f t="shared" ref="CX34:CY34" si="956">CX13/CX33</f>
        <v>157.6875</v>
      </c>
      <c r="CY34" s="84">
        <f t="shared" si="956"/>
        <v>144.5625</v>
      </c>
      <c r="CZ34" s="123" t="s">
        <v>29</v>
      </c>
      <c r="DA34" s="142">
        <f>SUM(CN34:CY34)/$CZ$4</f>
        <v>212.29152930402927</v>
      </c>
      <c r="DB34" s="195">
        <f t="shared" ref="DB34:DC34" si="957">DB13/DB33</f>
        <v>141.4375</v>
      </c>
      <c r="DC34" s="84">
        <f t="shared" si="957"/>
        <v>160.6</v>
      </c>
      <c r="DD34" s="771">
        <f t="shared" ref="DD34:DE34" si="958">DD13/DD33</f>
        <v>111.94117647058823</v>
      </c>
      <c r="DE34" s="84">
        <f t="shared" si="958"/>
        <v>144.35294117647058</v>
      </c>
      <c r="DF34" s="83">
        <f t="shared" ref="DF34:DG34" si="959">DF13/DF33</f>
        <v>117.94117647058823</v>
      </c>
      <c r="DG34" s="84">
        <f t="shared" si="959"/>
        <v>121.4375</v>
      </c>
      <c r="DH34" s="195">
        <f t="shared" ref="DH34:DI34" si="960">DH13/DH33</f>
        <v>206.5</v>
      </c>
      <c r="DI34" s="84">
        <f t="shared" si="960"/>
        <v>187.125</v>
      </c>
      <c r="DJ34" s="195">
        <f t="shared" ref="DJ34:DK34" si="961">DJ13/DJ33</f>
        <v>164.26666666666668</v>
      </c>
      <c r="DK34" s="84">
        <f t="shared" si="961"/>
        <v>160.33333333333334</v>
      </c>
      <c r="DL34" s="195">
        <f t="shared" ref="DL34:DM34" si="962">DL13/DL33</f>
        <v>152.35714285714286</v>
      </c>
      <c r="DM34" s="84">
        <f t="shared" si="962"/>
        <v>153</v>
      </c>
      <c r="DN34" s="123" t="s">
        <v>29</v>
      </c>
      <c r="DO34" s="142">
        <f>SUM(DB34:DM34)/$DN$4</f>
        <v>151.77436974789916</v>
      </c>
      <c r="DP34" s="195">
        <f t="shared" ref="DP34:DQ34" si="963">DP13/DP33</f>
        <v>150.53333333333333</v>
      </c>
      <c r="DQ34" s="84">
        <f t="shared" si="963"/>
        <v>180.57142857142858</v>
      </c>
      <c r="DR34" s="771">
        <f t="shared" ref="DR34:DS34" si="964">DR13/DR33</f>
        <v>132.85714285714286</v>
      </c>
      <c r="DS34" s="84">
        <f t="shared" si="964"/>
        <v>233</v>
      </c>
      <c r="DT34" s="83">
        <f t="shared" ref="DT34:DU34" si="965">DT13/DT33</f>
        <v>182</v>
      </c>
      <c r="DU34" s="84">
        <f t="shared" si="965"/>
        <v>149.69230769230768</v>
      </c>
      <c r="DV34" s="195">
        <f t="shared" ref="DV34:DW34" si="966">DV13/DV33</f>
        <v>298.38461538461536</v>
      </c>
      <c r="DW34" s="84">
        <f t="shared" si="966"/>
        <v>280.41666666666669</v>
      </c>
      <c r="DX34" s="195">
        <f t="shared" ref="DX34:DY34" si="967">DX13/DX33</f>
        <v>216.61538461538461</v>
      </c>
      <c r="DY34" s="84">
        <f t="shared" si="967"/>
        <v>181.64285714285714</v>
      </c>
      <c r="DZ34" s="195">
        <f t="shared" ref="DZ34:EA34" si="968">DZ13/DZ33</f>
        <v>152.64285714285714</v>
      </c>
      <c r="EA34" s="84">
        <f t="shared" si="968"/>
        <v>145.64285714285714</v>
      </c>
      <c r="EB34" s="123" t="s">
        <v>29</v>
      </c>
      <c r="EC34" s="142">
        <f>SUM(DP34:EA34)/$EB$4</f>
        <v>191.99995421245421</v>
      </c>
      <c r="ED34" s="195">
        <f t="shared" ref="ED34" si="969">ED13/ED33</f>
        <v>187.61538461538461</v>
      </c>
      <c r="EE34" s="84">
        <f t="shared" ref="EE34:EF34" si="970">EE13/EE33</f>
        <v>159.46153846153845</v>
      </c>
      <c r="EF34" s="771">
        <f t="shared" si="970"/>
        <v>141.46153846153845</v>
      </c>
      <c r="EG34" s="84">
        <f t="shared" ref="EG34:EH34" si="971">EG13/EG33</f>
        <v>163.92307692307693</v>
      </c>
      <c r="EH34" s="83">
        <f t="shared" si="971"/>
        <v>161.53846153846155</v>
      </c>
      <c r="EI34" s="84">
        <f t="shared" ref="EI34:EJ34" si="972">EI13/EI33</f>
        <v>145.38461538461539</v>
      </c>
      <c r="EJ34" s="195">
        <f t="shared" si="972"/>
        <v>238.28571428571428</v>
      </c>
      <c r="EK34" s="84">
        <f t="shared" ref="EK34:EL34" si="973">EK13/EK33</f>
        <v>237</v>
      </c>
      <c r="EL34" s="195">
        <f t="shared" si="973"/>
        <v>194.92857142857142</v>
      </c>
      <c r="EM34" s="84"/>
      <c r="EN34" s="195"/>
      <c r="EO34" s="84"/>
      <c r="EP34" s="123" t="s">
        <v>29</v>
      </c>
      <c r="EQ34" s="142">
        <f>SUM(ED34:EO34)/$EP$4</f>
        <v>181.06654456654456</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91"/>
        <v>41.972527472527474</v>
      </c>
      <c r="KG34" s="375">
        <f t="shared" si="905"/>
        <v>0.28818802580450448</v>
      </c>
      <c r="KH34" s="293">
        <f t="shared" si="906"/>
        <v>-28.15384615384616</v>
      </c>
      <c r="KI34" s="370">
        <f t="shared" si="907"/>
        <v>-0.1500615006150062</v>
      </c>
      <c r="KJ34" s="293">
        <f t="shared" si="908"/>
        <v>-18</v>
      </c>
      <c r="KK34" s="370">
        <f t="shared" si="909"/>
        <v>-0.11287988422575977</v>
      </c>
      <c r="KL34" s="293">
        <f t="shared" si="910"/>
        <v>22.461538461538481</v>
      </c>
      <c r="KM34" s="370">
        <f t="shared" si="911"/>
        <v>0.15878194671016871</v>
      </c>
      <c r="KN34" s="293">
        <f t="shared" si="912"/>
        <v>-2.3846153846153868</v>
      </c>
      <c r="KO34" s="370">
        <f t="shared" si="913"/>
        <v>-1.4547160957297056E-2</v>
      </c>
      <c r="KP34" s="293">
        <f t="shared" si="914"/>
        <v>-16.15384615384616</v>
      </c>
      <c r="KQ34" s="370">
        <f t="shared" si="915"/>
        <v>-0.10000000000000003</v>
      </c>
      <c r="KR34" s="293">
        <f t="shared" si="916"/>
        <v>92.901098901098891</v>
      </c>
      <c r="KS34" s="370">
        <f t="shared" si="917"/>
        <v>0.63900226757369605</v>
      </c>
      <c r="KT34" s="293">
        <f t="shared" si="918"/>
        <v>-1.2857142857142776</v>
      </c>
      <c r="KU34" s="370">
        <f t="shared" si="919"/>
        <v>-5.3956834532373765E-3</v>
      </c>
      <c r="KV34" s="293">
        <f t="shared" si="920"/>
        <v>-42.071428571428584</v>
      </c>
      <c r="KW34" s="370">
        <f t="shared" si="921"/>
        <v>-0.17751657625075351</v>
      </c>
      <c r="KX34" s="293">
        <f t="shared" si="922"/>
        <v>-194.92857142857142</v>
      </c>
      <c r="KY34" s="370">
        <f t="shared" si="923"/>
        <v>-1</v>
      </c>
      <c r="KZ34" s="293">
        <f t="shared" si="924"/>
        <v>0</v>
      </c>
      <c r="LA34" s="370" t="e">
        <f t="shared" si="925"/>
        <v>#DIV/0!</v>
      </c>
      <c r="LB34" s="293">
        <f t="shared" si="926"/>
        <v>0</v>
      </c>
      <c r="LC34" s="370" t="e">
        <f t="shared" si="927"/>
        <v>#DIV/0!</v>
      </c>
      <c r="LD34" s="195">
        <f>DX34</f>
        <v>216.61538461538461</v>
      </c>
      <c r="LE34" s="958">
        <f>EL34</f>
        <v>194.92857142857142</v>
      </c>
      <c r="LF34" s="590">
        <f>LE34-LD34</f>
        <v>-21.686813186813197</v>
      </c>
      <c r="LG34" s="100">
        <f>IF(ISERROR(LF34/LD34),0,LF34/LD34)</f>
        <v>-0.10011668019480524</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74">AJ34</f>
        <v>230.6875</v>
      </c>
      <c r="LX34" s="257">
        <f t="shared" si="974"/>
        <v>239.625</v>
      </c>
      <c r="LY34" s="257">
        <f t="shared" si="974"/>
        <v>200.4375</v>
      </c>
      <c r="LZ34" s="257">
        <f t="shared" si="974"/>
        <v>415.3125</v>
      </c>
      <c r="MA34" s="257">
        <f t="shared" si="974"/>
        <v>233.375</v>
      </c>
      <c r="MB34" s="257">
        <f t="shared" si="974"/>
        <v>210.125</v>
      </c>
      <c r="MC34" s="257">
        <f t="shared" si="974"/>
        <v>271.3125</v>
      </c>
      <c r="MD34" s="257">
        <f t="shared" si="974"/>
        <v>254.6875</v>
      </c>
      <c r="ME34" s="257">
        <f t="shared" si="974"/>
        <v>218.75</v>
      </c>
      <c r="MF34" s="257">
        <f t="shared" si="974"/>
        <v>236.5</v>
      </c>
      <c r="MG34" s="257">
        <f t="shared" si="974"/>
        <v>350.5</v>
      </c>
      <c r="MH34" s="257">
        <f>AU34</f>
        <v>242.1875</v>
      </c>
      <c r="MI34" s="257">
        <f t="shared" si="929"/>
        <v>268.1875</v>
      </c>
      <c r="MJ34" s="257">
        <f t="shared" si="929"/>
        <v>259.75</v>
      </c>
      <c r="MK34" s="257">
        <f t="shared" si="929"/>
        <v>330.5625</v>
      </c>
      <c r="ML34" s="257">
        <f t="shared" si="929"/>
        <v>967.1875</v>
      </c>
      <c r="MM34" s="257">
        <f t="shared" si="929"/>
        <v>402.3125</v>
      </c>
      <c r="MN34" s="257">
        <f>BC34</f>
        <v>336.1875</v>
      </c>
      <c r="MO34" s="257">
        <f t="shared" si="930"/>
        <v>369.4375</v>
      </c>
      <c r="MP34" s="257">
        <f t="shared" si="930"/>
        <v>259.375</v>
      </c>
      <c r="MQ34" s="257">
        <f t="shared" si="930"/>
        <v>244.75</v>
      </c>
      <c r="MR34" s="257">
        <f t="shared" si="930"/>
        <v>231.6875</v>
      </c>
      <c r="MS34" s="257">
        <f t="shared" si="930"/>
        <v>220.8125</v>
      </c>
      <c r="MT34" s="257">
        <f t="shared" si="930"/>
        <v>232.875</v>
      </c>
      <c r="MU34" s="705">
        <f t="shared" si="931"/>
        <v>250.0625</v>
      </c>
      <c r="MV34" s="705">
        <f t="shared" si="931"/>
        <v>234.9375</v>
      </c>
      <c r="MW34" s="705">
        <f t="shared" si="931"/>
        <v>263.75</v>
      </c>
      <c r="MX34" s="705">
        <f t="shared" si="931"/>
        <v>725.875</v>
      </c>
      <c r="MY34" s="705">
        <f t="shared" si="931"/>
        <v>232.5</v>
      </c>
      <c r="MZ34" s="705">
        <f t="shared" si="931"/>
        <v>244.75</v>
      </c>
      <c r="NA34" s="705">
        <f t="shared" si="931"/>
        <v>312.5625</v>
      </c>
      <c r="NB34" s="705">
        <f t="shared" si="931"/>
        <v>244.75</v>
      </c>
      <c r="NC34" s="705">
        <f t="shared" si="931"/>
        <v>264.5</v>
      </c>
      <c r="ND34" s="705">
        <f t="shared" si="931"/>
        <v>309.875</v>
      </c>
      <c r="NE34" s="705">
        <f t="shared" si="931"/>
        <v>219.1875</v>
      </c>
      <c r="NF34" s="705">
        <f t="shared" si="931"/>
        <v>220</v>
      </c>
      <c r="NG34" s="808">
        <f t="shared" si="932"/>
        <v>239</v>
      </c>
      <c r="NH34" s="808">
        <f t="shared" si="932"/>
        <v>217.21428571428572</v>
      </c>
      <c r="NI34" s="808">
        <f t="shared" si="932"/>
        <v>227.46666666666667</v>
      </c>
      <c r="NJ34" s="808">
        <f t="shared" si="932"/>
        <v>285.07142857142856</v>
      </c>
      <c r="NK34" s="808">
        <f t="shared" si="932"/>
        <v>230</v>
      </c>
      <c r="NL34" s="808">
        <f t="shared" si="932"/>
        <v>225.5625</v>
      </c>
      <c r="NM34" s="808">
        <f t="shared" si="932"/>
        <v>228.1875</v>
      </c>
      <c r="NN34" s="808">
        <f t="shared" si="932"/>
        <v>247.875</v>
      </c>
      <c r="NO34" s="808">
        <f t="shared" si="932"/>
        <v>226.875</v>
      </c>
      <c r="NP34" s="808">
        <f t="shared" si="932"/>
        <v>198.875</v>
      </c>
      <c r="NQ34" s="808">
        <f t="shared" si="932"/>
        <v>189.9375</v>
      </c>
      <c r="NR34" s="808">
        <f t="shared" si="932"/>
        <v>207.375</v>
      </c>
      <c r="NS34" s="861">
        <f t="shared" si="933"/>
        <v>205</v>
      </c>
      <c r="NT34" s="861">
        <f t="shared" si="933"/>
        <v>226.13333333333333</v>
      </c>
      <c r="NU34" s="861">
        <f t="shared" si="933"/>
        <v>231.13333333333333</v>
      </c>
      <c r="NV34" s="861">
        <f t="shared" si="933"/>
        <v>248.33333333333334</v>
      </c>
      <c r="NW34" s="861">
        <f t="shared" si="933"/>
        <v>224.42857142857142</v>
      </c>
      <c r="NX34" s="861">
        <f t="shared" si="933"/>
        <v>227.92307692307693</v>
      </c>
      <c r="NY34" s="861">
        <f t="shared" si="933"/>
        <v>267.15384615384613</v>
      </c>
      <c r="NZ34" s="861">
        <f t="shared" si="933"/>
        <v>248.78571428571428</v>
      </c>
      <c r="OA34" s="861">
        <f t="shared" si="933"/>
        <v>195.5</v>
      </c>
      <c r="OB34" s="861">
        <f t="shared" si="933"/>
        <v>170.85714285714286</v>
      </c>
      <c r="OC34" s="861">
        <f t="shared" si="933"/>
        <v>157.6875</v>
      </c>
      <c r="OD34" s="861">
        <f t="shared" si="933"/>
        <v>144.5625</v>
      </c>
      <c r="OE34" s="1048">
        <f t="shared" si="934"/>
        <v>141.4375</v>
      </c>
      <c r="OF34" s="1048">
        <f t="shared" si="934"/>
        <v>160.6</v>
      </c>
      <c r="OG34" s="1048">
        <f t="shared" si="934"/>
        <v>111.94117647058823</v>
      </c>
      <c r="OH34" s="1048">
        <f t="shared" si="934"/>
        <v>144.35294117647058</v>
      </c>
      <c r="OI34" s="1048">
        <f t="shared" si="934"/>
        <v>117.94117647058823</v>
      </c>
      <c r="OJ34" s="1048">
        <f t="shared" si="934"/>
        <v>121.4375</v>
      </c>
      <c r="OK34" s="1048">
        <f t="shared" si="934"/>
        <v>206.5</v>
      </c>
      <c r="OL34" s="1048">
        <f t="shared" si="934"/>
        <v>187.125</v>
      </c>
      <c r="OM34" s="1048">
        <f t="shared" si="934"/>
        <v>164.26666666666668</v>
      </c>
      <c r="ON34" s="1048">
        <f t="shared" si="934"/>
        <v>160.33333333333334</v>
      </c>
      <c r="OO34" s="1048">
        <f t="shared" si="934"/>
        <v>152.35714285714286</v>
      </c>
      <c r="OP34" s="1048">
        <f t="shared" si="934"/>
        <v>153</v>
      </c>
      <c r="OQ34" s="1070">
        <f t="shared" si="935"/>
        <v>150.53333333333333</v>
      </c>
      <c r="OR34" s="1070">
        <f t="shared" si="935"/>
        <v>180.57142857142858</v>
      </c>
      <c r="OS34" s="1070">
        <f t="shared" si="935"/>
        <v>132.85714285714286</v>
      </c>
      <c r="OT34" s="1070">
        <f t="shared" si="935"/>
        <v>233</v>
      </c>
      <c r="OU34" s="1070">
        <f t="shared" si="935"/>
        <v>182</v>
      </c>
      <c r="OV34" s="1070">
        <f t="shared" si="935"/>
        <v>149.69230769230768</v>
      </c>
      <c r="OW34" s="1070">
        <f t="shared" si="935"/>
        <v>298.38461538461536</v>
      </c>
      <c r="OX34" s="1070">
        <f t="shared" si="935"/>
        <v>280.41666666666669</v>
      </c>
      <c r="OY34" s="1070">
        <f t="shared" si="935"/>
        <v>216.61538461538461</v>
      </c>
      <c r="OZ34" s="1070">
        <f t="shared" si="935"/>
        <v>181.64285714285714</v>
      </c>
      <c r="PA34" s="1070">
        <f t="shared" si="935"/>
        <v>152.64285714285714</v>
      </c>
      <c r="PB34" s="1070">
        <f t="shared" si="935"/>
        <v>145.64285714285714</v>
      </c>
      <c r="PC34" s="1128">
        <f>ED34</f>
        <v>187.61538461538461</v>
      </c>
      <c r="PD34" s="1128">
        <f t="shared" si="936"/>
        <v>159.46153846153845</v>
      </c>
      <c r="PE34" s="1128">
        <f t="shared" si="936"/>
        <v>141.46153846153845</v>
      </c>
      <c r="PF34" s="1128">
        <f t="shared" si="936"/>
        <v>163.92307692307693</v>
      </c>
      <c r="PG34" s="1128">
        <f t="shared" si="936"/>
        <v>161.53846153846155</v>
      </c>
      <c r="PH34" s="1128">
        <f t="shared" si="936"/>
        <v>145.38461538461539</v>
      </c>
      <c r="PI34" s="1128">
        <f t="shared" si="936"/>
        <v>238.28571428571428</v>
      </c>
      <c r="PJ34" s="1128">
        <f t="shared" si="936"/>
        <v>237</v>
      </c>
      <c r="PK34" s="1128">
        <f t="shared" si="936"/>
        <v>194.92857142857142</v>
      </c>
      <c r="PL34" s="1128">
        <f t="shared" si="936"/>
        <v>0</v>
      </c>
      <c r="PM34" s="1128">
        <f t="shared" si="936"/>
        <v>0</v>
      </c>
      <c r="PN34" s="1128">
        <f t="shared" si="936"/>
        <v>0</v>
      </c>
    </row>
    <row r="35" spans="1:430" s="85" customFormat="1" ht="15" thickBot="1" x14ac:dyDescent="0.35">
      <c r="A35" s="678"/>
      <c r="B35" s="845">
        <v>4.3</v>
      </c>
      <c r="E35" s="1213" t="s">
        <v>104</v>
      </c>
      <c r="F35" s="1213"/>
      <c r="G35" s="1214"/>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75">V11/V32</f>
        <v>2052.3001631321372</v>
      </c>
      <c r="W35" s="87">
        <f t="shared" si="975"/>
        <v>2578.1637312459229</v>
      </c>
      <c r="X35" s="86">
        <f t="shared" si="975"/>
        <v>2149.2504631969009</v>
      </c>
      <c r="Y35" s="87">
        <f t="shared" si="975"/>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76">AJ11/AJ32</f>
        <v>1951.8635170603675</v>
      </c>
      <c r="AK35" s="87">
        <f t="shared" si="976"/>
        <v>2407.4424415491699</v>
      </c>
      <c r="AL35" s="86">
        <f t="shared" si="976"/>
        <v>1986.6238630283574</v>
      </c>
      <c r="AM35" s="87">
        <f t="shared" si="976"/>
        <v>1857.1642785738086</v>
      </c>
      <c r="AN35" s="86">
        <f t="shared" si="976"/>
        <v>1823.3453473132372</v>
      </c>
      <c r="AO35" s="87">
        <f t="shared" ref="AO35:AT35" si="977">AO11/AO32</f>
        <v>1850.8412460436448</v>
      </c>
      <c r="AP35" s="196">
        <f t="shared" si="977"/>
        <v>1850.3333333333333</v>
      </c>
      <c r="AQ35" s="87">
        <f t="shared" si="977"/>
        <v>2171.5503113733203</v>
      </c>
      <c r="AR35" s="196">
        <f t="shared" si="977"/>
        <v>1761.015873015873</v>
      </c>
      <c r="AS35" s="87">
        <f t="shared" si="977"/>
        <v>1886.7118644067796</v>
      </c>
      <c r="AT35" s="196">
        <f t="shared" si="977"/>
        <v>1799.4679135762656</v>
      </c>
      <c r="AU35" s="87">
        <f>AU11/AU32</f>
        <v>1873.9333333333334</v>
      </c>
      <c r="AV35" s="124" t="s">
        <v>29</v>
      </c>
      <c r="AW35" s="143">
        <f>SUM(AJ35:AU35)/$AV$4</f>
        <v>1935.0244435506245</v>
      </c>
      <c r="AX35" s="350">
        <f t="shared" ref="AX35:BC35" si="978">AX11/AX32</f>
        <v>1846.5550000000001</v>
      </c>
      <c r="AY35" s="87">
        <f t="shared" si="978"/>
        <v>2213.7446245451538</v>
      </c>
      <c r="AZ35" s="86">
        <f t="shared" si="978"/>
        <v>1845.2666666666667</v>
      </c>
      <c r="BA35" s="87">
        <f t="shared" si="978"/>
        <v>1875.613450023031</v>
      </c>
      <c r="BB35" s="86">
        <f t="shared" si="978"/>
        <v>1866.107439417048</v>
      </c>
      <c r="BC35" s="87">
        <f t="shared" si="978"/>
        <v>1828.3763530391341</v>
      </c>
      <c r="BD35" s="196">
        <f t="shared" ref="BD35:BI35" si="979">BD11/BD32</f>
        <v>2053.7225642883013</v>
      </c>
      <c r="BE35" s="87">
        <f t="shared" si="979"/>
        <v>1821.1138819617622</v>
      </c>
      <c r="BF35" s="196">
        <f t="shared" si="979"/>
        <v>1722.443261417764</v>
      </c>
      <c r="BG35" s="87">
        <f t="shared" si="979"/>
        <v>1810.7377049180327</v>
      </c>
      <c r="BH35" s="196">
        <f t="shared" si="979"/>
        <v>1854.6987313008901</v>
      </c>
      <c r="BI35" s="87">
        <f t="shared" si="979"/>
        <v>2270.0500000000002</v>
      </c>
      <c r="BJ35" s="124" t="s">
        <v>29</v>
      </c>
      <c r="BK35" s="143">
        <f>SUM(AX35:BI35)/$BJ$4</f>
        <v>1917.3691397981486</v>
      </c>
      <c r="BL35" s="766">
        <f t="shared" ref="BL35:BM35" si="980">BL11/BL32</f>
        <v>1866.1311475409836</v>
      </c>
      <c r="BM35" s="87">
        <f t="shared" si="980"/>
        <v>1861.516129032258</v>
      </c>
      <c r="BN35" s="772">
        <f t="shared" ref="BN35:BO35" si="981">BN11/BN32</f>
        <v>1839.2857142857142</v>
      </c>
      <c r="BO35" s="87">
        <f t="shared" si="981"/>
        <v>1850.7936507936508</v>
      </c>
      <c r="BP35" s="86">
        <f t="shared" ref="BP35:BQ35" si="982">BP11/BP32</f>
        <v>1864.5079365079366</v>
      </c>
      <c r="BQ35" s="87">
        <f t="shared" si="982"/>
        <v>1891.8225806451612</v>
      </c>
      <c r="BR35" s="196">
        <f t="shared" ref="BR35" si="983">BR11/BR32</f>
        <v>2299.4677419354839</v>
      </c>
      <c r="BS35" s="87">
        <f t="shared" ref="BS35:BT35" si="984">BS11/BS32</f>
        <v>1828.9375</v>
      </c>
      <c r="BT35" s="196">
        <f t="shared" si="984"/>
        <v>1864.6190476190477</v>
      </c>
      <c r="BU35" s="196">
        <f t="shared" ref="BU35:BV35" si="985">BU11/BU32</f>
        <v>1859.203125</v>
      </c>
      <c r="BV35" s="196">
        <f t="shared" si="985"/>
        <v>1872.4375</v>
      </c>
      <c r="BW35" s="196">
        <f t="shared" ref="BW35" si="986">BW11/BW32</f>
        <v>1892.71875</v>
      </c>
      <c r="BX35" s="124" t="s">
        <v>29</v>
      </c>
      <c r="BY35" s="143">
        <f>SUM(BL35:BW35)/$BX$4</f>
        <v>1899.2867352800197</v>
      </c>
      <c r="BZ35" s="196">
        <f t="shared" ref="BZ35:CA35" si="987">BZ11/BZ32</f>
        <v>2359</v>
      </c>
      <c r="CA35" s="87">
        <f t="shared" si="987"/>
        <v>1923.5079365079366</v>
      </c>
      <c r="CB35" s="772">
        <f t="shared" ref="CB35:CC35" si="988">CB11/CB32</f>
        <v>1699.3661971830986</v>
      </c>
      <c r="CC35" s="87">
        <f t="shared" si="988"/>
        <v>1724.6428571428571</v>
      </c>
      <c r="CD35" s="86">
        <f t="shared" ref="CD35:CE35" si="989">CD11/CD32</f>
        <v>1721.2</v>
      </c>
      <c r="CE35" s="87">
        <f t="shared" si="989"/>
        <v>2040.6944444444443</v>
      </c>
      <c r="CF35" s="196">
        <f t="shared" ref="CF35:CG35" si="990">CF11/CF32</f>
        <v>1657.7972972972973</v>
      </c>
      <c r="CG35" s="87">
        <f t="shared" si="990"/>
        <v>1602.8783783783783</v>
      </c>
      <c r="CH35" s="196">
        <f t="shared" ref="CH35:CI35" si="991">CH11/CH32</f>
        <v>1594.5</v>
      </c>
      <c r="CI35" s="196">
        <f t="shared" si="991"/>
        <v>1743.9852941176471</v>
      </c>
      <c r="CJ35" s="196">
        <f t="shared" ref="CJ35:CK35" si="992">CJ11/CJ32</f>
        <v>1722.2028985507247</v>
      </c>
      <c r="CK35" s="196">
        <f t="shared" si="992"/>
        <v>1754.3823529411766</v>
      </c>
      <c r="CL35" s="124" t="s">
        <v>29</v>
      </c>
      <c r="CM35" s="143">
        <f>SUM(BZ35:CK35)/$CL$4</f>
        <v>1795.3464713802969</v>
      </c>
      <c r="CN35" s="196">
        <f t="shared" ref="CN35:CO35" si="993">CN11/CN32</f>
        <v>2351.4516129032259</v>
      </c>
      <c r="CO35" s="87">
        <f t="shared" si="993"/>
        <v>1874.2903225806451</v>
      </c>
      <c r="CP35" s="772">
        <f t="shared" ref="CP35:CQ35" si="994">CP11/CP32</f>
        <v>1885.7213114754099</v>
      </c>
      <c r="CQ35" s="87">
        <f t="shared" si="994"/>
        <v>1891.3174603174602</v>
      </c>
      <c r="CR35" s="86">
        <f t="shared" ref="CR35:CS35" si="995">CR11/CR32</f>
        <v>1882.6666666666667</v>
      </c>
      <c r="CS35" s="87">
        <f t="shared" si="995"/>
        <v>2233.2741935483873</v>
      </c>
      <c r="CT35" s="196">
        <f t="shared" ref="CT35:CU35" si="996">CT11/CT32</f>
        <v>2044.6166666666666</v>
      </c>
      <c r="CU35" s="87">
        <f t="shared" si="996"/>
        <v>1972.5166666666667</v>
      </c>
      <c r="CV35" s="196">
        <f t="shared" ref="CV35:CW35" si="997">CV11/CV32</f>
        <v>2082.3508771929824</v>
      </c>
      <c r="CW35" s="959">
        <f t="shared" si="997"/>
        <v>2124.0714285714284</v>
      </c>
      <c r="CX35" s="196">
        <f t="shared" ref="CX35:CY35" si="998">CX11/CX32</f>
        <v>2127.3928571428573</v>
      </c>
      <c r="CY35" s="87">
        <f t="shared" si="998"/>
        <v>2472.9152542372881</v>
      </c>
      <c r="CZ35" s="124" t="s">
        <v>29</v>
      </c>
      <c r="DA35" s="143">
        <f>SUM(CN35:CY35)/$CZ$4</f>
        <v>2078.5487764974737</v>
      </c>
      <c r="DB35" s="196">
        <f t="shared" ref="DB35:DC35" si="999">DB11/DB32</f>
        <v>2074.7068965517242</v>
      </c>
      <c r="DC35" s="87">
        <f t="shared" si="999"/>
        <v>2150.6964285714284</v>
      </c>
      <c r="DD35" s="772">
        <f t="shared" ref="DD35:DE35" si="1000">DD11/DD32</f>
        <v>2151.0178571428573</v>
      </c>
      <c r="DE35" s="87">
        <f t="shared" si="1000"/>
        <v>2249.0181818181818</v>
      </c>
      <c r="DF35" s="86">
        <f t="shared" ref="DF35:DG35" si="1001">DF11/DF32</f>
        <v>2238.4</v>
      </c>
      <c r="DG35" s="87">
        <f t="shared" si="1001"/>
        <v>2643.4035087719299</v>
      </c>
      <c r="DH35" s="196">
        <f t="shared" ref="DH35:DI35" si="1002">DH11/DH32</f>
        <v>2153.4912280701756</v>
      </c>
      <c r="DI35" s="87">
        <f t="shared" si="1002"/>
        <v>2225.9272727272728</v>
      </c>
      <c r="DJ35" s="196">
        <f t="shared" ref="DJ35:DK35" si="1003">DJ11/DJ32</f>
        <v>2186.2857142857142</v>
      </c>
      <c r="DK35" s="87">
        <f t="shared" si="1003"/>
        <v>2200.0714285714284</v>
      </c>
      <c r="DL35" s="196">
        <f t="shared" ref="DL35:DM35" si="1004">DL11/DL32</f>
        <v>2060.5166666666669</v>
      </c>
      <c r="DM35" s="87">
        <f t="shared" si="1004"/>
        <v>2500.311475409836</v>
      </c>
      <c r="DN35" s="124" t="s">
        <v>29</v>
      </c>
      <c r="DO35" s="143">
        <f>SUM(DB35:DM35)/$DN$4</f>
        <v>2236.153888215601</v>
      </c>
      <c r="DP35" s="196">
        <f t="shared" ref="DP35:DQ35" si="1005">DP11/DP32</f>
        <v>2087.35</v>
      </c>
      <c r="DQ35" s="87">
        <f t="shared" si="1005"/>
        <v>2080.15</v>
      </c>
      <c r="DR35" s="772">
        <f t="shared" ref="DR35:DS35" si="1006">DR11/DR32</f>
        <v>2105.2372881355932</v>
      </c>
      <c r="DS35" s="87">
        <f t="shared" si="1006"/>
        <v>2219.8214285714284</v>
      </c>
      <c r="DT35" s="86">
        <f t="shared" ref="DT35" si="1007">DT11/DT32</f>
        <v>2704.5818181818181</v>
      </c>
      <c r="DU35" s="87">
        <f t="shared" ref="DU35:DZ35" si="1008">DU11/DU32</f>
        <v>2134.4827586206898</v>
      </c>
      <c r="DV35" s="196">
        <f t="shared" si="1008"/>
        <v>2075.6271186440677</v>
      </c>
      <c r="DW35" s="87">
        <f t="shared" si="1008"/>
        <v>2106.8793103448274</v>
      </c>
      <c r="DX35" s="196">
        <f t="shared" si="1008"/>
        <v>2040.9166666666667</v>
      </c>
      <c r="DY35" s="87">
        <f t="shared" si="1008"/>
        <v>2476.8360655737706</v>
      </c>
      <c r="DZ35" s="196">
        <f t="shared" si="1008"/>
        <v>2103.0508474576272</v>
      </c>
      <c r="EA35" s="87">
        <f t="shared" ref="EA35" si="1009">EA11/EA32</f>
        <v>2111.6779661016949</v>
      </c>
      <c r="EB35" s="124" t="s">
        <v>29</v>
      </c>
      <c r="EC35" s="143">
        <f>SUM(DP35:EA35)/$EB$4</f>
        <v>2187.2176056915155</v>
      </c>
      <c r="ED35" s="196">
        <f t="shared" ref="ED35" si="1010">ED11/ED32</f>
        <v>2196</v>
      </c>
      <c r="EE35" s="87">
        <f t="shared" ref="EE35:EF35" si="1011">EE11/EE32</f>
        <v>2118.5593220338983</v>
      </c>
      <c r="EF35" s="772">
        <f t="shared" si="1011"/>
        <v>2119.7796610169494</v>
      </c>
      <c r="EG35" s="87">
        <f t="shared" ref="EG35:EH35" si="1012">EG11/EG32</f>
        <v>2545.8245614035086</v>
      </c>
      <c r="EH35" s="86">
        <f t="shared" si="1012"/>
        <v>2220.0357142857142</v>
      </c>
      <c r="EI35" s="87">
        <f t="shared" ref="EI35:EJ35" si="1013">EI11/EI32</f>
        <v>2137.7241379310344</v>
      </c>
      <c r="EJ35" s="196">
        <f t="shared" si="1013"/>
        <v>2139.5517241379312</v>
      </c>
      <c r="EK35" s="87">
        <f t="shared" ref="EK35:EL35" si="1014">EK11/EK32</f>
        <v>2146.2241379310344</v>
      </c>
      <c r="EL35" s="196">
        <f t="shared" si="1014"/>
        <v>2149.4310344827586</v>
      </c>
      <c r="EM35" s="87"/>
      <c r="EN35" s="196"/>
      <c r="EO35" s="87"/>
      <c r="EP35" s="124" t="s">
        <v>29</v>
      </c>
      <c r="EQ35" s="143">
        <f>SUM(ED35:EO35)/$EP$4</f>
        <v>2197.0144770247589</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31.252191700759795</v>
      </c>
      <c r="JW35" s="371">
        <f>JV35/DV35</f>
        <v>1.5056746667087163E-2</v>
      </c>
      <c r="JX35" s="295">
        <f>DX35-DW35</f>
        <v>-65.962643678160703</v>
      </c>
      <c r="JY35" s="371">
        <f>JX35/DW35</f>
        <v>-3.1308221289317595E-2</v>
      </c>
      <c r="JZ35" s="295">
        <f>DY35-DX35</f>
        <v>435.91939890710387</v>
      </c>
      <c r="KA35" s="371">
        <f>JZ35/DX35</f>
        <v>0.21359000395595307</v>
      </c>
      <c r="KB35" s="295">
        <f>DZ35-DY35</f>
        <v>-373.78521811614337</v>
      </c>
      <c r="KC35" s="371">
        <f>KB35/DY35</f>
        <v>-0.15091237700850996</v>
      </c>
      <c r="KD35" s="295">
        <f>EA35-DZ35</f>
        <v>8.6271186440676502</v>
      </c>
      <c r="KE35" s="371">
        <f>KD35/DZ35</f>
        <v>4.1021921341069575E-3</v>
      </c>
      <c r="KF35" s="295">
        <f t="shared" si="591"/>
        <v>84.322033898305108</v>
      </c>
      <c r="KG35" s="1110">
        <f t="shared" si="905"/>
        <v>3.9931294094984318E-2</v>
      </c>
      <c r="KH35" s="295">
        <f t="shared" si="906"/>
        <v>-77.440677966101703</v>
      </c>
      <c r="KI35" s="371">
        <f t="shared" si="907"/>
        <v>-3.5264425303324999E-2</v>
      </c>
      <c r="KJ35" s="295">
        <f t="shared" si="908"/>
        <v>1.2203389830510787</v>
      </c>
      <c r="KK35" s="371">
        <f t="shared" si="909"/>
        <v>5.7602304092174597E-4</v>
      </c>
      <c r="KL35" s="295">
        <f t="shared" si="910"/>
        <v>426.04490038655922</v>
      </c>
      <c r="KM35" s="371">
        <f t="shared" si="911"/>
        <v>0.20098546477333742</v>
      </c>
      <c r="KN35" s="295">
        <f t="shared" si="912"/>
        <v>-325.78884711779438</v>
      </c>
      <c r="KO35" s="371">
        <f t="shared" si="913"/>
        <v>-0.12796987351641684</v>
      </c>
      <c r="KP35" s="295">
        <f t="shared" si="914"/>
        <v>-82.311576354679801</v>
      </c>
      <c r="KQ35" s="371">
        <f t="shared" si="915"/>
        <v>-3.7076690174402509E-2</v>
      </c>
      <c r="KR35" s="295">
        <f t="shared" si="916"/>
        <v>1.8275862068967399</v>
      </c>
      <c r="KS35" s="371">
        <f t="shared" si="917"/>
        <v>8.5492144401079875E-4</v>
      </c>
      <c r="KT35" s="295">
        <f t="shared" si="918"/>
        <v>6.6724137931032601</v>
      </c>
      <c r="KU35" s="371">
        <f t="shared" si="919"/>
        <v>3.1186036391766649E-3</v>
      </c>
      <c r="KV35" s="295">
        <f t="shared" si="920"/>
        <v>3.206896551724185</v>
      </c>
      <c r="KW35" s="371">
        <f t="shared" si="921"/>
        <v>1.4942039347370501E-3</v>
      </c>
      <c r="KX35" s="295">
        <f t="shared" si="922"/>
        <v>-2149.4310344827586</v>
      </c>
      <c r="KY35" s="371">
        <f t="shared" si="923"/>
        <v>-1</v>
      </c>
      <c r="KZ35" s="295">
        <f t="shared" si="924"/>
        <v>0</v>
      </c>
      <c r="LA35" s="371" t="e">
        <f t="shared" si="925"/>
        <v>#DIV/0!</v>
      </c>
      <c r="LB35" s="295">
        <f t="shared" si="926"/>
        <v>0</v>
      </c>
      <c r="LC35" s="371" t="e">
        <f t="shared" si="927"/>
        <v>#DIV/0!</v>
      </c>
      <c r="LD35" s="196">
        <f>DX35</f>
        <v>2040.9166666666667</v>
      </c>
      <c r="LE35" s="959">
        <f>EL35</f>
        <v>2149.4310344827586</v>
      </c>
      <c r="LF35" s="592">
        <f>LE35-LD35</f>
        <v>108.51436781609186</v>
      </c>
      <c r="LG35" s="101">
        <f>IF(ISERROR(LF35/LD35),0,LF35/LD35)</f>
        <v>5.3169426066436744E-2</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74"/>
        <v>1951.8635170603675</v>
      </c>
      <c r="LX35" s="259">
        <f t="shared" si="974"/>
        <v>2407.4424415491699</v>
      </c>
      <c r="LY35" s="259">
        <f t="shared" si="974"/>
        <v>1986.6238630283574</v>
      </c>
      <c r="LZ35" s="259">
        <f t="shared" si="974"/>
        <v>1857.1642785738086</v>
      </c>
      <c r="MA35" s="259">
        <f t="shared" si="974"/>
        <v>1823.3453473132372</v>
      </c>
      <c r="MB35" s="259">
        <f t="shared" si="974"/>
        <v>1850.8412460436448</v>
      </c>
      <c r="MC35" s="259">
        <f t="shared" si="974"/>
        <v>1850.3333333333333</v>
      </c>
      <c r="MD35" s="259">
        <f t="shared" si="974"/>
        <v>2171.5503113733203</v>
      </c>
      <c r="ME35" s="259">
        <f t="shared" si="974"/>
        <v>1761.015873015873</v>
      </c>
      <c r="MF35" s="259">
        <f t="shared" si="974"/>
        <v>1886.7118644067796</v>
      </c>
      <c r="MG35" s="259">
        <f t="shared" si="974"/>
        <v>1799.4679135762656</v>
      </c>
      <c r="MH35" s="259">
        <f>AU35</f>
        <v>1873.9333333333334</v>
      </c>
      <c r="MI35" s="259">
        <f t="shared" si="929"/>
        <v>1846.5550000000001</v>
      </c>
      <c r="MJ35" s="259">
        <f t="shared" si="929"/>
        <v>2213.7446245451538</v>
      </c>
      <c r="MK35" s="259">
        <f t="shared" si="929"/>
        <v>1845.2666666666667</v>
      </c>
      <c r="ML35" s="259">
        <f t="shared" si="929"/>
        <v>1875.613450023031</v>
      </c>
      <c r="MM35" s="259">
        <f t="shared" si="929"/>
        <v>1866.107439417048</v>
      </c>
      <c r="MN35" s="259">
        <f>BC35</f>
        <v>1828.3763530391341</v>
      </c>
      <c r="MO35" s="259">
        <f t="shared" si="930"/>
        <v>2053.7225642883013</v>
      </c>
      <c r="MP35" s="259">
        <f t="shared" si="930"/>
        <v>1821.1138819617622</v>
      </c>
      <c r="MQ35" s="259">
        <f t="shared" si="930"/>
        <v>1722.443261417764</v>
      </c>
      <c r="MR35" s="259">
        <f t="shared" si="930"/>
        <v>1810.7377049180327</v>
      </c>
      <c r="MS35" s="259">
        <f t="shared" si="930"/>
        <v>1854.6987313008901</v>
      </c>
      <c r="MT35" s="259">
        <f t="shared" si="930"/>
        <v>2270.0500000000002</v>
      </c>
      <c r="MU35" s="706">
        <f t="shared" si="931"/>
        <v>1866.1311475409836</v>
      </c>
      <c r="MV35" s="706">
        <f t="shared" si="931"/>
        <v>1861.516129032258</v>
      </c>
      <c r="MW35" s="706">
        <f t="shared" si="931"/>
        <v>1839.2857142857142</v>
      </c>
      <c r="MX35" s="706">
        <f t="shared" si="931"/>
        <v>1850.7936507936508</v>
      </c>
      <c r="MY35" s="706">
        <f t="shared" si="931"/>
        <v>1864.5079365079366</v>
      </c>
      <c r="MZ35" s="706">
        <f t="shared" si="931"/>
        <v>1891.8225806451612</v>
      </c>
      <c r="NA35" s="706">
        <f t="shared" si="931"/>
        <v>2299.4677419354839</v>
      </c>
      <c r="NB35" s="706">
        <f t="shared" si="931"/>
        <v>1828.9375</v>
      </c>
      <c r="NC35" s="706">
        <f t="shared" si="931"/>
        <v>1864.6190476190477</v>
      </c>
      <c r="ND35" s="706">
        <f t="shared" si="931"/>
        <v>1859.203125</v>
      </c>
      <c r="NE35" s="706">
        <f t="shared" si="931"/>
        <v>1872.4375</v>
      </c>
      <c r="NF35" s="706">
        <f t="shared" si="931"/>
        <v>1892.71875</v>
      </c>
      <c r="NG35" s="809">
        <f t="shared" si="932"/>
        <v>2359</v>
      </c>
      <c r="NH35" s="809">
        <f t="shared" si="932"/>
        <v>1923.5079365079366</v>
      </c>
      <c r="NI35" s="809">
        <f t="shared" si="932"/>
        <v>1699.3661971830986</v>
      </c>
      <c r="NJ35" s="809">
        <f t="shared" si="932"/>
        <v>1724.6428571428571</v>
      </c>
      <c r="NK35" s="809">
        <f t="shared" si="932"/>
        <v>1721.2</v>
      </c>
      <c r="NL35" s="809">
        <f t="shared" si="932"/>
        <v>2040.6944444444443</v>
      </c>
      <c r="NM35" s="809">
        <f t="shared" si="932"/>
        <v>1657.7972972972973</v>
      </c>
      <c r="NN35" s="809">
        <f t="shared" si="932"/>
        <v>1602.8783783783783</v>
      </c>
      <c r="NO35" s="809">
        <f t="shared" si="932"/>
        <v>1594.5</v>
      </c>
      <c r="NP35" s="809">
        <f t="shared" si="932"/>
        <v>1743.9852941176471</v>
      </c>
      <c r="NQ35" s="809">
        <f t="shared" si="932"/>
        <v>1722.2028985507247</v>
      </c>
      <c r="NR35" s="809">
        <f t="shared" si="932"/>
        <v>1754.3823529411766</v>
      </c>
      <c r="NS35" s="862">
        <f t="shared" si="933"/>
        <v>2351.4516129032259</v>
      </c>
      <c r="NT35" s="862">
        <f t="shared" si="933"/>
        <v>1874.2903225806451</v>
      </c>
      <c r="NU35" s="862">
        <f t="shared" si="933"/>
        <v>1885.7213114754099</v>
      </c>
      <c r="NV35" s="862">
        <f t="shared" si="933"/>
        <v>1891.3174603174602</v>
      </c>
      <c r="NW35" s="862">
        <f t="shared" si="933"/>
        <v>1882.6666666666667</v>
      </c>
      <c r="NX35" s="862">
        <f t="shared" si="933"/>
        <v>2233.2741935483873</v>
      </c>
      <c r="NY35" s="862">
        <f t="shared" si="933"/>
        <v>2044.6166666666666</v>
      </c>
      <c r="NZ35" s="862">
        <f t="shared" si="933"/>
        <v>1972.5166666666667</v>
      </c>
      <c r="OA35" s="862">
        <f t="shared" si="933"/>
        <v>2082.3508771929824</v>
      </c>
      <c r="OB35" s="862">
        <f t="shared" si="933"/>
        <v>2124.0714285714284</v>
      </c>
      <c r="OC35" s="862">
        <f t="shared" si="933"/>
        <v>2127.3928571428573</v>
      </c>
      <c r="OD35" s="862">
        <f t="shared" si="933"/>
        <v>2472.9152542372881</v>
      </c>
      <c r="OE35" s="1049">
        <f t="shared" si="934"/>
        <v>2074.7068965517242</v>
      </c>
      <c r="OF35" s="1049">
        <f t="shared" si="934"/>
        <v>2150.6964285714284</v>
      </c>
      <c r="OG35" s="1049">
        <f t="shared" si="934"/>
        <v>2151.0178571428573</v>
      </c>
      <c r="OH35" s="1049">
        <f t="shared" si="934"/>
        <v>2249.0181818181818</v>
      </c>
      <c r="OI35" s="1049">
        <f t="shared" si="934"/>
        <v>2238.4</v>
      </c>
      <c r="OJ35" s="1049">
        <f t="shared" si="934"/>
        <v>2643.4035087719299</v>
      </c>
      <c r="OK35" s="1049">
        <f t="shared" si="934"/>
        <v>2153.4912280701756</v>
      </c>
      <c r="OL35" s="1049">
        <f t="shared" si="934"/>
        <v>2225.9272727272728</v>
      </c>
      <c r="OM35" s="1049">
        <f t="shared" si="934"/>
        <v>2186.2857142857142</v>
      </c>
      <c r="ON35" s="1049">
        <f t="shared" si="934"/>
        <v>2200.0714285714284</v>
      </c>
      <c r="OO35" s="1049">
        <f t="shared" si="934"/>
        <v>2060.5166666666669</v>
      </c>
      <c r="OP35" s="1049">
        <f t="shared" si="934"/>
        <v>2500.311475409836</v>
      </c>
      <c r="OQ35" s="1071">
        <f t="shared" si="935"/>
        <v>2087.35</v>
      </c>
      <c r="OR35" s="1071">
        <f t="shared" si="935"/>
        <v>2080.15</v>
      </c>
      <c r="OS35" s="1071">
        <f t="shared" si="935"/>
        <v>2105.2372881355932</v>
      </c>
      <c r="OT35" s="1071">
        <f t="shared" si="935"/>
        <v>2219.8214285714284</v>
      </c>
      <c r="OU35" s="1071">
        <f t="shared" si="935"/>
        <v>2704.5818181818181</v>
      </c>
      <c r="OV35" s="1071">
        <f t="shared" si="935"/>
        <v>2134.4827586206898</v>
      </c>
      <c r="OW35" s="1071">
        <f t="shared" si="935"/>
        <v>2075.6271186440677</v>
      </c>
      <c r="OX35" s="1071">
        <f t="shared" si="935"/>
        <v>2106.8793103448274</v>
      </c>
      <c r="OY35" s="1071">
        <f t="shared" si="935"/>
        <v>2040.9166666666667</v>
      </c>
      <c r="OZ35" s="1071">
        <f t="shared" si="935"/>
        <v>2476.8360655737706</v>
      </c>
      <c r="PA35" s="1071">
        <f t="shared" si="935"/>
        <v>2103.0508474576272</v>
      </c>
      <c r="PB35" s="1071">
        <f t="shared" si="935"/>
        <v>2111.6779661016949</v>
      </c>
      <c r="PC35" s="1129">
        <f>ED35</f>
        <v>2196</v>
      </c>
      <c r="PD35" s="1129">
        <f t="shared" si="936"/>
        <v>2118.5593220338983</v>
      </c>
      <c r="PE35" s="1129">
        <f t="shared" si="936"/>
        <v>2119.7796610169494</v>
      </c>
      <c r="PF35" s="1129">
        <f t="shared" si="936"/>
        <v>2545.8245614035086</v>
      </c>
      <c r="PG35" s="1129">
        <f t="shared" si="936"/>
        <v>2220.0357142857142</v>
      </c>
      <c r="PH35" s="1129">
        <f t="shared" si="936"/>
        <v>2137.7241379310344</v>
      </c>
      <c r="PI35" s="1129">
        <f t="shared" si="936"/>
        <v>2139.5517241379312</v>
      </c>
      <c r="PJ35" s="1129">
        <f t="shared" si="936"/>
        <v>2146.2241379310344</v>
      </c>
      <c r="PK35" s="1129">
        <f t="shared" si="936"/>
        <v>2149.4310344827586</v>
      </c>
      <c r="PL35" s="1129">
        <f t="shared" si="936"/>
        <v>0</v>
      </c>
      <c r="PM35" s="1129">
        <f t="shared" si="936"/>
        <v>0</v>
      </c>
      <c r="PN35" s="1129">
        <f t="shared" si="936"/>
        <v>0</v>
      </c>
    </row>
    <row r="36" spans="1:43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6"/>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7"/>
      <c r="MV36" s="707"/>
      <c r="MW36" s="707"/>
      <c r="MX36" s="707"/>
      <c r="MY36" s="707"/>
      <c r="MZ36" s="707"/>
      <c r="NA36" s="707"/>
      <c r="NB36" s="707"/>
      <c r="NC36" s="707"/>
      <c r="ND36" s="707"/>
      <c r="NE36" s="707"/>
      <c r="NF36" s="707"/>
      <c r="NG36" s="810"/>
      <c r="NH36" s="810"/>
      <c r="NI36" s="810"/>
      <c r="NJ36" s="810"/>
      <c r="NK36" s="810"/>
      <c r="NL36" s="810"/>
      <c r="NM36" s="810"/>
      <c r="NN36" s="810"/>
      <c r="NO36" s="810"/>
      <c r="NP36" s="810"/>
      <c r="NQ36" s="810"/>
      <c r="NR36" s="810"/>
      <c r="NS36" s="863"/>
      <c r="NT36" s="863"/>
      <c r="NU36" s="863"/>
      <c r="NV36" s="863"/>
      <c r="NW36" s="863"/>
      <c r="NX36" s="863"/>
      <c r="NY36" s="863"/>
      <c r="NZ36" s="863"/>
      <c r="OA36" s="863"/>
      <c r="OB36" s="863"/>
      <c r="OC36" s="863"/>
      <c r="OD36" s="863"/>
      <c r="OE36" s="1050"/>
      <c r="OF36" s="1050"/>
      <c r="OG36" s="1050"/>
      <c r="OH36" s="1050"/>
      <c r="OI36" s="1050"/>
      <c r="OJ36" s="1050"/>
      <c r="OK36" s="1050"/>
      <c r="OL36" s="1050"/>
      <c r="OM36" s="1050"/>
      <c r="ON36" s="1050"/>
      <c r="OO36" s="1050"/>
      <c r="OP36" s="1050"/>
      <c r="OQ36" s="1072"/>
      <c r="OR36" s="1072"/>
      <c r="OS36" s="1072"/>
      <c r="OT36" s="1072"/>
      <c r="OU36" s="1072"/>
      <c r="OV36" s="1072"/>
      <c r="OW36" s="1072"/>
      <c r="OX36" s="1072"/>
      <c r="OY36" s="1072"/>
      <c r="OZ36" s="1072"/>
      <c r="PA36" s="1072"/>
      <c r="PB36" s="1072"/>
      <c r="PC36" s="1130"/>
      <c r="PD36" s="1130"/>
      <c r="PE36" s="1130"/>
      <c r="PF36" s="1130"/>
      <c r="PG36" s="1130"/>
      <c r="PH36" s="1130"/>
      <c r="PI36" s="1130"/>
      <c r="PJ36" s="1130"/>
      <c r="PK36" s="1130"/>
      <c r="PL36" s="1130"/>
      <c r="PM36" s="1130"/>
      <c r="PN36" s="1130"/>
    </row>
    <row r="37" spans="1:430" x14ac:dyDescent="0.3">
      <c r="A37" s="675"/>
      <c r="B37" s="50">
        <v>5.0999999999999996</v>
      </c>
      <c r="E37" s="1188" t="s">
        <v>230</v>
      </c>
      <c r="F37" s="1188"/>
      <c r="G37" s="1189"/>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c r="EN37" s="580"/>
      <c r="EO37" s="64"/>
      <c r="EP37" s="125">
        <f>SUM(ED37:EO37)</f>
        <v>515280</v>
      </c>
      <c r="EQ37" s="150">
        <f>SUM(ED37:EO37)/$EP$4</f>
        <v>57253.333333333336</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15">CU37-CT37</f>
        <v>-4856</v>
      </c>
      <c r="IA37" s="370">
        <f>HZ37/CT37</f>
        <v>-8.7699337198172328E-2</v>
      </c>
      <c r="IB37" s="300">
        <f t="shared" ref="IB37:IB43" si="1016">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-266</v>
      </c>
      <c r="JW37" s="370">
        <f>JV37/DV37</f>
        <v>-4.9361638954869358E-3</v>
      </c>
      <c r="JX37" s="300">
        <f>DX37-DW37</f>
        <v>273</v>
      </c>
      <c r="JY37" s="370">
        <f>JX37/DW37</f>
        <v>5.0911939129461787E-3</v>
      </c>
      <c r="JZ37" s="300">
        <f>DY37-DX37</f>
        <v>28538</v>
      </c>
      <c r="KA37" s="370">
        <f>JZ37/DX37</f>
        <v>0.52951108637164856</v>
      </c>
      <c r="KB37" s="300">
        <f>DZ37-DY37</f>
        <v>-26973</v>
      </c>
      <c r="KC37" s="370">
        <f>KB37/DY37</f>
        <v>-0.32721118969344803</v>
      </c>
      <c r="KD37" s="300">
        <f>EA37-DZ37</f>
        <v>234</v>
      </c>
      <c r="KE37" s="370">
        <f>KD37/DZ37</f>
        <v>4.2192571222502704E-3</v>
      </c>
      <c r="KF37" s="300">
        <f t="shared" ref="KF37:KF40" si="1017">ED37-EA37</f>
        <v>458</v>
      </c>
      <c r="KG37" s="375">
        <f t="shared" ref="KG37:KG40" si="1018">KF37/EA37</f>
        <v>8.2235070205049013E-3</v>
      </c>
      <c r="KH37" s="300">
        <f t="shared" ref="KH37:KH40" si="1019">EE37-ED37</f>
        <v>-213</v>
      </c>
      <c r="KI37" s="370">
        <f t="shared" ref="KI37:KI40" si="1020">KH37/ED37</f>
        <v>-3.7932753953554637E-3</v>
      </c>
      <c r="KJ37" s="300">
        <f t="shared" ref="KJ37:KJ40" si="1021">EF37-EE37</f>
        <v>-797</v>
      </c>
      <c r="KK37" s="370">
        <f t="shared" ref="KK37:KK40" si="1022">KJ37/EE37</f>
        <v>-1.4247662632510413E-2</v>
      </c>
      <c r="KL37" s="300">
        <f t="shared" ref="KL37:KL40" si="1023">EG37-EF37</f>
        <v>20361</v>
      </c>
      <c r="KM37" s="370">
        <f t="shared" ref="KM37:KM40" si="1024">KL37/EF37</f>
        <v>0.36924667222806573</v>
      </c>
      <c r="KN37" s="300">
        <f t="shared" ref="KN37:KN40" si="1025">EH37-EG37</f>
        <v>-20733</v>
      </c>
      <c r="KO37" s="370">
        <f t="shared" ref="KO37:KO40" si="1026">KN37/EG37</f>
        <v>-0.27459836033005314</v>
      </c>
      <c r="KP37" s="300">
        <f t="shared" ref="KP37:KP40" si="1027">EI37-EH37</f>
        <v>-318</v>
      </c>
      <c r="KQ37" s="370">
        <f t="shared" ref="KQ37:KQ40" si="1028">KP37/EH37</f>
        <v>-5.8060982289574589E-3</v>
      </c>
      <c r="KR37" s="300">
        <f t="shared" ref="KR37:KR40" si="1029">EJ37-EI37</f>
        <v>-240</v>
      </c>
      <c r="KS37" s="370">
        <f t="shared" ref="KS37:KS40" si="1030">KR37/EI37</f>
        <v>-4.4075516050833758E-3</v>
      </c>
      <c r="KT37" s="300">
        <f t="shared" ref="KT37:KT40" si="1031">EK37-EJ37</f>
        <v>307</v>
      </c>
      <c r="KU37" s="370">
        <f t="shared" ref="KU37:KU40" si="1032">KT37/EJ37</f>
        <v>5.6629528517671366E-3</v>
      </c>
      <c r="KV37" s="300">
        <f t="shared" ref="KV37:KV40" si="1033">EL37-EK37</f>
        <v>72</v>
      </c>
      <c r="KW37" s="370">
        <f t="shared" ref="KW37:KW40" si="1034">KV37/EK37</f>
        <v>1.3206405106476642E-3</v>
      </c>
      <c r="KX37" s="300">
        <f t="shared" ref="KX37:KX40" si="1035">EM37-EL37</f>
        <v>-54591</v>
      </c>
      <c r="KY37" s="370">
        <f t="shared" ref="KY37:KY40" si="1036">KX37/EL37</f>
        <v>-1</v>
      </c>
      <c r="KZ37" s="300">
        <f t="shared" ref="KZ37:KZ40" si="1037">EN37-EM37</f>
        <v>0</v>
      </c>
      <c r="LA37" s="370" t="e">
        <f t="shared" ref="LA37:LA40" si="1038">KZ37/EM37</f>
        <v>#DIV/0!</v>
      </c>
      <c r="LB37" s="300">
        <f t="shared" ref="LB37:LB40" si="1039">EO37-EN37</f>
        <v>0</v>
      </c>
      <c r="LC37" s="370" t="e">
        <f t="shared" ref="LC37:LC40" si="1040">LB37/EN37</f>
        <v>#DIV/0!</v>
      </c>
      <c r="LD37" s="580">
        <f>DX37</f>
        <v>53895</v>
      </c>
      <c r="LE37" s="960">
        <f>EL37</f>
        <v>54591</v>
      </c>
      <c r="LF37" s="110">
        <f>LE37-LD37</f>
        <v>696</v>
      </c>
      <c r="LG37" s="100">
        <f>IF(ISERROR(LF37/LD37),0,LF37/LD37)</f>
        <v>1.2913999443362092E-2</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41">AJ37</f>
        <v>44610</v>
      </c>
      <c r="LX37" s="241">
        <f t="shared" si="1041"/>
        <v>67802</v>
      </c>
      <c r="LY37" s="241">
        <f t="shared" si="1041"/>
        <v>44415</v>
      </c>
      <c r="LZ37" s="241">
        <f t="shared" si="1041"/>
        <v>44340</v>
      </c>
      <c r="MA37" s="241">
        <f t="shared" si="1041"/>
        <v>44207</v>
      </c>
      <c r="MB37" s="241">
        <f t="shared" si="1041"/>
        <v>43919</v>
      </c>
      <c r="MC37" s="241">
        <f t="shared" si="1041"/>
        <v>43539</v>
      </c>
      <c r="MD37" s="241">
        <f t="shared" si="1041"/>
        <v>65110</v>
      </c>
      <c r="ME37" s="241">
        <f t="shared" si="1041"/>
        <v>43434</v>
      </c>
      <c r="MF37" s="241">
        <f t="shared" si="1041"/>
        <v>43744</v>
      </c>
      <c r="MG37" s="241">
        <f t="shared" si="1041"/>
        <v>44090</v>
      </c>
      <c r="MH37" s="241">
        <f t="shared" si="1041"/>
        <v>45048</v>
      </c>
      <c r="MI37" s="241">
        <f t="shared" ref="MI37:MT40" si="1042">AX37</f>
        <v>45094</v>
      </c>
      <c r="MJ37" s="241">
        <f t="shared" si="1042"/>
        <v>66663</v>
      </c>
      <c r="MK37" s="241">
        <f t="shared" si="1042"/>
        <v>43660</v>
      </c>
      <c r="ML37" s="241">
        <f t="shared" si="1042"/>
        <v>43753</v>
      </c>
      <c r="MM37" s="241">
        <f t="shared" si="1042"/>
        <v>43349</v>
      </c>
      <c r="MN37" s="241">
        <f t="shared" si="1042"/>
        <v>43105</v>
      </c>
      <c r="MO37" s="241">
        <f t="shared" si="1042"/>
        <v>56535</v>
      </c>
      <c r="MP37" s="241">
        <f t="shared" si="1042"/>
        <v>43010</v>
      </c>
      <c r="MQ37" s="241">
        <f t="shared" si="1042"/>
        <v>43238</v>
      </c>
      <c r="MR37" s="241">
        <f t="shared" si="1042"/>
        <v>43850</v>
      </c>
      <c r="MS37" s="241">
        <f t="shared" si="1042"/>
        <v>44710</v>
      </c>
      <c r="MT37" s="241">
        <f t="shared" si="1042"/>
        <v>69500</v>
      </c>
      <c r="MU37" s="697">
        <f t="shared" ref="MU37:NF40" si="1043">BL37</f>
        <v>47251</v>
      </c>
      <c r="MV37" s="697">
        <f t="shared" si="1043"/>
        <v>48526</v>
      </c>
      <c r="MW37" s="697">
        <f t="shared" si="1043"/>
        <v>49289</v>
      </c>
      <c r="MX37" s="697">
        <f t="shared" si="1043"/>
        <v>49977</v>
      </c>
      <c r="MY37" s="697">
        <f t="shared" si="1043"/>
        <v>51034</v>
      </c>
      <c r="MZ37" s="697">
        <f t="shared" si="1043"/>
        <v>50934</v>
      </c>
      <c r="NA37" s="697">
        <f t="shared" si="1043"/>
        <v>76037</v>
      </c>
      <c r="NB37" s="697">
        <f t="shared" si="1043"/>
        <v>50695</v>
      </c>
      <c r="NC37" s="697">
        <f t="shared" si="1043"/>
        <v>51105</v>
      </c>
      <c r="ND37" s="697">
        <f t="shared" si="1043"/>
        <v>52499</v>
      </c>
      <c r="NE37" s="697">
        <f t="shared" si="1043"/>
        <v>53303</v>
      </c>
      <c r="NF37" s="697">
        <f t="shared" si="1043"/>
        <v>54184</v>
      </c>
      <c r="NG37" s="800">
        <f t="shared" ref="NG37:NR40" si="1044">BZ37</f>
        <v>81645</v>
      </c>
      <c r="NH37" s="800">
        <f t="shared" si="1044"/>
        <v>54094</v>
      </c>
      <c r="NI37" s="800">
        <f t="shared" si="1044"/>
        <v>53651</v>
      </c>
      <c r="NJ37" s="800">
        <f t="shared" si="1044"/>
        <v>53742</v>
      </c>
      <c r="NK37" s="800">
        <f t="shared" si="1044"/>
        <v>53448</v>
      </c>
      <c r="NL37" s="800">
        <f t="shared" si="1044"/>
        <v>79347</v>
      </c>
      <c r="NM37" s="800">
        <f t="shared" si="1044"/>
        <v>55371</v>
      </c>
      <c r="NN37" s="800">
        <f t="shared" si="1044"/>
        <v>51241</v>
      </c>
      <c r="NO37" s="800">
        <f t="shared" si="1044"/>
        <v>50664</v>
      </c>
      <c r="NP37" s="800">
        <f t="shared" si="1044"/>
        <v>51333</v>
      </c>
      <c r="NQ37" s="800">
        <f t="shared" si="1044"/>
        <v>51619</v>
      </c>
      <c r="NR37" s="800">
        <f t="shared" si="1044"/>
        <v>51894</v>
      </c>
      <c r="NS37" s="853">
        <f t="shared" ref="NS37:OD40" si="1045">CN37</f>
        <v>78613</v>
      </c>
      <c r="NT37" s="853">
        <f t="shared" si="1045"/>
        <v>49027</v>
      </c>
      <c r="NU37" s="853">
        <f t="shared" si="1045"/>
        <v>47945</v>
      </c>
      <c r="NV37" s="853">
        <f t="shared" si="1045"/>
        <v>51525</v>
      </c>
      <c r="NW37" s="853">
        <f t="shared" si="1045"/>
        <v>51274</v>
      </c>
      <c r="NX37" s="853">
        <f t="shared" si="1045"/>
        <v>70940</v>
      </c>
      <c r="NY37" s="853">
        <f t="shared" si="1045"/>
        <v>55371</v>
      </c>
      <c r="NZ37" s="853">
        <f t="shared" si="1045"/>
        <v>50515</v>
      </c>
      <c r="OA37" s="853">
        <f t="shared" si="1045"/>
        <v>50800</v>
      </c>
      <c r="OB37" s="853">
        <f t="shared" si="1045"/>
        <v>50995</v>
      </c>
      <c r="OC37" s="853">
        <f t="shared" si="1045"/>
        <v>51075</v>
      </c>
      <c r="OD37" s="853">
        <f t="shared" si="1045"/>
        <v>77804</v>
      </c>
      <c r="OE37" s="1040">
        <f t="shared" ref="OE37:OP40" si="1046">DB37</f>
        <v>52264</v>
      </c>
      <c r="OF37" s="1040">
        <f t="shared" si="1046"/>
        <v>52250</v>
      </c>
      <c r="OG37" s="1040">
        <f t="shared" si="1046"/>
        <v>52283</v>
      </c>
      <c r="OH37" s="1040">
        <f t="shared" si="1046"/>
        <v>55484</v>
      </c>
      <c r="OI37" s="1040">
        <f t="shared" si="1046"/>
        <v>54886</v>
      </c>
      <c r="OJ37" s="1040">
        <f t="shared" si="1046"/>
        <v>81839</v>
      </c>
      <c r="OK37" s="1040">
        <f t="shared" si="1046"/>
        <v>54440</v>
      </c>
      <c r="OL37" s="1040">
        <f t="shared" si="1046"/>
        <v>54066</v>
      </c>
      <c r="OM37" s="1040">
        <f t="shared" si="1046"/>
        <v>54179</v>
      </c>
      <c r="ON37" s="1040">
        <f t="shared" si="1046"/>
        <v>54962</v>
      </c>
      <c r="OO37" s="1040">
        <f t="shared" si="1046"/>
        <v>55319</v>
      </c>
      <c r="OP37" s="1040">
        <f t="shared" si="1046"/>
        <v>84151</v>
      </c>
      <c r="OQ37" s="1062">
        <f t="shared" ref="OQ37:PB40" si="1047">DP37</f>
        <v>56515</v>
      </c>
      <c r="OR37" s="1062">
        <f t="shared" si="1047"/>
        <v>56055</v>
      </c>
      <c r="OS37" s="1062">
        <f t="shared" si="1047"/>
        <v>55652</v>
      </c>
      <c r="OT37" s="1062">
        <f t="shared" si="1047"/>
        <v>55665</v>
      </c>
      <c r="OU37" s="1062">
        <f t="shared" si="1047"/>
        <v>80205</v>
      </c>
      <c r="OV37" s="1062">
        <f t="shared" si="1047"/>
        <v>55424</v>
      </c>
      <c r="OW37" s="1062">
        <f t="shared" si="1047"/>
        <v>53888</v>
      </c>
      <c r="OX37" s="1062">
        <f t="shared" si="1047"/>
        <v>53622</v>
      </c>
      <c r="OY37" s="1062">
        <f t="shared" si="1047"/>
        <v>53895</v>
      </c>
      <c r="OZ37" s="1062">
        <f t="shared" si="1047"/>
        <v>82433</v>
      </c>
      <c r="PA37" s="1062">
        <f t="shared" si="1047"/>
        <v>55460</v>
      </c>
      <c r="PB37" s="1062">
        <f t="shared" si="1047"/>
        <v>55694</v>
      </c>
      <c r="PC37" s="1120">
        <f>ED37</f>
        <v>56152</v>
      </c>
      <c r="PD37" s="1120">
        <f t="shared" ref="PD37:PN40" si="1048">EE37</f>
        <v>55939</v>
      </c>
      <c r="PE37" s="1120">
        <f t="shared" si="1048"/>
        <v>55142</v>
      </c>
      <c r="PF37" s="1120">
        <f t="shared" si="1048"/>
        <v>75503</v>
      </c>
      <c r="PG37" s="1120">
        <f t="shared" si="1048"/>
        <v>54770</v>
      </c>
      <c r="PH37" s="1120">
        <f t="shared" si="1048"/>
        <v>54452</v>
      </c>
      <c r="PI37" s="1120">
        <f t="shared" si="1048"/>
        <v>54212</v>
      </c>
      <c r="PJ37" s="1120">
        <f t="shared" si="1048"/>
        <v>54519</v>
      </c>
      <c r="PK37" s="1120">
        <f t="shared" si="1048"/>
        <v>54591</v>
      </c>
      <c r="PL37" s="1120">
        <f t="shared" si="1048"/>
        <v>0</v>
      </c>
      <c r="PM37" s="1120">
        <f t="shared" si="1048"/>
        <v>0</v>
      </c>
      <c r="PN37" s="1120">
        <f t="shared" si="1048"/>
        <v>0</v>
      </c>
    </row>
    <row r="38" spans="1:430" x14ac:dyDescent="0.3">
      <c r="A38" s="675"/>
      <c r="B38" s="50">
        <v>5.2</v>
      </c>
      <c r="E38" s="1188" t="s">
        <v>231</v>
      </c>
      <c r="F38" s="1188"/>
      <c r="G38" s="1189"/>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c r="EN38" s="187"/>
      <c r="EO38" s="64"/>
      <c r="EP38" s="125">
        <f>SUM(ED38:EO38)</f>
        <v>626618</v>
      </c>
      <c r="EQ38" s="150">
        <f>SUM(ED38:EO38)/$EP$4</f>
        <v>69624.222222222219</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15"/>
        <v>530</v>
      </c>
      <c r="IA38" s="370">
        <f>HZ38/CT38</f>
        <v>7.87448370130449E-3</v>
      </c>
      <c r="IB38" s="300">
        <f t="shared" si="1016"/>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17"/>
        <v>125</v>
      </c>
      <c r="KG38" s="375">
        <f t="shared" si="1018"/>
        <v>1.8143551781696786E-3</v>
      </c>
      <c r="KH38" s="300">
        <f t="shared" si="1019"/>
        <v>36</v>
      </c>
      <c r="KI38" s="370">
        <f t="shared" si="1020"/>
        <v>5.2158794552303682E-4</v>
      </c>
      <c r="KJ38" s="300">
        <f t="shared" si="1021"/>
        <v>869</v>
      </c>
      <c r="KK38" s="370">
        <f t="shared" si="1022"/>
        <v>1.2583989805375348E-2</v>
      </c>
      <c r="KL38" s="300">
        <f t="shared" si="1023"/>
        <v>-316</v>
      </c>
      <c r="KM38" s="370">
        <f t="shared" si="1024"/>
        <v>-4.5191276367536649E-3</v>
      </c>
      <c r="KN38" s="300">
        <f t="shared" si="1025"/>
        <v>-57</v>
      </c>
      <c r="KO38" s="370">
        <f t="shared" si="1026"/>
        <v>-8.1885963022023018E-4</v>
      </c>
      <c r="KP38" s="300">
        <f t="shared" si="1027"/>
        <v>-16</v>
      </c>
      <c r="KQ38" s="370">
        <f t="shared" si="1028"/>
        <v>-2.3004370830457787E-4</v>
      </c>
      <c r="KR38" s="300">
        <f t="shared" si="1029"/>
        <v>346</v>
      </c>
      <c r="KS38" s="370">
        <f t="shared" si="1030"/>
        <v>4.9758398527381502E-3</v>
      </c>
      <c r="KT38" s="300">
        <f t="shared" si="1031"/>
        <v>80</v>
      </c>
      <c r="KU38" s="370">
        <f t="shared" si="1032"/>
        <v>1.1447869265332989E-3</v>
      </c>
      <c r="KV38" s="300">
        <f t="shared" si="1033"/>
        <v>114</v>
      </c>
      <c r="KW38" s="370">
        <f t="shared" si="1034"/>
        <v>1.6294559903947856E-3</v>
      </c>
      <c r="KX38" s="300">
        <f t="shared" si="1035"/>
        <v>-70076</v>
      </c>
      <c r="KY38" s="370">
        <f t="shared" si="1036"/>
        <v>-1</v>
      </c>
      <c r="KZ38" s="300">
        <f t="shared" si="1037"/>
        <v>0</v>
      </c>
      <c r="LA38" s="370" t="e">
        <f t="shared" si="1038"/>
        <v>#DIV/0!</v>
      </c>
      <c r="LB38" s="300">
        <f t="shared" si="1039"/>
        <v>0</v>
      </c>
      <c r="LC38" s="370" t="e">
        <f t="shared" si="1040"/>
        <v>#DIV/0!</v>
      </c>
      <c r="LD38" s="187">
        <f>DX38</f>
        <v>68560</v>
      </c>
      <c r="LE38" s="952">
        <f>EL38</f>
        <v>70076</v>
      </c>
      <c r="LF38" s="110">
        <f>LE38-LD38</f>
        <v>1516</v>
      </c>
      <c r="LG38" s="100">
        <f>IF(ISERROR(LF38/LD38),0,LF38/LD38)</f>
        <v>2.2112018669778296E-2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41"/>
        <v>66939</v>
      </c>
      <c r="LX38" s="241">
        <f t="shared" si="1041"/>
        <v>67087</v>
      </c>
      <c r="LY38" s="241">
        <f t="shared" si="1041"/>
        <v>66975</v>
      </c>
      <c r="LZ38" s="241">
        <f t="shared" si="1041"/>
        <v>67127</v>
      </c>
      <c r="MA38" s="241">
        <f t="shared" si="1041"/>
        <v>67090</v>
      </c>
      <c r="MB38" s="241">
        <f t="shared" si="1041"/>
        <v>67187</v>
      </c>
      <c r="MC38" s="241">
        <f t="shared" si="1041"/>
        <v>67481</v>
      </c>
      <c r="MD38" s="241">
        <f t="shared" si="1041"/>
        <v>67398</v>
      </c>
      <c r="ME38" s="241">
        <f t="shared" si="1041"/>
        <v>67510</v>
      </c>
      <c r="MF38" s="241">
        <f t="shared" si="1041"/>
        <v>67572</v>
      </c>
      <c r="MG38" s="241">
        <f t="shared" si="1041"/>
        <v>67513</v>
      </c>
      <c r="MH38" s="241">
        <f t="shared" si="1041"/>
        <v>67388</v>
      </c>
      <c r="MI38" s="241">
        <f t="shared" si="1042"/>
        <v>67305</v>
      </c>
      <c r="MJ38" s="241">
        <f t="shared" si="1042"/>
        <v>67180</v>
      </c>
      <c r="MK38" s="241">
        <f t="shared" si="1042"/>
        <v>67056</v>
      </c>
      <c r="ML38" s="241">
        <f t="shared" si="1042"/>
        <v>66898</v>
      </c>
      <c r="MM38" s="241">
        <f t="shared" si="1042"/>
        <v>66770</v>
      </c>
      <c r="MN38" s="241">
        <f t="shared" si="1042"/>
        <v>66689</v>
      </c>
      <c r="MO38" s="241">
        <f t="shared" si="1042"/>
        <v>66733</v>
      </c>
      <c r="MP38" s="241">
        <f t="shared" si="1042"/>
        <v>66530</v>
      </c>
      <c r="MQ38" s="241">
        <f t="shared" si="1042"/>
        <v>66537</v>
      </c>
      <c r="MR38" s="241">
        <f t="shared" si="1042"/>
        <v>66605</v>
      </c>
      <c r="MS38" s="241">
        <f t="shared" si="1042"/>
        <v>66593</v>
      </c>
      <c r="MT38" s="241">
        <f t="shared" si="1042"/>
        <v>66703</v>
      </c>
      <c r="MU38" s="697">
        <f t="shared" si="1043"/>
        <v>66583</v>
      </c>
      <c r="MV38" s="697">
        <f t="shared" si="1043"/>
        <v>66888</v>
      </c>
      <c r="MW38" s="697">
        <f t="shared" si="1043"/>
        <v>66586</v>
      </c>
      <c r="MX38" s="697">
        <f t="shared" si="1043"/>
        <v>66623</v>
      </c>
      <c r="MY38" s="697">
        <f t="shared" si="1043"/>
        <v>66430</v>
      </c>
      <c r="MZ38" s="697">
        <f t="shared" si="1043"/>
        <v>66359</v>
      </c>
      <c r="NA38" s="697">
        <f t="shared" si="1043"/>
        <v>66530</v>
      </c>
      <c r="NB38" s="697">
        <f t="shared" si="1043"/>
        <v>66357</v>
      </c>
      <c r="NC38" s="697">
        <f t="shared" si="1043"/>
        <v>66366</v>
      </c>
      <c r="ND38" s="697">
        <f t="shared" si="1043"/>
        <v>66490</v>
      </c>
      <c r="NE38" s="697">
        <f t="shared" si="1043"/>
        <v>66533</v>
      </c>
      <c r="NF38" s="697">
        <f t="shared" si="1043"/>
        <v>66950</v>
      </c>
      <c r="NG38" s="800">
        <f t="shared" si="1044"/>
        <v>66972</v>
      </c>
      <c r="NH38" s="800">
        <f t="shared" si="1044"/>
        <v>67087</v>
      </c>
      <c r="NI38" s="800">
        <f t="shared" si="1044"/>
        <v>67004</v>
      </c>
      <c r="NJ38" s="800">
        <f t="shared" si="1044"/>
        <v>66983</v>
      </c>
      <c r="NK38" s="800">
        <f t="shared" si="1044"/>
        <v>67036</v>
      </c>
      <c r="NL38" s="800">
        <f t="shared" si="1044"/>
        <v>67583</v>
      </c>
      <c r="NM38" s="800">
        <f t="shared" si="1044"/>
        <v>67306</v>
      </c>
      <c r="NN38" s="800">
        <f t="shared" si="1044"/>
        <v>67372</v>
      </c>
      <c r="NO38" s="800">
        <f t="shared" si="1044"/>
        <v>67329</v>
      </c>
      <c r="NP38" s="800">
        <f t="shared" si="1044"/>
        <v>67258</v>
      </c>
      <c r="NQ38" s="800">
        <f t="shared" si="1044"/>
        <v>67213</v>
      </c>
      <c r="NR38" s="800">
        <f t="shared" si="1044"/>
        <v>67404</v>
      </c>
      <c r="NS38" s="853">
        <f t="shared" si="1045"/>
        <v>67177</v>
      </c>
      <c r="NT38" s="853">
        <f t="shared" si="1045"/>
        <v>67179</v>
      </c>
      <c r="NU38" s="853">
        <f t="shared" si="1045"/>
        <v>67084</v>
      </c>
      <c r="NV38" s="853">
        <f t="shared" si="1045"/>
        <v>67628</v>
      </c>
      <c r="NW38" s="853">
        <f t="shared" si="1045"/>
        <v>67334</v>
      </c>
      <c r="NX38" s="853">
        <f t="shared" si="1045"/>
        <v>67523</v>
      </c>
      <c r="NY38" s="853">
        <f t="shared" si="1045"/>
        <v>67306</v>
      </c>
      <c r="NZ38" s="853">
        <f t="shared" si="1045"/>
        <v>67836</v>
      </c>
      <c r="OA38" s="853">
        <f t="shared" si="1045"/>
        <v>67894</v>
      </c>
      <c r="OB38" s="853">
        <f t="shared" si="1045"/>
        <v>67953</v>
      </c>
      <c r="OC38" s="853">
        <f t="shared" si="1045"/>
        <v>68059</v>
      </c>
      <c r="OD38" s="853">
        <f t="shared" si="1045"/>
        <v>68098</v>
      </c>
      <c r="OE38" s="1040">
        <f t="shared" si="1046"/>
        <v>68069</v>
      </c>
      <c r="OF38" s="1040">
        <f t="shared" si="1046"/>
        <v>68189</v>
      </c>
      <c r="OG38" s="1040">
        <f t="shared" si="1046"/>
        <v>68174</v>
      </c>
      <c r="OH38" s="1040">
        <f t="shared" si="1046"/>
        <v>68212</v>
      </c>
      <c r="OI38" s="1040">
        <f t="shared" si="1046"/>
        <v>68226</v>
      </c>
      <c r="OJ38" s="1040">
        <f t="shared" si="1046"/>
        <v>68835</v>
      </c>
      <c r="OK38" s="1040">
        <f t="shared" si="1046"/>
        <v>68309</v>
      </c>
      <c r="OL38" s="1040">
        <f t="shared" si="1046"/>
        <v>68360</v>
      </c>
      <c r="OM38" s="1040">
        <f t="shared" si="1046"/>
        <v>68253</v>
      </c>
      <c r="ON38" s="1040">
        <f t="shared" si="1046"/>
        <v>68242</v>
      </c>
      <c r="OO38" s="1040">
        <f t="shared" si="1046"/>
        <v>68312</v>
      </c>
      <c r="OP38" s="1040">
        <f t="shared" si="1046"/>
        <v>68368</v>
      </c>
      <c r="OQ38" s="1062">
        <f t="shared" si="1047"/>
        <v>68726</v>
      </c>
      <c r="OR38" s="1062">
        <f t="shared" si="1047"/>
        <v>68754</v>
      </c>
      <c r="OS38" s="1062">
        <f t="shared" si="1047"/>
        <v>68557</v>
      </c>
      <c r="OT38" s="1062">
        <f t="shared" si="1047"/>
        <v>68645</v>
      </c>
      <c r="OU38" s="1062">
        <f t="shared" si="1047"/>
        <v>68547</v>
      </c>
      <c r="OV38" s="1062">
        <f t="shared" si="1047"/>
        <v>68376</v>
      </c>
      <c r="OW38" s="1062">
        <f t="shared" si="1047"/>
        <v>68574</v>
      </c>
      <c r="OX38" s="1062">
        <f t="shared" si="1047"/>
        <v>68577</v>
      </c>
      <c r="OY38" s="1062">
        <f t="shared" si="1047"/>
        <v>68560</v>
      </c>
      <c r="OZ38" s="1062">
        <f t="shared" si="1047"/>
        <v>68654</v>
      </c>
      <c r="PA38" s="1062">
        <f t="shared" si="1047"/>
        <v>68620</v>
      </c>
      <c r="PB38" s="1062">
        <f t="shared" si="1047"/>
        <v>68895</v>
      </c>
      <c r="PC38" s="1120">
        <f>ED38</f>
        <v>69020</v>
      </c>
      <c r="PD38" s="1120">
        <f t="shared" si="1048"/>
        <v>69056</v>
      </c>
      <c r="PE38" s="1120">
        <f t="shared" si="1048"/>
        <v>69925</v>
      </c>
      <c r="PF38" s="1120">
        <f t="shared" si="1048"/>
        <v>69609</v>
      </c>
      <c r="PG38" s="1120">
        <f t="shared" si="1048"/>
        <v>69552</v>
      </c>
      <c r="PH38" s="1120">
        <f t="shared" si="1048"/>
        <v>69536</v>
      </c>
      <c r="PI38" s="1120">
        <f t="shared" si="1048"/>
        <v>69882</v>
      </c>
      <c r="PJ38" s="1120">
        <f t="shared" si="1048"/>
        <v>69962</v>
      </c>
      <c r="PK38" s="1120">
        <f t="shared" si="1048"/>
        <v>70076</v>
      </c>
      <c r="PL38" s="1120">
        <f t="shared" si="1048"/>
        <v>0</v>
      </c>
      <c r="PM38" s="1120">
        <f t="shared" si="1048"/>
        <v>0</v>
      </c>
      <c r="PN38" s="1120">
        <f t="shared" si="1048"/>
        <v>0</v>
      </c>
    </row>
    <row r="39" spans="1:430" s="25" customFormat="1" x14ac:dyDescent="0.3">
      <c r="A39" s="675"/>
      <c r="B39" s="52">
        <v>5.3</v>
      </c>
      <c r="C39" s="24"/>
      <c r="D39" s="24"/>
      <c r="E39" s="1196" t="s">
        <v>162</v>
      </c>
      <c r="F39" s="1196"/>
      <c r="G39" s="1197"/>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49">SUM(V37:V38)</f>
        <v>125806</v>
      </c>
      <c r="W39" s="65">
        <f t="shared" si="1049"/>
        <v>158093</v>
      </c>
      <c r="X39" s="30">
        <f t="shared" si="1049"/>
        <v>127601</v>
      </c>
      <c r="Y39" s="65">
        <f t="shared" si="1049"/>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50">SUM(AK37:AK38)</f>
        <v>134889</v>
      </c>
      <c r="AL39" s="30">
        <f t="shared" si="1050"/>
        <v>111390</v>
      </c>
      <c r="AM39" s="65">
        <f t="shared" si="1050"/>
        <v>111467</v>
      </c>
      <c r="AN39" s="30">
        <f t="shared" si="1050"/>
        <v>111297</v>
      </c>
      <c r="AO39" s="65">
        <f t="shared" si="1050"/>
        <v>111106</v>
      </c>
      <c r="AP39" s="197">
        <f t="shared" si="1050"/>
        <v>111020</v>
      </c>
      <c r="AQ39" s="65">
        <f t="shared" si="1050"/>
        <v>132508</v>
      </c>
      <c r="AR39" s="197">
        <f t="shared" si="1050"/>
        <v>110944</v>
      </c>
      <c r="AS39" s="65">
        <f t="shared" si="1050"/>
        <v>111316</v>
      </c>
      <c r="AT39" s="197">
        <f t="shared" si="1050"/>
        <v>111603</v>
      </c>
      <c r="AU39" s="65">
        <f t="shared" si="1050"/>
        <v>112436</v>
      </c>
      <c r="AV39" s="126">
        <f>SUM(AJ39:AU39)</f>
        <v>1381525</v>
      </c>
      <c r="AW39" s="145">
        <f>SUM(AJ39:AU39)/$AV$4</f>
        <v>115127.08333333333</v>
      </c>
      <c r="AX39" s="351">
        <f t="shared" ref="AX39:BC39" si="1051">SUM(AX37:AX38)</f>
        <v>112399</v>
      </c>
      <c r="AY39" s="65">
        <f t="shared" si="1051"/>
        <v>133843</v>
      </c>
      <c r="AZ39" s="30">
        <f t="shared" si="1051"/>
        <v>110716</v>
      </c>
      <c r="BA39" s="65">
        <f t="shared" si="1051"/>
        <v>110651</v>
      </c>
      <c r="BB39" s="30">
        <f t="shared" si="1051"/>
        <v>110119</v>
      </c>
      <c r="BC39" s="65">
        <f t="shared" si="1051"/>
        <v>109794</v>
      </c>
      <c r="BD39" s="197">
        <f t="shared" ref="BD39:BI39" si="1052">SUM(BD37:BD38)</f>
        <v>123268</v>
      </c>
      <c r="BE39" s="65">
        <f t="shared" si="1052"/>
        <v>109540</v>
      </c>
      <c r="BF39" s="197">
        <f t="shared" si="1052"/>
        <v>109775</v>
      </c>
      <c r="BG39" s="65">
        <f t="shared" si="1052"/>
        <v>110455</v>
      </c>
      <c r="BH39" s="197">
        <f t="shared" si="1052"/>
        <v>111303</v>
      </c>
      <c r="BI39" s="65">
        <f t="shared" si="1052"/>
        <v>136203</v>
      </c>
      <c r="BJ39" s="126">
        <f>SUM(AX39:BI39)</f>
        <v>1388066</v>
      </c>
      <c r="BK39" s="145">
        <f>SUM(AX39:BI39)/$BJ$4</f>
        <v>115672.16666666667</v>
      </c>
      <c r="BL39" s="351">
        <f t="shared" ref="BL39" si="1053">SUM(BL37:BL38)</f>
        <v>113834</v>
      </c>
      <c r="BM39" s="65">
        <f t="shared" ref="BM39:BN39" si="1054">SUM(BM37:BM38)</f>
        <v>115414</v>
      </c>
      <c r="BN39" s="30">
        <f t="shared" si="1054"/>
        <v>115875</v>
      </c>
      <c r="BO39" s="65">
        <f t="shared" ref="BO39" si="1055">SUM(BO37:BO38)</f>
        <v>116600</v>
      </c>
      <c r="BP39" s="30">
        <f t="shared" ref="BP39:BQ39" si="1056">SUM(BP37:BP38)</f>
        <v>117464</v>
      </c>
      <c r="BQ39" s="65">
        <f t="shared" si="1056"/>
        <v>117293</v>
      </c>
      <c r="BR39" s="197">
        <f t="shared" ref="BR39" si="1057">SUM(BR37:BR38)</f>
        <v>142567</v>
      </c>
      <c r="BS39" s="65">
        <f t="shared" ref="BS39:BT39" si="1058">SUM(BS37:BS38)</f>
        <v>117052</v>
      </c>
      <c r="BT39" s="197">
        <f t="shared" si="1058"/>
        <v>117471</v>
      </c>
      <c r="BU39" s="197">
        <f t="shared" ref="BU39" si="1059">SUM(BU37:BU38)</f>
        <v>118989</v>
      </c>
      <c r="BV39" s="197">
        <f t="shared" ref="BV39:BW39" si="1060">SUM(BV37:BV38)</f>
        <v>119836</v>
      </c>
      <c r="BW39" s="197">
        <f t="shared" si="1060"/>
        <v>121134</v>
      </c>
      <c r="BX39" s="126">
        <f>SUM(BL39:BW39)</f>
        <v>1433529</v>
      </c>
      <c r="BY39" s="145">
        <f>SUM(BL39:BW39)/$BX$4</f>
        <v>119460.75</v>
      </c>
      <c r="BZ39" s="197">
        <f t="shared" ref="BZ39:CA39" si="1061">SUM(BZ37:BZ38)</f>
        <v>148617</v>
      </c>
      <c r="CA39" s="65">
        <f t="shared" si="1061"/>
        <v>121181</v>
      </c>
      <c r="CB39" s="30">
        <f t="shared" ref="CB39:CC39" si="1062">SUM(CB37:CB38)</f>
        <v>120655</v>
      </c>
      <c r="CC39" s="65">
        <f t="shared" si="1062"/>
        <v>120725</v>
      </c>
      <c r="CD39" s="30">
        <f t="shared" ref="CD39:CE39" si="1063">SUM(CD37:CD38)</f>
        <v>120484</v>
      </c>
      <c r="CE39" s="65">
        <f t="shared" si="1063"/>
        <v>146930</v>
      </c>
      <c r="CF39" s="197">
        <f t="shared" ref="CF39:CG39" si="1064">SUM(CF37:CF38)</f>
        <v>122677</v>
      </c>
      <c r="CG39" s="65">
        <f t="shared" si="1064"/>
        <v>118613</v>
      </c>
      <c r="CH39" s="197">
        <f t="shared" ref="CH39:CI39" si="1065">SUM(CH37:CH38)</f>
        <v>117993</v>
      </c>
      <c r="CI39" s="197">
        <f t="shared" si="1065"/>
        <v>118591</v>
      </c>
      <c r="CJ39" s="197">
        <f t="shared" ref="CJ39:CK39" si="1066">SUM(CJ37:CJ38)</f>
        <v>118832</v>
      </c>
      <c r="CK39" s="197">
        <f t="shared" si="1066"/>
        <v>119298</v>
      </c>
      <c r="CL39" s="126">
        <f>SUM(BZ39:CK39)</f>
        <v>1494596</v>
      </c>
      <c r="CM39" s="145">
        <f>SUM(BZ39:CK39)/$CL$4</f>
        <v>124549.66666666667</v>
      </c>
      <c r="CN39" s="197">
        <f t="shared" ref="CN39:CO39" si="1067">SUM(CN37:CN38)</f>
        <v>145790</v>
      </c>
      <c r="CO39" s="65">
        <f t="shared" si="1067"/>
        <v>116206</v>
      </c>
      <c r="CP39" s="30">
        <f t="shared" ref="CP39:CQ39" si="1068">SUM(CP37:CP38)</f>
        <v>115029</v>
      </c>
      <c r="CQ39" s="65">
        <f t="shared" si="1068"/>
        <v>119153</v>
      </c>
      <c r="CR39" s="30">
        <f t="shared" ref="CR39:CS39" si="1069">SUM(CR37:CR38)</f>
        <v>118608</v>
      </c>
      <c r="CS39" s="65">
        <f t="shared" si="1069"/>
        <v>138463</v>
      </c>
      <c r="CT39" s="197">
        <f t="shared" ref="CT39:CU39" si="1070">SUM(CT37:CT38)</f>
        <v>122677</v>
      </c>
      <c r="CU39" s="65">
        <f t="shared" si="1070"/>
        <v>118351</v>
      </c>
      <c r="CV39" s="197">
        <f t="shared" ref="CV39:CW39" si="1071">SUM(CV37:CV38)</f>
        <v>118694</v>
      </c>
      <c r="CW39" s="961">
        <f t="shared" si="1071"/>
        <v>118948</v>
      </c>
      <c r="CX39" s="197">
        <f t="shared" ref="CX39:CY39" si="1072">SUM(CX37:CX38)</f>
        <v>119134</v>
      </c>
      <c r="CY39" s="65">
        <f t="shared" si="1072"/>
        <v>145902</v>
      </c>
      <c r="CZ39" s="126">
        <f>SUM(CN39:CY39)</f>
        <v>1496955</v>
      </c>
      <c r="DA39" s="145">
        <f>SUM(CN39:CY39)/$CZ$4</f>
        <v>124746.25</v>
      </c>
      <c r="DB39" s="197">
        <f t="shared" ref="DB39:DC39" si="1073">SUM(DB37:DB38)</f>
        <v>120333</v>
      </c>
      <c r="DC39" s="65">
        <f t="shared" si="1073"/>
        <v>120439</v>
      </c>
      <c r="DD39" s="30">
        <f t="shared" ref="DD39:DE39" si="1074">SUM(DD37:DD38)</f>
        <v>120457</v>
      </c>
      <c r="DE39" s="65">
        <f t="shared" si="1074"/>
        <v>123696</v>
      </c>
      <c r="DF39" s="30">
        <f t="shared" ref="DF39:DG39" si="1075">SUM(DF37:DF38)</f>
        <v>123112</v>
      </c>
      <c r="DG39" s="65">
        <f t="shared" si="1075"/>
        <v>150674</v>
      </c>
      <c r="DH39" s="197">
        <f t="shared" ref="DH39:DI39" si="1076">SUM(DH37:DH38)</f>
        <v>122749</v>
      </c>
      <c r="DI39" s="65">
        <f t="shared" si="1076"/>
        <v>122426</v>
      </c>
      <c r="DJ39" s="197">
        <f t="shared" ref="DJ39:DK39" si="1077">SUM(DJ37:DJ38)</f>
        <v>122432</v>
      </c>
      <c r="DK39" s="65">
        <f t="shared" si="1077"/>
        <v>123204</v>
      </c>
      <c r="DL39" s="197">
        <f t="shared" ref="DL39:DM39" si="1078">SUM(DL37:DL38)</f>
        <v>123631</v>
      </c>
      <c r="DM39" s="65">
        <f t="shared" si="1078"/>
        <v>152519</v>
      </c>
      <c r="DN39" s="126">
        <f>SUM(DB39:DM39)</f>
        <v>1525672</v>
      </c>
      <c r="DO39" s="145">
        <f>SUM(DB39:DM39)/$DN$4</f>
        <v>127139.33333333333</v>
      </c>
      <c r="DP39" s="197">
        <f t="shared" ref="DP39:DQ39" si="1079">SUM(DP37:DP38)</f>
        <v>125241</v>
      </c>
      <c r="DQ39" s="65">
        <f t="shared" si="1079"/>
        <v>124809</v>
      </c>
      <c r="DR39" s="30">
        <f t="shared" ref="DR39:DS39" si="1080">SUM(DR37:DR38)</f>
        <v>124209</v>
      </c>
      <c r="DS39" s="65">
        <f t="shared" si="1080"/>
        <v>124310</v>
      </c>
      <c r="DT39" s="30">
        <f t="shared" ref="DT39:DU39" si="1081">SUM(DT37:DT38)</f>
        <v>148752</v>
      </c>
      <c r="DU39" s="65">
        <f t="shared" si="1081"/>
        <v>123800</v>
      </c>
      <c r="DV39" s="197">
        <f t="shared" ref="DV39:DW39" si="1082">SUM(DV37:DV38)</f>
        <v>122462</v>
      </c>
      <c r="DW39" s="65">
        <f t="shared" si="1082"/>
        <v>122199</v>
      </c>
      <c r="DX39" s="197">
        <f t="shared" ref="DX39:DY39" si="1083">SUM(DX37:DX38)</f>
        <v>122455</v>
      </c>
      <c r="DY39" s="65">
        <f t="shared" si="1083"/>
        <v>151087</v>
      </c>
      <c r="DZ39" s="197">
        <f t="shared" ref="DZ39:EA39" si="1084">SUM(DZ37:DZ38)</f>
        <v>124080</v>
      </c>
      <c r="EA39" s="65">
        <f t="shared" si="1084"/>
        <v>124589</v>
      </c>
      <c r="EB39" s="126">
        <f>SUM(DP39:EA39)</f>
        <v>1537993</v>
      </c>
      <c r="EC39" s="145">
        <f>SUM(DP39:EA39)/$EB$4</f>
        <v>128166.08333333333</v>
      </c>
      <c r="ED39" s="197">
        <f t="shared" ref="ED39" si="1085">SUM(ED37:ED38)</f>
        <v>125172</v>
      </c>
      <c r="EE39" s="65">
        <f t="shared" ref="EE39:EF39" si="1086">SUM(EE37:EE38)</f>
        <v>124995</v>
      </c>
      <c r="EF39" s="30">
        <f t="shared" si="1086"/>
        <v>125067</v>
      </c>
      <c r="EG39" s="65">
        <f t="shared" ref="EG39:EH39" si="1087">SUM(EG37:EG38)</f>
        <v>145112</v>
      </c>
      <c r="EH39" s="30">
        <f t="shared" si="1087"/>
        <v>124322</v>
      </c>
      <c r="EI39" s="65">
        <f t="shared" ref="EI39:EJ39" si="1088">SUM(EI37:EI38)</f>
        <v>123988</v>
      </c>
      <c r="EJ39" s="197">
        <f t="shared" si="1088"/>
        <v>124094</v>
      </c>
      <c r="EK39" s="65">
        <f t="shared" ref="EK39:EL39" si="1089">SUM(EK37:EK38)</f>
        <v>124481</v>
      </c>
      <c r="EL39" s="197">
        <f t="shared" si="1089"/>
        <v>124667</v>
      </c>
      <c r="EM39" s="65"/>
      <c r="EN39" s="197"/>
      <c r="EO39" s="65"/>
      <c r="EP39" s="126">
        <f>SUM(ED39:EO39)</f>
        <v>1141898</v>
      </c>
      <c r="EQ39" s="145">
        <f>SUM(ED39:EO39)/$EP$4</f>
        <v>126877.55555555556</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15"/>
        <v>-4326</v>
      </c>
      <c r="IA39" s="373">
        <f>HZ39/CT39</f>
        <v>-3.5263333795250942E-2</v>
      </c>
      <c r="IB39" s="301">
        <f t="shared" si="1016"/>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-263</v>
      </c>
      <c r="JW39" s="373">
        <f>JV39/DV39</f>
        <v>-2.1476049713380478E-3</v>
      </c>
      <c r="JX39" s="301">
        <f>DX39-DW39</f>
        <v>256</v>
      </c>
      <c r="JY39" s="373">
        <f>JX39/DW39</f>
        <v>2.0949434938092783E-3</v>
      </c>
      <c r="JZ39" s="301">
        <f>DY39-DX39</f>
        <v>28632</v>
      </c>
      <c r="KA39" s="373">
        <f>JZ39/DX39</f>
        <v>0.23381650402188559</v>
      </c>
      <c r="KB39" s="301">
        <f>DZ39-DY39</f>
        <v>-27007</v>
      </c>
      <c r="KC39" s="373">
        <f>KB39/DY39</f>
        <v>-0.17875131546724735</v>
      </c>
      <c r="KD39" s="301">
        <f>EA39-DZ39</f>
        <v>509</v>
      </c>
      <c r="KE39" s="373">
        <f>KD39/DZ39</f>
        <v>4.1021921341070277E-3</v>
      </c>
      <c r="KF39" s="301">
        <f t="shared" si="1017"/>
        <v>583</v>
      </c>
      <c r="KG39" s="1112">
        <f t="shared" si="1018"/>
        <v>4.6793858205780607E-3</v>
      </c>
      <c r="KH39" s="301">
        <f t="shared" si="1019"/>
        <v>-177</v>
      </c>
      <c r="KI39" s="373">
        <f t="shared" si="1020"/>
        <v>-1.4140542613364012E-3</v>
      </c>
      <c r="KJ39" s="301">
        <f t="shared" si="1021"/>
        <v>72</v>
      </c>
      <c r="KK39" s="373">
        <f t="shared" si="1022"/>
        <v>5.760230409216369E-4</v>
      </c>
      <c r="KL39" s="301">
        <f t="shared" si="1023"/>
        <v>20045</v>
      </c>
      <c r="KM39" s="373">
        <f t="shared" si="1024"/>
        <v>0.16027409308610585</v>
      </c>
      <c r="KN39" s="301">
        <f t="shared" si="1025"/>
        <v>-20790</v>
      </c>
      <c r="KO39" s="373">
        <f t="shared" si="1026"/>
        <v>-0.14326864766525166</v>
      </c>
      <c r="KP39" s="301">
        <f t="shared" si="1027"/>
        <v>-334</v>
      </c>
      <c r="KQ39" s="373">
        <f t="shared" si="1028"/>
        <v>-2.6865719663454577E-3</v>
      </c>
      <c r="KR39" s="301">
        <f t="shared" si="1029"/>
        <v>106</v>
      </c>
      <c r="KS39" s="373">
        <f t="shared" si="1030"/>
        <v>8.5492144401071071E-4</v>
      </c>
      <c r="KT39" s="301">
        <f t="shared" si="1031"/>
        <v>387</v>
      </c>
      <c r="KU39" s="373">
        <f t="shared" si="1032"/>
        <v>3.1186036391767529E-3</v>
      </c>
      <c r="KV39" s="301">
        <f t="shared" si="1033"/>
        <v>186</v>
      </c>
      <c r="KW39" s="373">
        <f t="shared" si="1034"/>
        <v>1.4942039347370282E-3</v>
      </c>
      <c r="KX39" s="301">
        <f t="shared" si="1035"/>
        <v>-124667</v>
      </c>
      <c r="KY39" s="373">
        <f t="shared" si="1036"/>
        <v>-1</v>
      </c>
      <c r="KZ39" s="301">
        <f t="shared" si="1037"/>
        <v>0</v>
      </c>
      <c r="LA39" s="373" t="e">
        <f t="shared" si="1038"/>
        <v>#DIV/0!</v>
      </c>
      <c r="LB39" s="301">
        <f t="shared" si="1039"/>
        <v>0</v>
      </c>
      <c r="LC39" s="373" t="e">
        <f t="shared" si="1040"/>
        <v>#DIV/0!</v>
      </c>
      <c r="LD39" s="197">
        <f>DX39</f>
        <v>122455</v>
      </c>
      <c r="LE39" s="961">
        <f>EL39</f>
        <v>124667</v>
      </c>
      <c r="LF39" s="201">
        <f>LE39-LD39</f>
        <v>2212</v>
      </c>
      <c r="LG39" s="103">
        <f>IF(ISERROR(LF39/LD39),0,LF39/LD39)</f>
        <v>1.8063778530888898E-2</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41"/>
        <v>111549</v>
      </c>
      <c r="LX39" s="263">
        <f t="shared" si="1041"/>
        <v>134889</v>
      </c>
      <c r="LY39" s="263">
        <f t="shared" si="1041"/>
        <v>111390</v>
      </c>
      <c r="LZ39" s="263">
        <f t="shared" si="1041"/>
        <v>111467</v>
      </c>
      <c r="MA39" s="263">
        <f t="shared" si="1041"/>
        <v>111297</v>
      </c>
      <c r="MB39" s="263">
        <f t="shared" si="1041"/>
        <v>111106</v>
      </c>
      <c r="MC39" s="263">
        <f t="shared" si="1041"/>
        <v>111020</v>
      </c>
      <c r="MD39" s="263">
        <f t="shared" si="1041"/>
        <v>132508</v>
      </c>
      <c r="ME39" s="263">
        <f t="shared" si="1041"/>
        <v>110944</v>
      </c>
      <c r="MF39" s="263">
        <f t="shared" si="1041"/>
        <v>111316</v>
      </c>
      <c r="MG39" s="263">
        <f t="shared" si="1041"/>
        <v>111603</v>
      </c>
      <c r="MH39" s="263">
        <f t="shared" si="1041"/>
        <v>112436</v>
      </c>
      <c r="MI39" s="263">
        <f t="shared" si="1042"/>
        <v>112399</v>
      </c>
      <c r="MJ39" s="263">
        <f t="shared" si="1042"/>
        <v>133843</v>
      </c>
      <c r="MK39" s="263">
        <f t="shared" si="1042"/>
        <v>110716</v>
      </c>
      <c r="ML39" s="263">
        <f t="shared" si="1042"/>
        <v>110651</v>
      </c>
      <c r="MM39" s="263">
        <f t="shared" si="1042"/>
        <v>110119</v>
      </c>
      <c r="MN39" s="263">
        <f t="shared" si="1042"/>
        <v>109794</v>
      </c>
      <c r="MO39" s="263">
        <f t="shared" si="1042"/>
        <v>123268</v>
      </c>
      <c r="MP39" s="263">
        <f t="shared" si="1042"/>
        <v>109540</v>
      </c>
      <c r="MQ39" s="263">
        <f t="shared" si="1042"/>
        <v>109775</v>
      </c>
      <c r="MR39" s="263">
        <f t="shared" si="1042"/>
        <v>110455</v>
      </c>
      <c r="MS39" s="263">
        <f t="shared" si="1042"/>
        <v>111303</v>
      </c>
      <c r="MT39" s="263">
        <f t="shared" si="1042"/>
        <v>136203</v>
      </c>
      <c r="MU39" s="708">
        <f t="shared" si="1043"/>
        <v>113834</v>
      </c>
      <c r="MV39" s="708">
        <f t="shared" si="1043"/>
        <v>115414</v>
      </c>
      <c r="MW39" s="708">
        <f t="shared" si="1043"/>
        <v>115875</v>
      </c>
      <c r="MX39" s="708">
        <f t="shared" si="1043"/>
        <v>116600</v>
      </c>
      <c r="MY39" s="708">
        <f t="shared" si="1043"/>
        <v>117464</v>
      </c>
      <c r="MZ39" s="708">
        <f t="shared" si="1043"/>
        <v>117293</v>
      </c>
      <c r="NA39" s="708">
        <f t="shared" si="1043"/>
        <v>142567</v>
      </c>
      <c r="NB39" s="708">
        <f t="shared" si="1043"/>
        <v>117052</v>
      </c>
      <c r="NC39" s="708">
        <f t="shared" si="1043"/>
        <v>117471</v>
      </c>
      <c r="ND39" s="708">
        <f t="shared" si="1043"/>
        <v>118989</v>
      </c>
      <c r="NE39" s="708">
        <f t="shared" si="1043"/>
        <v>119836</v>
      </c>
      <c r="NF39" s="708">
        <f t="shared" si="1043"/>
        <v>121134</v>
      </c>
      <c r="NG39" s="811">
        <f t="shared" si="1044"/>
        <v>148617</v>
      </c>
      <c r="NH39" s="811">
        <f t="shared" si="1044"/>
        <v>121181</v>
      </c>
      <c r="NI39" s="811">
        <f t="shared" si="1044"/>
        <v>120655</v>
      </c>
      <c r="NJ39" s="811">
        <f t="shared" si="1044"/>
        <v>120725</v>
      </c>
      <c r="NK39" s="811">
        <f t="shared" si="1044"/>
        <v>120484</v>
      </c>
      <c r="NL39" s="811">
        <f t="shared" si="1044"/>
        <v>146930</v>
      </c>
      <c r="NM39" s="811">
        <f t="shared" si="1044"/>
        <v>122677</v>
      </c>
      <c r="NN39" s="811">
        <f t="shared" si="1044"/>
        <v>118613</v>
      </c>
      <c r="NO39" s="811">
        <f t="shared" si="1044"/>
        <v>117993</v>
      </c>
      <c r="NP39" s="811">
        <f t="shared" si="1044"/>
        <v>118591</v>
      </c>
      <c r="NQ39" s="811">
        <f t="shared" si="1044"/>
        <v>118832</v>
      </c>
      <c r="NR39" s="811">
        <f t="shared" si="1044"/>
        <v>119298</v>
      </c>
      <c r="NS39" s="864">
        <f t="shared" si="1045"/>
        <v>145790</v>
      </c>
      <c r="NT39" s="864">
        <f t="shared" si="1045"/>
        <v>116206</v>
      </c>
      <c r="NU39" s="864">
        <f t="shared" si="1045"/>
        <v>115029</v>
      </c>
      <c r="NV39" s="864">
        <f t="shared" si="1045"/>
        <v>119153</v>
      </c>
      <c r="NW39" s="864">
        <f t="shared" si="1045"/>
        <v>118608</v>
      </c>
      <c r="NX39" s="864">
        <f t="shared" si="1045"/>
        <v>138463</v>
      </c>
      <c r="NY39" s="864">
        <f t="shared" si="1045"/>
        <v>122677</v>
      </c>
      <c r="NZ39" s="864">
        <f t="shared" si="1045"/>
        <v>118351</v>
      </c>
      <c r="OA39" s="864">
        <f t="shared" si="1045"/>
        <v>118694</v>
      </c>
      <c r="OB39" s="864">
        <f t="shared" si="1045"/>
        <v>118948</v>
      </c>
      <c r="OC39" s="864">
        <f t="shared" si="1045"/>
        <v>119134</v>
      </c>
      <c r="OD39" s="864">
        <f t="shared" si="1045"/>
        <v>145902</v>
      </c>
      <c r="OE39" s="1051">
        <f t="shared" si="1046"/>
        <v>120333</v>
      </c>
      <c r="OF39" s="1051">
        <f t="shared" si="1046"/>
        <v>120439</v>
      </c>
      <c r="OG39" s="1051">
        <f t="shared" si="1046"/>
        <v>120457</v>
      </c>
      <c r="OH39" s="1051">
        <f t="shared" si="1046"/>
        <v>123696</v>
      </c>
      <c r="OI39" s="1051">
        <f t="shared" si="1046"/>
        <v>123112</v>
      </c>
      <c r="OJ39" s="1051">
        <f t="shared" si="1046"/>
        <v>150674</v>
      </c>
      <c r="OK39" s="1051">
        <f t="shared" si="1046"/>
        <v>122749</v>
      </c>
      <c r="OL39" s="1051">
        <f t="shared" si="1046"/>
        <v>122426</v>
      </c>
      <c r="OM39" s="1051">
        <f t="shared" si="1046"/>
        <v>122432</v>
      </c>
      <c r="ON39" s="1051">
        <f t="shared" si="1046"/>
        <v>123204</v>
      </c>
      <c r="OO39" s="1051">
        <f t="shared" si="1046"/>
        <v>123631</v>
      </c>
      <c r="OP39" s="1051">
        <f t="shared" si="1046"/>
        <v>152519</v>
      </c>
      <c r="OQ39" s="1073">
        <f t="shared" si="1047"/>
        <v>125241</v>
      </c>
      <c r="OR39" s="1073">
        <f t="shared" si="1047"/>
        <v>124809</v>
      </c>
      <c r="OS39" s="1073">
        <f t="shared" si="1047"/>
        <v>124209</v>
      </c>
      <c r="OT39" s="1073">
        <f t="shared" si="1047"/>
        <v>124310</v>
      </c>
      <c r="OU39" s="1073">
        <f t="shared" si="1047"/>
        <v>148752</v>
      </c>
      <c r="OV39" s="1073">
        <f t="shared" si="1047"/>
        <v>123800</v>
      </c>
      <c r="OW39" s="1073">
        <f t="shared" si="1047"/>
        <v>122462</v>
      </c>
      <c r="OX39" s="1073">
        <f t="shared" si="1047"/>
        <v>122199</v>
      </c>
      <c r="OY39" s="1073">
        <f t="shared" si="1047"/>
        <v>122455</v>
      </c>
      <c r="OZ39" s="1073">
        <f t="shared" si="1047"/>
        <v>151087</v>
      </c>
      <c r="PA39" s="1073">
        <f t="shared" si="1047"/>
        <v>124080</v>
      </c>
      <c r="PB39" s="1073">
        <f t="shared" si="1047"/>
        <v>124589</v>
      </c>
      <c r="PC39" s="1131">
        <f>ED39</f>
        <v>125172</v>
      </c>
      <c r="PD39" s="1131">
        <f t="shared" si="1048"/>
        <v>124995</v>
      </c>
      <c r="PE39" s="1131">
        <f t="shared" si="1048"/>
        <v>125067</v>
      </c>
      <c r="PF39" s="1131">
        <f t="shared" si="1048"/>
        <v>145112</v>
      </c>
      <c r="PG39" s="1131">
        <f t="shared" si="1048"/>
        <v>124322</v>
      </c>
      <c r="PH39" s="1131">
        <f t="shared" si="1048"/>
        <v>123988</v>
      </c>
      <c r="PI39" s="1131">
        <f t="shared" si="1048"/>
        <v>124094</v>
      </c>
      <c r="PJ39" s="1131">
        <f t="shared" si="1048"/>
        <v>124481</v>
      </c>
      <c r="PK39" s="1131">
        <f t="shared" si="1048"/>
        <v>124667</v>
      </c>
      <c r="PL39" s="1131">
        <f t="shared" si="1048"/>
        <v>0</v>
      </c>
      <c r="PM39" s="1131">
        <f t="shared" si="1048"/>
        <v>0</v>
      </c>
      <c r="PN39" s="1131">
        <f t="shared" si="1048"/>
        <v>0</v>
      </c>
    </row>
    <row r="40" spans="1:430" s="1" customFormat="1" ht="15" thickBot="1" x14ac:dyDescent="0.35">
      <c r="A40" s="676"/>
      <c r="B40" s="51">
        <v>5.4</v>
      </c>
      <c r="C40" s="3"/>
      <c r="D40" s="3"/>
      <c r="E40" s="1190" t="s">
        <v>18</v>
      </c>
      <c r="F40" s="1190"/>
      <c r="G40" s="119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90">AJ5/AJ39</f>
        <v>1.792934046921084E-4</v>
      </c>
      <c r="AK40" s="174">
        <f t="shared" si="1090"/>
        <v>1.4827005908561855E-4</v>
      </c>
      <c r="AL40" s="175">
        <f t="shared" si="1090"/>
        <v>1.8852679773767844E-4</v>
      </c>
      <c r="AM40" s="176">
        <f t="shared" si="1090"/>
        <v>1.8839656579974342E-4</v>
      </c>
      <c r="AN40" s="175">
        <f t="shared" si="1090"/>
        <v>1.7969936296575829E-4</v>
      </c>
      <c r="AO40" s="558">
        <f t="shared" si="1090"/>
        <v>2.0700952243803215E-4</v>
      </c>
      <c r="AP40" s="566">
        <f t="shared" si="1090"/>
        <v>2.5220680958385876E-4</v>
      </c>
      <c r="AQ40" s="558">
        <f t="shared" si="1090"/>
        <v>1.0565399824916231E-4</v>
      </c>
      <c r="AR40" s="566">
        <f t="shared" si="1090"/>
        <v>9.0135563888087689E-5</v>
      </c>
      <c r="AS40" s="558">
        <f t="shared" si="1090"/>
        <v>1.7068525638722196E-4</v>
      </c>
      <c r="AT40" s="566">
        <f t="shared" si="1090"/>
        <v>1.7920665215092783E-4</v>
      </c>
      <c r="AU40" s="558">
        <f t="shared" si="1090"/>
        <v>2.8460635383684943E-4</v>
      </c>
      <c r="AV40" s="132">
        <f t="shared" si="1090"/>
        <v>1.7951177141202655E-4</v>
      </c>
      <c r="AW40" s="146">
        <f>SUM(AJ40:AU40)/$AV$4</f>
        <v>1.8114086223458724E-4</v>
      </c>
      <c r="AX40" s="352">
        <f t="shared" ref="AX40:BH40" si="1091">AX5/AX39</f>
        <v>2.402156602816751E-4</v>
      </c>
      <c r="AY40" s="174">
        <f t="shared" si="1091"/>
        <v>1.6437168921796432E-4</v>
      </c>
      <c r="AZ40" s="175">
        <f t="shared" si="1091"/>
        <v>6.1418403844069511E-4</v>
      </c>
      <c r="BA40" s="176">
        <f t="shared" si="1091"/>
        <v>7.7721846164969133E-4</v>
      </c>
      <c r="BB40" s="175">
        <f t="shared" si="1091"/>
        <v>1.1805410510447789E-4</v>
      </c>
      <c r="BC40" s="558">
        <f t="shared" si="1091"/>
        <v>3.8253456473031315E-4</v>
      </c>
      <c r="BD40" s="566">
        <f t="shared" si="1091"/>
        <v>2.1903494824285298E-4</v>
      </c>
      <c r="BE40" s="558">
        <f t="shared" si="1091"/>
        <v>1.9171079057878402E-4</v>
      </c>
      <c r="BF40" s="566">
        <f t="shared" si="1091"/>
        <v>2.9150535185606925E-4</v>
      </c>
      <c r="BG40" s="558">
        <f t="shared" si="1091"/>
        <v>2.8971074193110319E-4</v>
      </c>
      <c r="BH40" s="566">
        <f t="shared" si="1091"/>
        <v>2.2461209491208683E-4</v>
      </c>
      <c r="BI40" s="558">
        <f t="shared" ref="BI40" si="1092">BI5/BI39</f>
        <v>2.6431135878064358E-4</v>
      </c>
      <c r="BJ40" s="132">
        <f>BJ5/BJ39</f>
        <v>3.105039673905996E-4</v>
      </c>
      <c r="BK40" s="146">
        <f>SUM(AX40:BI40)/$BJ$4</f>
        <v>3.1478865047719645E-4</v>
      </c>
      <c r="BL40" s="352">
        <f t="shared" ref="BL40:BX40" si="1093">BL5/BL39</f>
        <v>1.0893054799093417E-3</v>
      </c>
      <c r="BM40" s="174">
        <f t="shared" ref="BM40:BN40" si="1094">BM5/BM39</f>
        <v>2.7726272375968252E-4</v>
      </c>
      <c r="BN40" s="175">
        <f t="shared" si="1094"/>
        <v>6.3861920172599788E-4</v>
      </c>
      <c r="BO40" s="176">
        <f t="shared" ref="BO40" si="1095">BO5/BO39</f>
        <v>2.144082332761578E-4</v>
      </c>
      <c r="BP40" s="175">
        <f t="shared" ref="BP40:BQ40" si="1096">BP5/BP39</f>
        <v>1.4472519239937343E-4</v>
      </c>
      <c r="BQ40" s="558">
        <f t="shared" si="1096"/>
        <v>3.9218026651206806E-4</v>
      </c>
      <c r="BR40" s="566">
        <f t="shared" ref="BR40" si="1097">BR5/BR39</f>
        <v>1.3327067273632748E-4</v>
      </c>
      <c r="BS40" s="558">
        <f t="shared" ref="BS40:BU40" si="1098">BS5/BS39</f>
        <v>5.6385196323001743E-4</v>
      </c>
      <c r="BT40" s="566">
        <f t="shared" si="1098"/>
        <v>1.3279873330439003E-3</v>
      </c>
      <c r="BU40" s="566">
        <f t="shared" si="1098"/>
        <v>1.4287034936002487E-4</v>
      </c>
      <c r="BV40" s="566">
        <f t="shared" ref="BV40:BW40" si="1099">BV5/BV39</f>
        <v>5.0068426850028375E-5</v>
      </c>
      <c r="BW40" s="566">
        <f t="shared" si="1099"/>
        <v>2.2289365496062211E-4</v>
      </c>
      <c r="BX40" s="132">
        <f t="shared" si="1093"/>
        <v>4.24825727278625E-4</v>
      </c>
      <c r="BY40" s="146">
        <f>SUM(BL40:BW40)/$BX$4</f>
        <v>4.331202914802952E-4</v>
      </c>
      <c r="BZ40" s="566">
        <f t="shared" ref="BZ40:CA40" si="1100">BZ5/BZ39</f>
        <v>1.6148892791537981E-4</v>
      </c>
      <c r="CA40" s="174">
        <f t="shared" si="1100"/>
        <v>2.5581568067601355E-4</v>
      </c>
      <c r="CB40" s="175">
        <f t="shared" ref="CB40:CC40" si="1101">CB5/CB39</f>
        <v>2.3206663627698811E-4</v>
      </c>
      <c r="CC40" s="176">
        <f t="shared" si="1101"/>
        <v>2.0708221163802029E-4</v>
      </c>
      <c r="CD40" s="175">
        <f t="shared" ref="CD40:CE40" si="1102">CD5/CD39</f>
        <v>1.3694764450051459E-3</v>
      </c>
      <c r="CE40" s="558">
        <f t="shared" si="1102"/>
        <v>3.6752194922752329E-4</v>
      </c>
      <c r="CF40" s="566">
        <f t="shared" ref="CF40:CG40" si="1103">CF5/CF39</f>
        <v>8.9666359627314004E-5</v>
      </c>
      <c r="CG40" s="558">
        <f t="shared" si="1103"/>
        <v>3.0350804717863976E-4</v>
      </c>
      <c r="CH40" s="566">
        <f t="shared" ref="CH40:CI40" si="1104">CH5/CH39</f>
        <v>4.0680379344537387E-4</v>
      </c>
      <c r="CI40" s="566">
        <f t="shared" si="1104"/>
        <v>3.7102309618773768E-4</v>
      </c>
      <c r="CJ40" s="566">
        <f t="shared" ref="CJ40:CK40" si="1105">CJ5/CJ39</f>
        <v>2.0196580045778916E-4</v>
      </c>
      <c r="CK40" s="566">
        <f t="shared" si="1105"/>
        <v>4.2750088014887087E-4</v>
      </c>
      <c r="CL40" s="132">
        <f t="shared" ref="CL40" si="1106">CL5/CL39</f>
        <v>3.6197072653747231E-4</v>
      </c>
      <c r="CM40" s="146">
        <f>SUM(BZ40:CK40)/$CL$4</f>
        <v>3.6615998564873306E-4</v>
      </c>
      <c r="CN40" s="566">
        <f t="shared" ref="CN40:CO40" si="1107">CN5/CN39</f>
        <v>4.3898758488236504E-4</v>
      </c>
      <c r="CO40" s="174">
        <f t="shared" si="1107"/>
        <v>4.2166497426983119E-4</v>
      </c>
      <c r="CP40" s="175">
        <f t="shared" ref="CP40:CQ40" si="1108">CP5/CP39</f>
        <v>3.2165801667405613E-4</v>
      </c>
      <c r="CQ40" s="176">
        <f t="shared" si="1108"/>
        <v>3.5248797764219112E-4</v>
      </c>
      <c r="CR40" s="175">
        <f t="shared" ref="CR40:CS40" si="1109">CR5/CR39</f>
        <v>2.9508970727101037E-4</v>
      </c>
      <c r="CS40" s="558">
        <f t="shared" si="1109"/>
        <v>4.1888446733062261E-4</v>
      </c>
      <c r="CT40" s="566">
        <f t="shared" ref="CT40:CU40" si="1110">CT5/CT39</f>
        <v>8.9666359627314004E-5</v>
      </c>
      <c r="CU40" s="558">
        <f t="shared" si="1110"/>
        <v>8.6184316144350282E-4</v>
      </c>
      <c r="CV40" s="566">
        <f t="shared" ref="CV40:CW40" si="1111">CV5/CV39</f>
        <v>1.5165046253391072E-4</v>
      </c>
      <c r="CW40" s="986">
        <f t="shared" si="1111"/>
        <v>2.6061808521370681E-4</v>
      </c>
      <c r="CX40" s="566">
        <f t="shared" ref="CX40:CY40" si="1112">CX5/CX39</f>
        <v>3.9451374082965401E-4</v>
      </c>
      <c r="CY40" s="174">
        <f t="shared" si="1112"/>
        <v>1.850557223341695E-4</v>
      </c>
      <c r="CZ40" s="132">
        <f t="shared" ref="CZ40" si="1113">CZ5/CZ39</f>
        <v>3.4803985423743531E-4</v>
      </c>
      <c r="DA40" s="146">
        <f>SUM(CN40:CY40)/$CZ$4</f>
        <v>3.493433550043612E-4</v>
      </c>
      <c r="DB40" s="566">
        <f t="shared" ref="DB40:DC40" si="1114">DB5/DB39</f>
        <v>3.2410062077734285E-4</v>
      </c>
      <c r="DC40" s="174">
        <f t="shared" si="1114"/>
        <v>3.4872425045043547E-4</v>
      </c>
      <c r="DD40" s="175">
        <f t="shared" ref="DD40:DE40" si="1115">DD5/DD39</f>
        <v>3.8187901076732774E-4</v>
      </c>
      <c r="DE40" s="176">
        <f t="shared" si="1115"/>
        <v>3.3145776742982797E-4</v>
      </c>
      <c r="DF40" s="175">
        <f t="shared" ref="DF40:DG40" si="1116">DF5/DF39</f>
        <v>2.3555786600818767E-4</v>
      </c>
      <c r="DG40" s="558">
        <f t="shared" si="1116"/>
        <v>2.5883695926304473E-4</v>
      </c>
      <c r="DH40" s="566">
        <f t="shared" ref="DH40:DI40" si="1117">DH5/DH39</f>
        <v>3.910418822149264E-4</v>
      </c>
      <c r="DI40" s="558">
        <f t="shared" si="1117"/>
        <v>2.8588698479081243E-4</v>
      </c>
      <c r="DJ40" s="566">
        <f t="shared" ref="DJ40:DK40" si="1118">DJ5/DJ39</f>
        <v>1.8785938316779927E-4</v>
      </c>
      <c r="DK40" s="558">
        <f t="shared" si="1118"/>
        <v>4.5453069705529041E-4</v>
      </c>
      <c r="DL40" s="566">
        <f t="shared" ref="DL40:DM40" si="1119">DL5/DL39</f>
        <v>2.6692334446862031E-4</v>
      </c>
      <c r="DM40" s="558">
        <f t="shared" si="1119"/>
        <v>2.6226240665097464E-4</v>
      </c>
      <c r="DN40" s="132">
        <f t="shared" ref="DN40" si="1120">DN5/DN39</f>
        <v>3.0871642135400009E-4</v>
      </c>
      <c r="DO40" s="146">
        <f>SUM(DB40:DM40)/$DN$4</f>
        <v>3.1075509775371589E-4</v>
      </c>
      <c r="DP40" s="566">
        <f t="shared" ref="DP40:DQ40" si="1121">DP5/DP39</f>
        <v>3.5132264993093318E-4</v>
      </c>
      <c r="DQ40" s="174">
        <f t="shared" si="1121"/>
        <v>3.6856316451537948E-4</v>
      </c>
      <c r="DR40" s="175">
        <f t="shared" ref="DR40:DS40" si="1122">DR5/DR39</f>
        <v>7.7289085331980775E-4</v>
      </c>
      <c r="DS40" s="176">
        <f t="shared" si="1122"/>
        <v>5.1484192743946587E-4</v>
      </c>
      <c r="DT40" s="175">
        <f t="shared" ref="DT40:DU40" si="1123">DT5/DT39</f>
        <v>4.4369151339141658E-4</v>
      </c>
      <c r="DU40" s="558">
        <f t="shared" si="1123"/>
        <v>4.2810985460420032E-4</v>
      </c>
      <c r="DV40" s="566">
        <f t="shared" ref="DV40:DW40" si="1124">DV5/DV39</f>
        <v>3.1846613643415916E-4</v>
      </c>
      <c r="DW40" s="558">
        <f t="shared" si="1124"/>
        <v>2.8641805579423727E-4</v>
      </c>
      <c r="DX40" s="566">
        <f t="shared" ref="DX40:DY40" si="1125">DX5/DX39</f>
        <v>3.8381446245559591E-4</v>
      </c>
      <c r="DY40" s="1146">
        <f t="shared" si="1125"/>
        <v>1.3237406262616902E-4</v>
      </c>
      <c r="DZ40" s="1147">
        <f t="shared" ref="DZ40:EA40" si="1126">DZ5/DZ39</f>
        <v>2.4983881366860092E-4</v>
      </c>
      <c r="EA40" s="558">
        <f t="shared" si="1126"/>
        <v>2.0065976932152917E-4</v>
      </c>
      <c r="EB40" s="132">
        <f t="shared" ref="EB40" si="1127">EB5/EB39</f>
        <v>3.6801207807837875E-4</v>
      </c>
      <c r="EC40" s="146">
        <f>SUM(DP40:EA40)/$EB$4</f>
        <v>3.7091593862512455E-4</v>
      </c>
      <c r="ED40" s="566">
        <f t="shared" ref="ED40" si="1128">ED5/ED39</f>
        <v>2.3967021378583069E-4</v>
      </c>
      <c r="EE40" s="174">
        <f t="shared" ref="EE40:EF40" si="1129">EE5/EE39</f>
        <v>8.8003520140805634E-5</v>
      </c>
      <c r="EF40" s="175">
        <f t="shared" si="1129"/>
        <v>3.7579857196542651E-4</v>
      </c>
      <c r="EG40" s="176">
        <f t="shared" ref="EG40:EH40" si="1130">EG5/EG39</f>
        <v>3.1699652682066267E-4</v>
      </c>
      <c r="EH40" s="175">
        <f t="shared" si="1130"/>
        <v>8.0436286417528678E-5</v>
      </c>
      <c r="EI40" s="558">
        <f t="shared" ref="EI40:EJ40" si="1131">EI5/EI39</f>
        <v>2.8228538245636672E-4</v>
      </c>
      <c r="EJ40" s="566">
        <f t="shared" si="1131"/>
        <v>9.6700888036488467E-5</v>
      </c>
      <c r="EK40" s="558">
        <f t="shared" ref="EK40:EL40" si="1132">EK5/EK39</f>
        <v>1.3656702629316923E-4</v>
      </c>
      <c r="EL40" s="566">
        <f t="shared" si="1132"/>
        <v>9.8662837799898934E-4</v>
      </c>
      <c r="EM40" s="558"/>
      <c r="EN40" s="566"/>
      <c r="EO40" s="558"/>
      <c r="EP40" s="132">
        <f t="shared" ref="EP40" si="1133">EP5/EP39</f>
        <v>2.898682719472317E-4</v>
      </c>
      <c r="EQ40" s="146">
        <f>SUM(ED40:EO40)/$EP$4</f>
        <v>2.8923186599058532E-4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1">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15"/>
        <v>7.7217680181618882E-4</v>
      </c>
      <c r="IA40" s="374">
        <f>HZ40/CT40</f>
        <v>8.6116666833095081</v>
      </c>
      <c r="IB40" s="365">
        <f t="shared" si="1016"/>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-3.2048080639921893E-5</v>
      </c>
      <c r="JW40" s="371">
        <f>JV40/DV40</f>
        <v>-0.10063261670066961</v>
      </c>
      <c r="JX40" s="365">
        <f>DX40-DW40</f>
        <v>9.7396406661358641E-5</v>
      </c>
      <c r="JY40" s="371">
        <f>JX40/DW40</f>
        <v>0.34004981421746755</v>
      </c>
      <c r="JZ40" s="365">
        <f>DY40-DX40</f>
        <v>-2.5144039982942686E-4</v>
      </c>
      <c r="KA40" s="371">
        <f>JZ40/DX40</f>
        <v>-0.655109237470478</v>
      </c>
      <c r="KB40" s="365">
        <f>DZ40-DY40</f>
        <v>1.174647510424319E-4</v>
      </c>
      <c r="KC40" s="371">
        <f>KB40/DY40</f>
        <v>0.88736984203739544</v>
      </c>
      <c r="KD40" s="365">
        <f>EA40-DZ40</f>
        <v>-4.9179044347071748E-5</v>
      </c>
      <c r="KE40" s="371">
        <f>KD40/DZ40</f>
        <v>-0.19684309105111814</v>
      </c>
      <c r="KF40" s="365">
        <f t="shared" si="1017"/>
        <v>3.9010444464301512E-5</v>
      </c>
      <c r="KG40" s="1113">
        <f t="shared" si="1018"/>
        <v>0.19441089061451444</v>
      </c>
      <c r="KH40" s="365">
        <f t="shared" si="1019"/>
        <v>-1.5166669364502505E-4</v>
      </c>
      <c r="KI40" s="371">
        <f t="shared" si="1020"/>
        <v>-0.6328141125645026</v>
      </c>
      <c r="KJ40" s="365">
        <f t="shared" si="1021"/>
        <v>2.8779505182462085E-4</v>
      </c>
      <c r="KK40" s="371">
        <f t="shared" si="1022"/>
        <v>3.2702675002562258</v>
      </c>
      <c r="KL40" s="365">
        <f t="shared" si="1023"/>
        <v>-5.8802045144763847E-5</v>
      </c>
      <c r="KM40" s="371">
        <f t="shared" si="1024"/>
        <v>-0.1564722421302166</v>
      </c>
      <c r="KN40" s="365">
        <f t="shared" si="1025"/>
        <v>-2.36560240403134E-4</v>
      </c>
      <c r="KO40" s="371">
        <f t="shared" si="1026"/>
        <v>-0.74625499142129526</v>
      </c>
      <c r="KP40" s="365">
        <f t="shared" si="1027"/>
        <v>2.0184909603883805E-4</v>
      </c>
      <c r="KQ40" s="371">
        <f t="shared" si="1028"/>
        <v>2.5094283317740422</v>
      </c>
      <c r="KR40" s="365">
        <f t="shared" si="1029"/>
        <v>-1.8558449441987825E-4</v>
      </c>
      <c r="KS40" s="371">
        <f t="shared" si="1030"/>
        <v>-0.65743572268948192</v>
      </c>
      <c r="KT40" s="365">
        <f t="shared" si="1031"/>
        <v>3.9866138256680763E-5</v>
      </c>
      <c r="KU40" s="371">
        <f t="shared" si="1032"/>
        <v>0.41226238006871191</v>
      </c>
      <c r="KV40" s="365">
        <f t="shared" si="1033"/>
        <v>8.5006135170582011E-4</v>
      </c>
      <c r="KW40" s="371">
        <f t="shared" si="1034"/>
        <v>6.2244992424524828</v>
      </c>
      <c r="KX40" s="365">
        <f t="shared" si="1035"/>
        <v>-9.8662837799898934E-4</v>
      </c>
      <c r="KY40" s="371">
        <f t="shared" si="1036"/>
        <v>-1</v>
      </c>
      <c r="KZ40" s="365">
        <f t="shared" si="1037"/>
        <v>0</v>
      </c>
      <c r="LA40" s="371" t="e">
        <f t="shared" si="1038"/>
        <v>#DIV/0!</v>
      </c>
      <c r="LB40" s="365">
        <f t="shared" si="1039"/>
        <v>0</v>
      </c>
      <c r="LC40" s="371" t="e">
        <f t="shared" si="1040"/>
        <v>#DIV/0!</v>
      </c>
      <c r="LD40" s="566">
        <f>DX40</f>
        <v>3.8381446245559591E-4</v>
      </c>
      <c r="LE40" s="962">
        <f>EL40</f>
        <v>9.8662837799898934E-4</v>
      </c>
      <c r="LF40" s="597">
        <f>(LE40-LD40)*100</f>
        <v>6.0281391554339349E-2</v>
      </c>
      <c r="LG40" s="220">
        <f>IF(ISERROR((LF40/LD40)/100),0,(LF40/LD40)/100)</f>
        <v>1.5705867665503459</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41"/>
        <v>1.792934046921084E-4</v>
      </c>
      <c r="LX40" s="265">
        <f t="shared" si="1041"/>
        <v>1.4827005908561855E-4</v>
      </c>
      <c r="LY40" s="265">
        <f t="shared" si="1041"/>
        <v>1.8852679773767844E-4</v>
      </c>
      <c r="LZ40" s="265">
        <f t="shared" si="1041"/>
        <v>1.8839656579974342E-4</v>
      </c>
      <c r="MA40" s="265">
        <f t="shared" si="1041"/>
        <v>1.7969936296575829E-4</v>
      </c>
      <c r="MB40" s="265">
        <f t="shared" si="1041"/>
        <v>2.0700952243803215E-4</v>
      </c>
      <c r="MC40" s="265">
        <f t="shared" si="1041"/>
        <v>2.5220680958385876E-4</v>
      </c>
      <c r="MD40" s="265">
        <f t="shared" si="1041"/>
        <v>1.0565399824916231E-4</v>
      </c>
      <c r="ME40" s="265">
        <f t="shared" si="1041"/>
        <v>9.0135563888087689E-5</v>
      </c>
      <c r="MF40" s="265">
        <f t="shared" si="1041"/>
        <v>1.7068525638722196E-4</v>
      </c>
      <c r="MG40" s="265">
        <f t="shared" si="1041"/>
        <v>1.7920665215092783E-4</v>
      </c>
      <c r="MH40" s="265">
        <f t="shared" si="1041"/>
        <v>2.8460635383684943E-4</v>
      </c>
      <c r="MI40" s="265">
        <f t="shared" si="1042"/>
        <v>2.402156602816751E-4</v>
      </c>
      <c r="MJ40" s="265">
        <f t="shared" si="1042"/>
        <v>1.6437168921796432E-4</v>
      </c>
      <c r="MK40" s="265">
        <f t="shared" si="1042"/>
        <v>6.1418403844069511E-4</v>
      </c>
      <c r="ML40" s="265">
        <f t="shared" si="1042"/>
        <v>7.7721846164969133E-4</v>
      </c>
      <c r="MM40" s="265">
        <f t="shared" si="1042"/>
        <v>1.1805410510447789E-4</v>
      </c>
      <c r="MN40" s="265">
        <f t="shared" si="1042"/>
        <v>3.8253456473031315E-4</v>
      </c>
      <c r="MO40" s="265">
        <f t="shared" si="1042"/>
        <v>2.1903494824285298E-4</v>
      </c>
      <c r="MP40" s="265">
        <f t="shared" si="1042"/>
        <v>1.9171079057878402E-4</v>
      </c>
      <c r="MQ40" s="265">
        <f t="shared" si="1042"/>
        <v>2.9150535185606925E-4</v>
      </c>
      <c r="MR40" s="265">
        <f t="shared" si="1042"/>
        <v>2.8971074193110319E-4</v>
      </c>
      <c r="MS40" s="265">
        <f t="shared" si="1042"/>
        <v>2.2461209491208683E-4</v>
      </c>
      <c r="MT40" s="265">
        <f t="shared" si="1042"/>
        <v>2.6431135878064358E-4</v>
      </c>
      <c r="MU40" s="709">
        <f t="shared" si="1043"/>
        <v>1.0893054799093417E-3</v>
      </c>
      <c r="MV40" s="709">
        <f t="shared" si="1043"/>
        <v>2.7726272375968252E-4</v>
      </c>
      <c r="MW40" s="709">
        <f t="shared" si="1043"/>
        <v>6.3861920172599788E-4</v>
      </c>
      <c r="MX40" s="709">
        <f t="shared" si="1043"/>
        <v>2.144082332761578E-4</v>
      </c>
      <c r="MY40" s="709">
        <f t="shared" si="1043"/>
        <v>1.4472519239937343E-4</v>
      </c>
      <c r="MZ40" s="709">
        <f t="shared" si="1043"/>
        <v>3.9218026651206806E-4</v>
      </c>
      <c r="NA40" s="709">
        <f t="shared" si="1043"/>
        <v>1.3327067273632748E-4</v>
      </c>
      <c r="NB40" s="709">
        <f t="shared" si="1043"/>
        <v>5.6385196323001743E-4</v>
      </c>
      <c r="NC40" s="709">
        <f t="shared" si="1043"/>
        <v>1.3279873330439003E-3</v>
      </c>
      <c r="ND40" s="709">
        <f t="shared" si="1043"/>
        <v>1.4287034936002487E-4</v>
      </c>
      <c r="NE40" s="709">
        <f t="shared" si="1043"/>
        <v>5.0068426850028375E-5</v>
      </c>
      <c r="NF40" s="709">
        <f t="shared" si="1043"/>
        <v>2.2289365496062211E-4</v>
      </c>
      <c r="NG40" s="812">
        <f t="shared" si="1044"/>
        <v>1.6148892791537981E-4</v>
      </c>
      <c r="NH40" s="812">
        <f t="shared" si="1044"/>
        <v>2.5581568067601355E-4</v>
      </c>
      <c r="NI40" s="812">
        <f t="shared" si="1044"/>
        <v>2.3206663627698811E-4</v>
      </c>
      <c r="NJ40" s="812">
        <f t="shared" si="1044"/>
        <v>2.0708221163802029E-4</v>
      </c>
      <c r="NK40" s="812">
        <f t="shared" si="1044"/>
        <v>1.3694764450051459E-3</v>
      </c>
      <c r="NL40" s="812">
        <f t="shared" si="1044"/>
        <v>3.6752194922752329E-4</v>
      </c>
      <c r="NM40" s="812">
        <f t="shared" si="1044"/>
        <v>8.9666359627314004E-5</v>
      </c>
      <c r="NN40" s="812">
        <f t="shared" si="1044"/>
        <v>3.0350804717863976E-4</v>
      </c>
      <c r="NO40" s="812">
        <f t="shared" si="1044"/>
        <v>4.0680379344537387E-4</v>
      </c>
      <c r="NP40" s="812">
        <f t="shared" si="1044"/>
        <v>3.7102309618773768E-4</v>
      </c>
      <c r="NQ40" s="812">
        <f t="shared" si="1044"/>
        <v>2.0196580045778916E-4</v>
      </c>
      <c r="NR40" s="812">
        <f t="shared" si="1044"/>
        <v>4.2750088014887087E-4</v>
      </c>
      <c r="NS40" s="865">
        <f t="shared" si="1045"/>
        <v>4.3898758488236504E-4</v>
      </c>
      <c r="NT40" s="865">
        <f t="shared" si="1045"/>
        <v>4.2166497426983119E-4</v>
      </c>
      <c r="NU40" s="865">
        <f t="shared" si="1045"/>
        <v>3.2165801667405613E-4</v>
      </c>
      <c r="NV40" s="865">
        <f t="shared" si="1045"/>
        <v>3.5248797764219112E-4</v>
      </c>
      <c r="NW40" s="865">
        <f t="shared" si="1045"/>
        <v>2.9508970727101037E-4</v>
      </c>
      <c r="NX40" s="865">
        <f t="shared" si="1045"/>
        <v>4.1888446733062261E-4</v>
      </c>
      <c r="NY40" s="865">
        <f t="shared" si="1045"/>
        <v>8.9666359627314004E-5</v>
      </c>
      <c r="NZ40" s="865">
        <f t="shared" si="1045"/>
        <v>8.6184316144350282E-4</v>
      </c>
      <c r="OA40" s="865">
        <f t="shared" si="1045"/>
        <v>1.5165046253391072E-4</v>
      </c>
      <c r="OB40" s="865">
        <f t="shared" si="1045"/>
        <v>2.6061808521370681E-4</v>
      </c>
      <c r="OC40" s="865">
        <f t="shared" si="1045"/>
        <v>3.9451374082965401E-4</v>
      </c>
      <c r="OD40" s="865">
        <f t="shared" si="1045"/>
        <v>1.850557223341695E-4</v>
      </c>
      <c r="OE40" s="1052">
        <f t="shared" si="1046"/>
        <v>3.2410062077734285E-4</v>
      </c>
      <c r="OF40" s="1052">
        <f t="shared" si="1046"/>
        <v>3.4872425045043547E-4</v>
      </c>
      <c r="OG40" s="1052">
        <f t="shared" si="1046"/>
        <v>3.8187901076732774E-4</v>
      </c>
      <c r="OH40" s="1052">
        <f t="shared" si="1046"/>
        <v>3.3145776742982797E-4</v>
      </c>
      <c r="OI40" s="1052">
        <f t="shared" si="1046"/>
        <v>2.3555786600818767E-4</v>
      </c>
      <c r="OJ40" s="1052">
        <f t="shared" si="1046"/>
        <v>2.5883695926304473E-4</v>
      </c>
      <c r="OK40" s="1052">
        <f t="shared" si="1046"/>
        <v>3.910418822149264E-4</v>
      </c>
      <c r="OL40" s="1052">
        <f t="shared" si="1046"/>
        <v>2.8588698479081243E-4</v>
      </c>
      <c r="OM40" s="1052">
        <f t="shared" si="1046"/>
        <v>1.8785938316779927E-4</v>
      </c>
      <c r="ON40" s="1052">
        <f t="shared" si="1046"/>
        <v>4.5453069705529041E-4</v>
      </c>
      <c r="OO40" s="1052">
        <f t="shared" si="1046"/>
        <v>2.6692334446862031E-4</v>
      </c>
      <c r="OP40" s="1052">
        <f t="shared" si="1046"/>
        <v>2.6226240665097464E-4</v>
      </c>
      <c r="OQ40" s="1074">
        <f t="shared" si="1047"/>
        <v>3.5132264993093318E-4</v>
      </c>
      <c r="OR40" s="1074">
        <f t="shared" si="1047"/>
        <v>3.6856316451537948E-4</v>
      </c>
      <c r="OS40" s="1074">
        <f t="shared" si="1047"/>
        <v>7.7289085331980775E-4</v>
      </c>
      <c r="OT40" s="1074">
        <f t="shared" si="1047"/>
        <v>5.1484192743946587E-4</v>
      </c>
      <c r="OU40" s="1074">
        <f t="shared" si="1047"/>
        <v>4.4369151339141658E-4</v>
      </c>
      <c r="OV40" s="1074">
        <f t="shared" si="1047"/>
        <v>4.2810985460420032E-4</v>
      </c>
      <c r="OW40" s="1074">
        <f t="shared" si="1047"/>
        <v>3.1846613643415916E-4</v>
      </c>
      <c r="OX40" s="1074">
        <f t="shared" si="1047"/>
        <v>2.8641805579423727E-4</v>
      </c>
      <c r="OY40" s="1074">
        <f t="shared" si="1047"/>
        <v>3.8381446245559591E-4</v>
      </c>
      <c r="OZ40" s="1074">
        <f t="shared" si="1047"/>
        <v>1.3237406262616902E-4</v>
      </c>
      <c r="PA40" s="1074">
        <f t="shared" si="1047"/>
        <v>2.4983881366860092E-4</v>
      </c>
      <c r="PB40" s="1074">
        <f t="shared" si="1047"/>
        <v>2.0065976932152917E-4</v>
      </c>
      <c r="PC40" s="1132">
        <f>ED40</f>
        <v>2.3967021378583069E-4</v>
      </c>
      <c r="PD40" s="1132">
        <f t="shared" si="1048"/>
        <v>8.8003520140805634E-5</v>
      </c>
      <c r="PE40" s="1132">
        <f t="shared" si="1048"/>
        <v>3.7579857196542651E-4</v>
      </c>
      <c r="PF40" s="1132">
        <f t="shared" si="1048"/>
        <v>3.1699652682066267E-4</v>
      </c>
      <c r="PG40" s="1132">
        <f t="shared" si="1048"/>
        <v>8.0436286417528678E-5</v>
      </c>
      <c r="PH40" s="1132">
        <f t="shared" si="1048"/>
        <v>2.8228538245636672E-4</v>
      </c>
      <c r="PI40" s="1132">
        <f t="shared" si="1048"/>
        <v>9.6700888036488467E-5</v>
      </c>
      <c r="PJ40" s="1132">
        <f t="shared" si="1048"/>
        <v>1.3656702629316923E-4</v>
      </c>
      <c r="PK40" s="1132">
        <f t="shared" si="1048"/>
        <v>9.8662837799898934E-4</v>
      </c>
      <c r="PL40" s="1132">
        <f t="shared" si="1048"/>
        <v>0</v>
      </c>
      <c r="PM40" s="1132">
        <f t="shared" si="1048"/>
        <v>0</v>
      </c>
      <c r="PN40" s="1132">
        <f t="shared" si="1048"/>
        <v>0</v>
      </c>
    </row>
    <row r="41" spans="1:43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15"/>
        <v>0</v>
      </c>
      <c r="IA41" s="370"/>
      <c r="IB41" s="296">
        <f t="shared" si="1016"/>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6"/>
      <c r="LF41" s="102"/>
      <c r="LG41" s="100"/>
      <c r="LH41" s="614"/>
      <c r="LI41" s="614"/>
      <c r="LJ41" s="614"/>
      <c r="NS41" s="860"/>
      <c r="NT41" s="860"/>
      <c r="NU41" s="860"/>
      <c r="NV41" s="860"/>
      <c r="NW41" s="860"/>
      <c r="NX41" s="860"/>
      <c r="NY41" s="860"/>
      <c r="NZ41" s="860"/>
      <c r="OA41" s="860"/>
      <c r="OB41" s="860"/>
      <c r="OC41" s="860"/>
      <c r="OD41" s="860"/>
      <c r="OE41" s="1047"/>
      <c r="OF41" s="1047"/>
      <c r="OG41" s="1047"/>
      <c r="OH41" s="1047"/>
      <c r="OI41" s="1047"/>
      <c r="OJ41" s="1047"/>
      <c r="OK41" s="1047"/>
      <c r="OL41" s="1047"/>
      <c r="OM41" s="1047"/>
      <c r="ON41" s="1047"/>
      <c r="OO41" s="1047"/>
      <c r="OP41" s="1047"/>
      <c r="OQ41" s="1069"/>
      <c r="OR41" s="1069"/>
      <c r="OS41" s="1069"/>
      <c r="OT41" s="1069"/>
      <c r="OU41" s="1069"/>
      <c r="OV41" s="1069"/>
      <c r="OW41" s="1069"/>
      <c r="OX41" s="1069"/>
      <c r="OY41" s="1069"/>
      <c r="OZ41" s="1069"/>
      <c r="PA41" s="1069"/>
      <c r="PB41" s="1069"/>
      <c r="PC41" s="1127"/>
      <c r="PD41" s="1127"/>
      <c r="PE41" s="1127"/>
      <c r="PF41" s="1127"/>
      <c r="PG41" s="1127"/>
      <c r="PH41" s="1127"/>
      <c r="PI41" s="1127"/>
      <c r="PJ41" s="1127"/>
      <c r="PK41" s="1127"/>
      <c r="PL41" s="1127"/>
      <c r="PM41" s="1127"/>
      <c r="PN41" s="1127"/>
    </row>
    <row r="42" spans="1:430" x14ac:dyDescent="0.3">
      <c r="A42" s="675"/>
      <c r="B42" s="50">
        <v>6.1</v>
      </c>
      <c r="C42" s="50"/>
      <c r="D42" s="50"/>
      <c r="E42" s="1188" t="s">
        <v>15</v>
      </c>
      <c r="F42" s="1188"/>
      <c r="G42" s="1189"/>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c r="EN42" s="194"/>
      <c r="EO42" s="62"/>
      <c r="EP42" s="120" t="s">
        <v>29</v>
      </c>
      <c r="EQ42" s="137">
        <f>SUM(ED42:EO42)/$EP$4</f>
        <v>96.777777777777771</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15"/>
        <v>2</v>
      </c>
      <c r="IA42" s="370">
        <f>HZ42/CT42</f>
        <v>2.0833333333333332E-2</v>
      </c>
      <c r="IB42" s="296">
        <f t="shared" si="1016"/>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34">ED42-EA42</f>
        <v>-2</v>
      </c>
      <c r="KG42" s="375">
        <f t="shared" ref="KG42:KG43" si="1135">KF42/EA42</f>
        <v>-2.0618556701030927E-2</v>
      </c>
      <c r="KH42" s="296">
        <f t="shared" ref="KH42:KH43" si="1136">EE42-ED42</f>
        <v>2</v>
      </c>
      <c r="KI42" s="370">
        <f t="shared" ref="KI42:KI43" si="1137">KH42/ED42</f>
        <v>2.1052631578947368E-2</v>
      </c>
      <c r="KJ42" s="296">
        <f t="shared" ref="KJ42:KJ43" si="1138">EF42-EE42</f>
        <v>1</v>
      </c>
      <c r="KK42" s="370">
        <f t="shared" ref="KK42:KK43" si="1139">KJ42/EE42</f>
        <v>1.0309278350515464E-2</v>
      </c>
      <c r="KL42" s="296">
        <f t="shared" ref="KL42:KL43" si="1140">EG42-EF42</f>
        <v>-2</v>
      </c>
      <c r="KM42" s="370">
        <f t="shared" ref="KM42:KM43" si="1141">KL42/EF42</f>
        <v>-2.0408163265306121E-2</v>
      </c>
      <c r="KN42" s="296">
        <f t="shared" ref="KN42:KN43" si="1142">EH42-EG42</f>
        <v>-1</v>
      </c>
      <c r="KO42" s="370">
        <f t="shared" ref="KO42:KO43" si="1143">KN42/EG42</f>
        <v>-1.0416666666666666E-2</v>
      </c>
      <c r="KP42" s="296">
        <f t="shared" ref="KP42:KP43" si="1144">EI42-EH42</f>
        <v>2</v>
      </c>
      <c r="KQ42" s="370">
        <f t="shared" ref="KQ42:KQ43" si="1145">KP42/EH42</f>
        <v>2.1052631578947368E-2</v>
      </c>
      <c r="KR42" s="296">
        <f t="shared" ref="KR42:KR43" si="1146">EJ42-EI42</f>
        <v>0</v>
      </c>
      <c r="KS42" s="370">
        <f t="shared" ref="KS42:KS43" si="1147">KR42/EI42</f>
        <v>0</v>
      </c>
      <c r="KT42" s="296">
        <f t="shared" ref="KT42:KT43" si="1148">EK42-EJ42</f>
        <v>0</v>
      </c>
      <c r="KU42" s="370">
        <f t="shared" ref="KU42:KU43" si="1149">KT42/EJ42</f>
        <v>0</v>
      </c>
      <c r="KV42" s="296">
        <f t="shared" ref="KV42:KV43" si="1150">EL42-EK42</f>
        <v>2</v>
      </c>
      <c r="KW42" s="370">
        <f t="shared" ref="KW42:KW43" si="1151">KV42/EK42</f>
        <v>2.0618556701030927E-2</v>
      </c>
      <c r="KX42" s="296">
        <f t="shared" ref="KX42:KX43" si="1152">EM42-EL42</f>
        <v>-99</v>
      </c>
      <c r="KY42" s="370">
        <f t="shared" ref="KY42:KY43" si="1153">KX42/EL42</f>
        <v>-1</v>
      </c>
      <c r="KZ42" s="296">
        <f t="shared" ref="KZ42:KZ43" si="1154">EN42-EM42</f>
        <v>0</v>
      </c>
      <c r="LA42" s="370" t="e">
        <f t="shared" ref="LA42:LA43" si="1155">KZ42/EM42</f>
        <v>#DIV/0!</v>
      </c>
      <c r="LB42" s="296">
        <f t="shared" ref="LB42:LB43" si="1156">EO42-EN42</f>
        <v>0</v>
      </c>
      <c r="LC42" s="370" t="e">
        <f t="shared" ref="LC42:LC43" si="1157">LB42/EN42</f>
        <v>#DIV/0!</v>
      </c>
      <c r="LD42" s="194">
        <f>DX42</f>
        <v>96</v>
      </c>
      <c r="LE42" s="963">
        <f>EL42</f>
        <v>99</v>
      </c>
      <c r="LF42" s="102">
        <f>LE42-LD42</f>
        <v>3</v>
      </c>
      <c r="LG42" s="100">
        <f>IF(ISERROR(LF42/LD42),0,LF42/LD42)</f>
        <v>3.125E-2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58">AJ42</f>
        <v>104.68</v>
      </c>
      <c r="LX42" s="243">
        <f t="shared" si="1158"/>
        <v>102.35</v>
      </c>
      <c r="LY42" s="243">
        <f t="shared" si="1158"/>
        <v>103.07</v>
      </c>
      <c r="LZ42" s="243">
        <f t="shared" si="1158"/>
        <v>105.07</v>
      </c>
      <c r="MA42" s="243">
        <f t="shared" si="1158"/>
        <v>105.56</v>
      </c>
      <c r="MB42" s="243">
        <f t="shared" si="1158"/>
        <v>104.53</v>
      </c>
      <c r="MC42" s="243">
        <f t="shared" si="1158"/>
        <v>107.68</v>
      </c>
      <c r="MD42" s="243">
        <f t="shared" si="1158"/>
        <v>107.99</v>
      </c>
      <c r="ME42" s="243">
        <f t="shared" si="1158"/>
        <v>111.2</v>
      </c>
      <c r="MF42" s="243">
        <f t="shared" si="1158"/>
        <v>105.78</v>
      </c>
      <c r="MG42" s="243">
        <f t="shared" si="1158"/>
        <v>108.12</v>
      </c>
      <c r="MH42" s="243">
        <f t="shared" si="1158"/>
        <v>105.27</v>
      </c>
      <c r="MI42" s="243">
        <f t="shared" ref="MI42:MT43" si="1159">AX42</f>
        <v>104.87771739130434</v>
      </c>
      <c r="MJ42" s="243">
        <f t="shared" si="1159"/>
        <v>105.01</v>
      </c>
      <c r="MK42" s="243">
        <f t="shared" si="1159"/>
        <v>104.51</v>
      </c>
      <c r="ML42" s="243">
        <f t="shared" si="1159"/>
        <v>100.68206521739131</v>
      </c>
      <c r="MM42" s="243">
        <f t="shared" si="1159"/>
        <v>102.38</v>
      </c>
      <c r="MN42" s="243">
        <f t="shared" si="1159"/>
        <v>104.6</v>
      </c>
      <c r="MO42" s="243">
        <f t="shared" si="1159"/>
        <v>105.45380434782609</v>
      </c>
      <c r="MP42" s="243">
        <f t="shared" si="1159"/>
        <v>103.953125</v>
      </c>
      <c r="MQ42" s="243">
        <f t="shared" si="1159"/>
        <v>107.64285714285714</v>
      </c>
      <c r="MR42" s="243">
        <f t="shared" si="1159"/>
        <v>103.84943181818181</v>
      </c>
      <c r="MS42" s="243">
        <f t="shared" si="1159"/>
        <v>103.05397727272728</v>
      </c>
      <c r="MT42" s="243">
        <f t="shared" si="1159"/>
        <v>98</v>
      </c>
      <c r="MU42" s="698">
        <f t="shared" ref="MU42:NF43" si="1160">BL42</f>
        <v>98</v>
      </c>
      <c r="MV42" s="698">
        <f t="shared" si="1160"/>
        <v>98</v>
      </c>
      <c r="MW42" s="698">
        <f t="shared" si="1160"/>
        <v>99</v>
      </c>
      <c r="MX42" s="698">
        <f t="shared" si="1160"/>
        <v>99</v>
      </c>
      <c r="MY42" s="698">
        <f t="shared" si="1160"/>
        <v>99</v>
      </c>
      <c r="MZ42" s="698">
        <f t="shared" si="1160"/>
        <v>98</v>
      </c>
      <c r="NA42" s="698">
        <f t="shared" si="1160"/>
        <v>98</v>
      </c>
      <c r="NB42" s="698">
        <f t="shared" si="1160"/>
        <v>100</v>
      </c>
      <c r="NC42" s="698">
        <f t="shared" si="1160"/>
        <v>99</v>
      </c>
      <c r="ND42" s="698">
        <f t="shared" si="1160"/>
        <v>100</v>
      </c>
      <c r="NE42" s="698">
        <f t="shared" si="1160"/>
        <v>99</v>
      </c>
      <c r="NF42" s="698">
        <f t="shared" si="1160"/>
        <v>101</v>
      </c>
      <c r="NG42" s="801">
        <f t="shared" ref="NG42:NR43" si="1161">BZ42</f>
        <v>100</v>
      </c>
      <c r="NH42" s="801">
        <f t="shared" si="1161"/>
        <v>99</v>
      </c>
      <c r="NI42" s="801">
        <f t="shared" si="1161"/>
        <v>107</v>
      </c>
      <c r="NJ42" s="801">
        <f t="shared" si="1161"/>
        <v>106</v>
      </c>
      <c r="NK42" s="801">
        <f t="shared" si="1161"/>
        <v>105</v>
      </c>
      <c r="NL42" s="801">
        <f t="shared" si="1161"/>
        <v>106</v>
      </c>
      <c r="NM42" s="801">
        <f t="shared" si="1161"/>
        <v>110</v>
      </c>
      <c r="NN42" s="801">
        <f t="shared" si="1161"/>
        <v>109</v>
      </c>
      <c r="NO42" s="801">
        <f t="shared" si="1161"/>
        <v>109</v>
      </c>
      <c r="NP42" s="801">
        <f t="shared" si="1161"/>
        <v>103</v>
      </c>
      <c r="NQ42" s="801">
        <f t="shared" si="1161"/>
        <v>103</v>
      </c>
      <c r="NR42" s="801">
        <f t="shared" si="1161"/>
        <v>104</v>
      </c>
      <c r="NS42" s="854">
        <f t="shared" ref="NS42:OD43" si="1162">CN42</f>
        <v>97</v>
      </c>
      <c r="NT42" s="854">
        <f t="shared" si="1162"/>
        <v>97</v>
      </c>
      <c r="NU42" s="854">
        <f t="shared" si="1162"/>
        <v>96</v>
      </c>
      <c r="NV42" s="854">
        <f t="shared" si="1162"/>
        <v>98</v>
      </c>
      <c r="NW42" s="854">
        <f t="shared" si="1162"/>
        <v>98</v>
      </c>
      <c r="NX42" s="854">
        <f t="shared" si="1162"/>
        <v>97</v>
      </c>
      <c r="NY42" s="854">
        <f t="shared" si="1162"/>
        <v>96</v>
      </c>
      <c r="NZ42" s="854">
        <f t="shared" si="1162"/>
        <v>98</v>
      </c>
      <c r="OA42" s="854">
        <f t="shared" si="1162"/>
        <v>99</v>
      </c>
      <c r="OB42" s="854">
        <f t="shared" si="1162"/>
        <v>98</v>
      </c>
      <c r="OC42" s="854">
        <f t="shared" si="1162"/>
        <v>96</v>
      </c>
      <c r="OD42" s="854">
        <f t="shared" si="1162"/>
        <v>99</v>
      </c>
      <c r="OE42" s="1041">
        <f t="shared" ref="OE42:OP43" si="1163">DB42</f>
        <v>98</v>
      </c>
      <c r="OF42" s="1041">
        <f t="shared" si="1163"/>
        <v>94</v>
      </c>
      <c r="OG42" s="1041">
        <f t="shared" si="1163"/>
        <v>94</v>
      </c>
      <c r="OH42" s="1041">
        <f t="shared" si="1163"/>
        <v>93</v>
      </c>
      <c r="OI42" s="1041">
        <f t="shared" si="1163"/>
        <v>93</v>
      </c>
      <c r="OJ42" s="1041">
        <f t="shared" si="1163"/>
        <v>96</v>
      </c>
      <c r="OK42" s="1041">
        <f t="shared" si="1163"/>
        <v>96</v>
      </c>
      <c r="OL42" s="1041">
        <f t="shared" si="1163"/>
        <v>93</v>
      </c>
      <c r="OM42" s="1041">
        <f t="shared" si="1163"/>
        <v>94</v>
      </c>
      <c r="ON42" s="1041">
        <f t="shared" si="1163"/>
        <v>94</v>
      </c>
      <c r="OO42" s="1041">
        <f t="shared" si="1163"/>
        <v>99</v>
      </c>
      <c r="OP42" s="1041">
        <f t="shared" si="1163"/>
        <v>99</v>
      </c>
      <c r="OQ42" s="1063">
        <f t="shared" ref="OQ42:PB43" si="1164">DP42</f>
        <v>98</v>
      </c>
      <c r="OR42" s="1063">
        <f t="shared" si="1164"/>
        <v>98</v>
      </c>
      <c r="OS42" s="1063">
        <f t="shared" si="1164"/>
        <v>97</v>
      </c>
      <c r="OT42" s="1063">
        <f t="shared" si="1164"/>
        <v>94</v>
      </c>
      <c r="OU42" s="1063">
        <f t="shared" si="1164"/>
        <v>93</v>
      </c>
      <c r="OV42" s="1063">
        <f t="shared" si="1164"/>
        <v>95</v>
      </c>
      <c r="OW42" s="1063">
        <f t="shared" si="1164"/>
        <v>96</v>
      </c>
      <c r="OX42" s="1063">
        <f t="shared" si="1164"/>
        <v>94</v>
      </c>
      <c r="OY42" s="1063">
        <f t="shared" si="1164"/>
        <v>96</v>
      </c>
      <c r="OZ42" s="1063">
        <f t="shared" si="1164"/>
        <v>97</v>
      </c>
      <c r="PA42" s="1063">
        <f t="shared" si="1164"/>
        <v>97</v>
      </c>
      <c r="PB42" s="1063">
        <f t="shared" si="1164"/>
        <v>97</v>
      </c>
      <c r="PC42" s="1121">
        <f>ED42</f>
        <v>95</v>
      </c>
      <c r="PD42" s="1121">
        <f t="shared" ref="PD42:PN43" si="1165">EE42</f>
        <v>97</v>
      </c>
      <c r="PE42" s="1121">
        <f t="shared" si="1165"/>
        <v>98</v>
      </c>
      <c r="PF42" s="1121">
        <f t="shared" si="1165"/>
        <v>96</v>
      </c>
      <c r="PG42" s="1121">
        <f t="shared" si="1165"/>
        <v>95</v>
      </c>
      <c r="PH42" s="1121">
        <f t="shared" si="1165"/>
        <v>97</v>
      </c>
      <c r="PI42" s="1121">
        <f t="shared" si="1165"/>
        <v>97</v>
      </c>
      <c r="PJ42" s="1121">
        <f t="shared" si="1165"/>
        <v>97</v>
      </c>
      <c r="PK42" s="1121">
        <f t="shared" si="1165"/>
        <v>99</v>
      </c>
      <c r="PL42" s="1121">
        <f t="shared" si="1165"/>
        <v>0</v>
      </c>
      <c r="PM42" s="1121">
        <f t="shared" si="1165"/>
        <v>0</v>
      </c>
      <c r="PN42" s="1121">
        <f t="shared" si="1165"/>
        <v>0</v>
      </c>
    </row>
    <row r="43" spans="1:430" s="1" customFormat="1" ht="15" thickBot="1" x14ac:dyDescent="0.35">
      <c r="A43" s="676"/>
      <c r="B43" s="51">
        <v>6.2</v>
      </c>
      <c r="C43" s="51"/>
      <c r="D43" s="51"/>
      <c r="E43" s="1190" t="s">
        <v>282</v>
      </c>
      <c r="F43" s="1190"/>
      <c r="G43" s="119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66">V11/V42</f>
        <v>1139.5471014492753</v>
      </c>
      <c r="W43" s="63">
        <f t="shared" si="1166"/>
        <v>1442.0596552038676</v>
      </c>
      <c r="X43" s="414">
        <f t="shared" si="1166"/>
        <v>1196.3341458841178</v>
      </c>
      <c r="Y43" s="415">
        <f t="shared" si="1166"/>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67">AJ11/AJ42</f>
        <v>1065.6190294230034</v>
      </c>
      <c r="AK43" s="63">
        <f t="shared" si="1167"/>
        <v>1317.9189057156816</v>
      </c>
      <c r="AL43" s="414">
        <f t="shared" si="1167"/>
        <v>1080.7218395265354</v>
      </c>
      <c r="AM43" s="415">
        <f t="shared" si="1167"/>
        <v>1060.8832207100029</v>
      </c>
      <c r="AN43" s="19">
        <f t="shared" si="1167"/>
        <v>1054.3482379689276</v>
      </c>
      <c r="AO43" s="63">
        <f t="shared" si="1167"/>
        <v>1062.9101693293792</v>
      </c>
      <c r="AP43" s="567">
        <f t="shared" si="1167"/>
        <v>1031.0178306092125</v>
      </c>
      <c r="AQ43" s="415">
        <f t="shared" si="1167"/>
        <v>1227.0395406982129</v>
      </c>
      <c r="AR43" s="568">
        <f t="shared" si="1167"/>
        <v>997.69784172661866</v>
      </c>
      <c r="AS43" s="415">
        <f t="shared" si="1167"/>
        <v>1052.3350349782568</v>
      </c>
      <c r="AT43" s="568">
        <f t="shared" si="1167"/>
        <v>1032.2142064372918</v>
      </c>
      <c r="AU43" s="415">
        <f t="shared" si="1167"/>
        <v>1068.0725752826067</v>
      </c>
      <c r="AV43" s="116" t="s">
        <v>29</v>
      </c>
      <c r="AW43" s="139">
        <f>SUM(AJ43:AU43)/$AV$4</f>
        <v>1087.5648693671442</v>
      </c>
      <c r="AX43" s="354">
        <f t="shared" ref="AX43:BC43" si="1168">AX11/AX42</f>
        <v>1071.7147817074751</v>
      </c>
      <c r="AY43" s="63">
        <f t="shared" si="1168"/>
        <v>1274.5738501095134</v>
      </c>
      <c r="AZ43" s="414">
        <f t="shared" si="1168"/>
        <v>1059.3818773323126</v>
      </c>
      <c r="BA43" s="415">
        <f t="shared" si="1168"/>
        <v>1099.0140077190899</v>
      </c>
      <c r="BB43" s="19">
        <f t="shared" si="1168"/>
        <v>1075.5909357296348</v>
      </c>
      <c r="BC43" s="415">
        <f t="shared" si="1168"/>
        <v>1049.6558317399617</v>
      </c>
      <c r="BD43" s="568">
        <f t="shared" ref="BD43:BI43" si="1169">BD11/BD42</f>
        <v>1168.9289045790706</v>
      </c>
      <c r="BE43" s="415">
        <f t="shared" si="1169"/>
        <v>1053.7441755598977</v>
      </c>
      <c r="BF43" s="568">
        <f t="shared" si="1169"/>
        <v>1019.8075646980757</v>
      </c>
      <c r="BG43" s="415">
        <f t="shared" si="1169"/>
        <v>1063.6071672821777</v>
      </c>
      <c r="BH43" s="568">
        <f t="shared" si="1169"/>
        <v>1080.0456512749827</v>
      </c>
      <c r="BI43" s="415">
        <f t="shared" si="1169"/>
        <v>1389.8265306122448</v>
      </c>
      <c r="BJ43" s="116" t="s">
        <v>29</v>
      </c>
      <c r="BK43" s="139">
        <f>SUM(AX43:BI43)/$BJ$4</f>
        <v>1117.1576065287031</v>
      </c>
      <c r="BL43" s="354">
        <f t="shared" ref="BL43:BM43" si="1170">BL11/BL42</f>
        <v>1161.5714285714287</v>
      </c>
      <c r="BM43" s="768">
        <f t="shared" si="1170"/>
        <v>1177.6938775510205</v>
      </c>
      <c r="BN43" s="414">
        <f t="shared" ref="BN43:BP43" si="1171">BN11/BN42</f>
        <v>1170.4545454545455</v>
      </c>
      <c r="BO43" s="415">
        <f t="shared" si="1171"/>
        <v>1177.7777777777778</v>
      </c>
      <c r="BP43" s="769">
        <f t="shared" si="1171"/>
        <v>1186.5050505050506</v>
      </c>
      <c r="BQ43" s="415">
        <f t="shared" ref="BQ43:BR43" si="1172">BQ11/BQ42</f>
        <v>1196.8673469387754</v>
      </c>
      <c r="BR43" s="568">
        <f t="shared" si="1172"/>
        <v>1454.7653061224489</v>
      </c>
      <c r="BS43" s="415">
        <f t="shared" ref="BS43:BU43" si="1173">BS11/BS42</f>
        <v>1170.52</v>
      </c>
      <c r="BT43" s="568">
        <f t="shared" si="1173"/>
        <v>1186.5757575757575</v>
      </c>
      <c r="BU43" s="568">
        <f t="shared" si="1173"/>
        <v>1189.8900000000001</v>
      </c>
      <c r="BV43" s="568">
        <f t="shared" ref="BV43:BW43" si="1174">BV11/BV42</f>
        <v>1210.4646464646464</v>
      </c>
      <c r="BW43" s="568">
        <f t="shared" si="1174"/>
        <v>1199.3465346534654</v>
      </c>
      <c r="BX43" s="770" t="s">
        <v>29</v>
      </c>
      <c r="BY43" s="139">
        <f>SUM(BL43:BW43)/$BX$4</f>
        <v>1206.8693559679098</v>
      </c>
      <c r="BZ43" s="568">
        <f t="shared" ref="BZ43:CA43" si="1175">BZ11/BZ42</f>
        <v>1486.17</v>
      </c>
      <c r="CA43" s="768">
        <f t="shared" si="1175"/>
        <v>1224.0505050505051</v>
      </c>
      <c r="CB43" s="414">
        <f t="shared" ref="CB43:CC43" si="1176">CB11/CB42</f>
        <v>1127.6168224299065</v>
      </c>
      <c r="CC43" s="415">
        <f t="shared" si="1176"/>
        <v>1138.9150943396226</v>
      </c>
      <c r="CD43" s="769">
        <f t="shared" ref="CD43:CE43" si="1177">CD11/CD42</f>
        <v>1147.4666666666667</v>
      </c>
      <c r="CE43" s="415">
        <f t="shared" si="1177"/>
        <v>1386.132075471698</v>
      </c>
      <c r="CF43" s="568">
        <f t="shared" ref="CF43:CG43" si="1178">CF11/CF42</f>
        <v>1115.2454545454545</v>
      </c>
      <c r="CG43" s="415">
        <f t="shared" si="1178"/>
        <v>1088.1926605504586</v>
      </c>
      <c r="CH43" s="568">
        <f t="shared" ref="CH43:CI43" si="1179">CH11/CH42</f>
        <v>1082.5045871559632</v>
      </c>
      <c r="CI43" s="568">
        <f t="shared" si="1179"/>
        <v>1151.3689320388351</v>
      </c>
      <c r="CJ43" s="568">
        <f t="shared" ref="CJ43:CK43" si="1180">CJ11/CJ42</f>
        <v>1153.7087378640776</v>
      </c>
      <c r="CK43" s="568">
        <f t="shared" si="1180"/>
        <v>1147.0961538461538</v>
      </c>
      <c r="CL43" s="770" t="s">
        <v>29</v>
      </c>
      <c r="CM43" s="139">
        <f>SUM(BZ43:CK43)/$CL$4</f>
        <v>1187.3723074966117</v>
      </c>
      <c r="CN43" s="568">
        <f t="shared" ref="CN43:CO43" si="1181">CN11/CN42</f>
        <v>1502.9896907216496</v>
      </c>
      <c r="CO43" s="768">
        <f t="shared" si="1181"/>
        <v>1198</v>
      </c>
      <c r="CP43" s="414">
        <f t="shared" ref="CP43:CQ43" si="1182">CP11/CP42</f>
        <v>1198.21875</v>
      </c>
      <c r="CQ43" s="415">
        <f t="shared" si="1182"/>
        <v>1215.8469387755101</v>
      </c>
      <c r="CR43" s="769">
        <f t="shared" ref="CR43:CS43" si="1183">CR11/CR42</f>
        <v>1210.2857142857142</v>
      </c>
      <c r="CS43" s="415">
        <f t="shared" si="1183"/>
        <v>1427.4536082474226</v>
      </c>
      <c r="CT43" s="568">
        <f t="shared" ref="CT43:CU43" si="1184">CT11/CT42</f>
        <v>1277.8854166666667</v>
      </c>
      <c r="CU43" s="415">
        <f t="shared" si="1184"/>
        <v>1207.6632653061224</v>
      </c>
      <c r="CV43" s="568">
        <f t="shared" ref="CV43:CW43" si="1185">CV11/CV42</f>
        <v>1198.9292929292928</v>
      </c>
      <c r="CW43" s="987">
        <f t="shared" si="1185"/>
        <v>1213.7551020408164</v>
      </c>
      <c r="CX43" s="568">
        <f t="shared" ref="CX43:CY43" si="1186">CX11/CX42</f>
        <v>1240.9791666666667</v>
      </c>
      <c r="CY43" s="768">
        <f t="shared" si="1186"/>
        <v>1473.7575757575758</v>
      </c>
      <c r="CZ43" s="770" t="s">
        <v>29</v>
      </c>
      <c r="DA43" s="139">
        <f>SUM(CN43:CY43)/$CZ$4</f>
        <v>1280.4803767831197</v>
      </c>
      <c r="DB43" s="568">
        <f t="shared" ref="DB43:DC43" si="1187">DB11/DB42</f>
        <v>1227.8877551020407</v>
      </c>
      <c r="DC43" s="768">
        <f t="shared" si="1187"/>
        <v>1281.2659574468084</v>
      </c>
      <c r="DD43" s="414">
        <f t="shared" ref="DD43:DE43" si="1188">DD11/DD42</f>
        <v>1281.4574468085107</v>
      </c>
      <c r="DE43" s="415">
        <f t="shared" si="1188"/>
        <v>1330.0645161290322</v>
      </c>
      <c r="DF43" s="769">
        <f t="shared" ref="DF43:DG43" si="1189">DF11/DF42</f>
        <v>1323.7849462365591</v>
      </c>
      <c r="DG43" s="415">
        <f t="shared" si="1189"/>
        <v>1569.5208333333333</v>
      </c>
      <c r="DH43" s="568">
        <f t="shared" ref="DH43:DI43" si="1190">DH11/DH42</f>
        <v>1278.6354166666667</v>
      </c>
      <c r="DI43" s="415">
        <f t="shared" si="1190"/>
        <v>1316.4086021505377</v>
      </c>
      <c r="DJ43" s="568">
        <f t="shared" ref="DJ43:DK43" si="1191">DJ11/DJ42</f>
        <v>1302.4680851063829</v>
      </c>
      <c r="DK43" s="415">
        <f t="shared" si="1191"/>
        <v>1310.6808510638298</v>
      </c>
      <c r="DL43" s="568">
        <f t="shared" ref="DL43:DM43" si="1192">DL11/DL42</f>
        <v>1248.7979797979799</v>
      </c>
      <c r="DM43" s="415">
        <f t="shared" si="1192"/>
        <v>1540.5959595959596</v>
      </c>
      <c r="DN43" s="770" t="s">
        <v>29</v>
      </c>
      <c r="DO43" s="139">
        <f>SUM(DB43:DM43)/$DN$4</f>
        <v>1334.2973624531367</v>
      </c>
      <c r="DP43" s="568">
        <f t="shared" ref="DP43:DQ43" si="1193">DP11/DP42</f>
        <v>1277.9693877551019</v>
      </c>
      <c r="DQ43" s="768">
        <f t="shared" si="1193"/>
        <v>1273.5612244897959</v>
      </c>
      <c r="DR43" s="414">
        <f t="shared" ref="DR43:DS43" si="1194">DR11/DR42</f>
        <v>1280.5051546391753</v>
      </c>
      <c r="DS43" s="415">
        <f t="shared" si="1194"/>
        <v>1322.4468085106382</v>
      </c>
      <c r="DT43" s="769">
        <f t="shared" ref="DT43" si="1195">DT11/DT42</f>
        <v>1599.483870967742</v>
      </c>
      <c r="DU43" s="415">
        <f t="shared" ref="DU43:DZ43" si="1196">DU11/DU42</f>
        <v>1303.1578947368421</v>
      </c>
      <c r="DV43" s="568">
        <f t="shared" si="1196"/>
        <v>1275.6458333333333</v>
      </c>
      <c r="DW43" s="415">
        <f t="shared" si="1196"/>
        <v>1299.9893617021276</v>
      </c>
      <c r="DX43" s="568">
        <f t="shared" si="1196"/>
        <v>1275.5729166666667</v>
      </c>
      <c r="DY43" s="415">
        <f t="shared" si="1196"/>
        <v>1557.5979381443299</v>
      </c>
      <c r="DZ43" s="568">
        <f t="shared" si="1196"/>
        <v>1279.1752577319587</v>
      </c>
      <c r="EA43" s="415">
        <f t="shared" ref="EA43" si="1197">EA11/EA42</f>
        <v>1284.4226804123712</v>
      </c>
      <c r="EB43" s="770" t="s">
        <v>29</v>
      </c>
      <c r="EC43" s="139">
        <f>SUM(DP43:EA43)/$EB$4</f>
        <v>1335.7940274241737</v>
      </c>
      <c r="ED43" s="568">
        <f t="shared" ref="ED43" si="1198">ED11/ED42</f>
        <v>1317.6</v>
      </c>
      <c r="EE43" s="768">
        <f t="shared" ref="EE43:EF43" si="1199">EE11/EE42</f>
        <v>1288.6082474226805</v>
      </c>
      <c r="EF43" s="414">
        <f t="shared" si="1199"/>
        <v>1276.1938775510205</v>
      </c>
      <c r="EG43" s="415">
        <f t="shared" ref="EG43:EH43" si="1200">EG11/EG42</f>
        <v>1511.5833333333333</v>
      </c>
      <c r="EH43" s="769">
        <f t="shared" si="1200"/>
        <v>1308.6526315789474</v>
      </c>
      <c r="EI43" s="415">
        <f t="shared" ref="EI43:EJ43" si="1201">EI11/EI42</f>
        <v>1278.2268041237114</v>
      </c>
      <c r="EJ43" s="568">
        <f t="shared" si="1201"/>
        <v>1279.319587628866</v>
      </c>
      <c r="EK43" s="415">
        <f t="shared" ref="EK43:EL43" si="1202">EK11/EK42</f>
        <v>1283.3092783505156</v>
      </c>
      <c r="EL43" s="568">
        <f t="shared" si="1202"/>
        <v>1259.2626262626263</v>
      </c>
      <c r="EM43" s="415"/>
      <c r="EN43" s="568"/>
      <c r="EO43" s="415"/>
      <c r="EP43" s="770" t="s">
        <v>29</v>
      </c>
      <c r="EQ43" s="139">
        <f>SUM(ED43:EO43)/$EP$4</f>
        <v>1311.4173762501891</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15"/>
        <v>-70.222151360544331</v>
      </c>
      <c r="IA43" s="371">
        <f>HZ43/CT43</f>
        <v>-5.4951837187184681E-2</v>
      </c>
      <c r="IB43" s="302">
        <f t="shared" si="1016"/>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24.343528368794296</v>
      </c>
      <c r="JW43" s="371">
        <f>JV43/DV43</f>
        <v>1.9083297050548353E-2</v>
      </c>
      <c r="JX43" s="302">
        <f>DX43-DW43</f>
        <v>-24.416445035460811</v>
      </c>
      <c r="JY43" s="371">
        <f>JX43/DW43</f>
        <v>-1.8782034495644941E-2</v>
      </c>
      <c r="JZ43" s="302">
        <f>DY43-DX43</f>
        <v>282.02502147766313</v>
      </c>
      <c r="KA43" s="371">
        <f>JZ43/DX43</f>
        <v>0.22109674624846401</v>
      </c>
      <c r="KB43" s="302">
        <f>DZ43-DY43</f>
        <v>-278.42268041237116</v>
      </c>
      <c r="KC43" s="371">
        <f>KB43/DY43</f>
        <v>-0.17875131546724737</v>
      </c>
      <c r="KD43" s="302">
        <f>EA43-DZ43</f>
        <v>5.2474226804124555</v>
      </c>
      <c r="KE43" s="371">
        <f>KD43/DZ43</f>
        <v>4.1021921341070937E-3</v>
      </c>
      <c r="KF43" s="302">
        <f t="shared" si="1134"/>
        <v>33.177319587628745</v>
      </c>
      <c r="KG43" s="1110">
        <f t="shared" si="1135"/>
        <v>2.5830530785221715E-2</v>
      </c>
      <c r="KH43" s="302">
        <f t="shared" si="1136"/>
        <v>-28.991752577319403</v>
      </c>
      <c r="KI43" s="371">
        <f t="shared" si="1137"/>
        <v>-2.200345520440149E-2</v>
      </c>
      <c r="KJ43" s="302">
        <f t="shared" si="1138"/>
        <v>-12.414369871660028</v>
      </c>
      <c r="KK43" s="371">
        <f t="shared" si="1139"/>
        <v>-9.6339363778632954E-3</v>
      </c>
      <c r="KL43" s="302">
        <f t="shared" si="1140"/>
        <v>235.38945578231278</v>
      </c>
      <c r="KM43" s="371">
        <f t="shared" si="1141"/>
        <v>0.1844464700253996</v>
      </c>
      <c r="KN43" s="302">
        <f t="shared" si="1142"/>
        <v>-202.93070175438584</v>
      </c>
      <c r="KO43" s="371">
        <f t="shared" si="1143"/>
        <v>-0.13425042290383318</v>
      </c>
      <c r="KP43" s="302">
        <f t="shared" si="1144"/>
        <v>-30.425827455236004</v>
      </c>
      <c r="KQ43" s="371">
        <f t="shared" si="1145"/>
        <v>-2.3249735430956871E-2</v>
      </c>
      <c r="KR43" s="302">
        <f t="shared" si="1146"/>
        <v>1.0927835051545571</v>
      </c>
      <c r="KS43" s="371">
        <f t="shared" si="1147"/>
        <v>8.5492144401064652E-4</v>
      </c>
      <c r="KT43" s="302">
        <f t="shared" si="1148"/>
        <v>3.9896907216495947</v>
      </c>
      <c r="KU43" s="371">
        <f t="shared" si="1149"/>
        <v>3.1186036391768392E-3</v>
      </c>
      <c r="KV43" s="302">
        <f t="shared" si="1150"/>
        <v>-24.046652087889242</v>
      </c>
      <c r="KW43" s="371">
        <f t="shared" si="1151"/>
        <v>-1.8738002205358699E-2</v>
      </c>
      <c r="KX43" s="302">
        <f t="shared" si="1152"/>
        <v>-1259.2626262626263</v>
      </c>
      <c r="KY43" s="371">
        <f t="shared" si="1153"/>
        <v>-1</v>
      </c>
      <c r="KZ43" s="302">
        <f t="shared" si="1154"/>
        <v>0</v>
      </c>
      <c r="LA43" s="371" t="e">
        <f t="shared" si="1155"/>
        <v>#DIV/0!</v>
      </c>
      <c r="LB43" s="302">
        <f t="shared" si="1156"/>
        <v>0</v>
      </c>
      <c r="LC43" s="371" t="e">
        <f t="shared" si="1157"/>
        <v>#DIV/0!</v>
      </c>
      <c r="LD43" s="568">
        <f>DX43</f>
        <v>1275.5729166666667</v>
      </c>
      <c r="LE43" s="964">
        <f>EL43</f>
        <v>1259.2626262626263</v>
      </c>
      <c r="LF43" s="104">
        <f>LE43-LD43</f>
        <v>-16.310290404040416</v>
      </c>
      <c r="LG43" s="101">
        <f>IF(ISERROR(LF43/LD43),0,LF43/LD43)</f>
        <v>-1.2786639000350168E-2</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58"/>
        <v>1065.6190294230034</v>
      </c>
      <c r="LX43" s="247">
        <f t="shared" si="1158"/>
        <v>1317.9189057156816</v>
      </c>
      <c r="LY43" s="247">
        <f t="shared" si="1158"/>
        <v>1080.7218395265354</v>
      </c>
      <c r="LZ43" s="247">
        <f t="shared" si="1158"/>
        <v>1060.8832207100029</v>
      </c>
      <c r="MA43" s="247">
        <f t="shared" si="1158"/>
        <v>1054.3482379689276</v>
      </c>
      <c r="MB43" s="247">
        <f t="shared" si="1158"/>
        <v>1062.9101693293792</v>
      </c>
      <c r="MC43" s="247">
        <f t="shared" si="1158"/>
        <v>1031.0178306092125</v>
      </c>
      <c r="MD43" s="247">
        <f t="shared" si="1158"/>
        <v>1227.0395406982129</v>
      </c>
      <c r="ME43" s="247">
        <f t="shared" si="1158"/>
        <v>997.69784172661866</v>
      </c>
      <c r="MF43" s="247">
        <f t="shared" si="1158"/>
        <v>1052.3350349782568</v>
      </c>
      <c r="MG43" s="247">
        <f t="shared" si="1158"/>
        <v>1032.2142064372918</v>
      </c>
      <c r="MH43" s="247">
        <f t="shared" si="1158"/>
        <v>1068.0725752826067</v>
      </c>
      <c r="MI43" s="247">
        <f t="shared" si="1159"/>
        <v>1071.7147817074751</v>
      </c>
      <c r="MJ43" s="247">
        <f t="shared" si="1159"/>
        <v>1274.5738501095134</v>
      </c>
      <c r="MK43" s="247">
        <f t="shared" si="1159"/>
        <v>1059.3818773323126</v>
      </c>
      <c r="ML43" s="247">
        <f t="shared" si="1159"/>
        <v>1099.0140077190899</v>
      </c>
      <c r="MM43" s="247">
        <f t="shared" si="1159"/>
        <v>1075.5909357296348</v>
      </c>
      <c r="MN43" s="247">
        <f t="shared" si="1159"/>
        <v>1049.6558317399617</v>
      </c>
      <c r="MO43" s="247">
        <f t="shared" si="1159"/>
        <v>1168.9289045790706</v>
      </c>
      <c r="MP43" s="247">
        <f t="shared" si="1159"/>
        <v>1053.7441755598977</v>
      </c>
      <c r="MQ43" s="247">
        <f t="shared" si="1159"/>
        <v>1019.8075646980757</v>
      </c>
      <c r="MR43" s="247">
        <f t="shared" si="1159"/>
        <v>1063.6071672821777</v>
      </c>
      <c r="MS43" s="247">
        <f t="shared" si="1159"/>
        <v>1080.0456512749827</v>
      </c>
      <c r="MT43" s="247">
        <f t="shared" si="1159"/>
        <v>1389.8265306122448</v>
      </c>
      <c r="MU43" s="700">
        <f t="shared" si="1160"/>
        <v>1161.5714285714287</v>
      </c>
      <c r="MV43" s="700">
        <f t="shared" si="1160"/>
        <v>1177.6938775510205</v>
      </c>
      <c r="MW43" s="700">
        <f t="shared" si="1160"/>
        <v>1170.4545454545455</v>
      </c>
      <c r="MX43" s="700">
        <f t="shared" si="1160"/>
        <v>1177.7777777777778</v>
      </c>
      <c r="MY43" s="700">
        <f t="shared" si="1160"/>
        <v>1186.5050505050506</v>
      </c>
      <c r="MZ43" s="700">
        <f t="shared" si="1160"/>
        <v>1196.8673469387754</v>
      </c>
      <c r="NA43" s="700">
        <f t="shared" si="1160"/>
        <v>1454.7653061224489</v>
      </c>
      <c r="NB43" s="700">
        <f t="shared" si="1160"/>
        <v>1170.52</v>
      </c>
      <c r="NC43" s="700">
        <f t="shared" si="1160"/>
        <v>1186.5757575757575</v>
      </c>
      <c r="ND43" s="700">
        <f t="shared" si="1160"/>
        <v>1189.8900000000001</v>
      </c>
      <c r="NE43" s="700">
        <f t="shared" si="1160"/>
        <v>1210.4646464646464</v>
      </c>
      <c r="NF43" s="700">
        <f t="shared" si="1160"/>
        <v>1199.3465346534654</v>
      </c>
      <c r="NG43" s="803">
        <f t="shared" si="1161"/>
        <v>1486.17</v>
      </c>
      <c r="NH43" s="803">
        <f t="shared" si="1161"/>
        <v>1224.0505050505051</v>
      </c>
      <c r="NI43" s="803">
        <f t="shared" si="1161"/>
        <v>1127.6168224299065</v>
      </c>
      <c r="NJ43" s="803">
        <f t="shared" si="1161"/>
        <v>1138.9150943396226</v>
      </c>
      <c r="NK43" s="803">
        <f t="shared" si="1161"/>
        <v>1147.4666666666667</v>
      </c>
      <c r="NL43" s="803">
        <f t="shared" si="1161"/>
        <v>1386.132075471698</v>
      </c>
      <c r="NM43" s="803">
        <f t="shared" si="1161"/>
        <v>1115.2454545454545</v>
      </c>
      <c r="NN43" s="803">
        <f t="shared" si="1161"/>
        <v>1088.1926605504586</v>
      </c>
      <c r="NO43" s="803">
        <f t="shared" si="1161"/>
        <v>1082.5045871559632</v>
      </c>
      <c r="NP43" s="803">
        <f t="shared" si="1161"/>
        <v>1151.3689320388351</v>
      </c>
      <c r="NQ43" s="803">
        <f t="shared" si="1161"/>
        <v>1153.7087378640776</v>
      </c>
      <c r="NR43" s="803">
        <f t="shared" si="1161"/>
        <v>1147.0961538461538</v>
      </c>
      <c r="NS43" s="856">
        <f t="shared" si="1162"/>
        <v>1502.9896907216496</v>
      </c>
      <c r="NT43" s="856">
        <f t="shared" si="1162"/>
        <v>1198</v>
      </c>
      <c r="NU43" s="856">
        <f t="shared" si="1162"/>
        <v>1198.21875</v>
      </c>
      <c r="NV43" s="856">
        <f t="shared" si="1162"/>
        <v>1215.8469387755101</v>
      </c>
      <c r="NW43" s="856">
        <f t="shared" si="1162"/>
        <v>1210.2857142857142</v>
      </c>
      <c r="NX43" s="856">
        <f t="shared" si="1162"/>
        <v>1427.4536082474226</v>
      </c>
      <c r="NY43" s="856">
        <f t="shared" si="1162"/>
        <v>1277.8854166666667</v>
      </c>
      <c r="NZ43" s="856">
        <f t="shared" si="1162"/>
        <v>1207.6632653061224</v>
      </c>
      <c r="OA43" s="856">
        <f t="shared" si="1162"/>
        <v>1198.9292929292928</v>
      </c>
      <c r="OB43" s="856">
        <f t="shared" si="1162"/>
        <v>1213.7551020408164</v>
      </c>
      <c r="OC43" s="856">
        <f t="shared" si="1162"/>
        <v>1240.9791666666667</v>
      </c>
      <c r="OD43" s="856">
        <f t="shared" si="1162"/>
        <v>1473.7575757575758</v>
      </c>
      <c r="OE43" s="1043">
        <f t="shared" si="1163"/>
        <v>1227.8877551020407</v>
      </c>
      <c r="OF43" s="1043">
        <f t="shared" si="1163"/>
        <v>1281.2659574468084</v>
      </c>
      <c r="OG43" s="1043">
        <f t="shared" si="1163"/>
        <v>1281.4574468085107</v>
      </c>
      <c r="OH43" s="1043">
        <f t="shared" si="1163"/>
        <v>1330.0645161290322</v>
      </c>
      <c r="OI43" s="1043">
        <f t="shared" si="1163"/>
        <v>1323.7849462365591</v>
      </c>
      <c r="OJ43" s="1043">
        <f t="shared" si="1163"/>
        <v>1569.5208333333333</v>
      </c>
      <c r="OK43" s="1043">
        <f t="shared" si="1163"/>
        <v>1278.6354166666667</v>
      </c>
      <c r="OL43" s="1043">
        <f t="shared" si="1163"/>
        <v>1316.4086021505377</v>
      </c>
      <c r="OM43" s="1043">
        <f t="shared" si="1163"/>
        <v>1302.4680851063829</v>
      </c>
      <c r="ON43" s="1043">
        <f t="shared" si="1163"/>
        <v>1310.6808510638298</v>
      </c>
      <c r="OO43" s="1043">
        <f t="shared" si="1163"/>
        <v>1248.7979797979799</v>
      </c>
      <c r="OP43" s="1043">
        <f t="shared" si="1163"/>
        <v>1540.5959595959596</v>
      </c>
      <c r="OQ43" s="1065">
        <f t="shared" si="1164"/>
        <v>1277.9693877551019</v>
      </c>
      <c r="OR43" s="1065">
        <f t="shared" si="1164"/>
        <v>1273.5612244897959</v>
      </c>
      <c r="OS43" s="1065">
        <f t="shared" si="1164"/>
        <v>1280.5051546391753</v>
      </c>
      <c r="OT43" s="1065">
        <f t="shared" si="1164"/>
        <v>1322.4468085106382</v>
      </c>
      <c r="OU43" s="1065">
        <f t="shared" si="1164"/>
        <v>1599.483870967742</v>
      </c>
      <c r="OV43" s="1065">
        <f t="shared" si="1164"/>
        <v>1303.1578947368421</v>
      </c>
      <c r="OW43" s="1065">
        <f t="shared" si="1164"/>
        <v>1275.6458333333333</v>
      </c>
      <c r="OX43" s="1065">
        <f t="shared" si="1164"/>
        <v>1299.9893617021276</v>
      </c>
      <c r="OY43" s="1065">
        <f t="shared" si="1164"/>
        <v>1275.5729166666667</v>
      </c>
      <c r="OZ43" s="1065">
        <f t="shared" si="1164"/>
        <v>1557.5979381443299</v>
      </c>
      <c r="PA43" s="1065">
        <f t="shared" si="1164"/>
        <v>1279.1752577319587</v>
      </c>
      <c r="PB43" s="1065">
        <f t="shared" si="1164"/>
        <v>1284.4226804123712</v>
      </c>
      <c r="PC43" s="1123">
        <f>ED43</f>
        <v>1317.6</v>
      </c>
      <c r="PD43" s="1123">
        <f t="shared" si="1165"/>
        <v>1288.6082474226805</v>
      </c>
      <c r="PE43" s="1123">
        <f t="shared" si="1165"/>
        <v>1276.1938775510205</v>
      </c>
      <c r="PF43" s="1123">
        <f t="shared" si="1165"/>
        <v>1511.5833333333333</v>
      </c>
      <c r="PG43" s="1123">
        <f t="shared" si="1165"/>
        <v>1308.6526315789474</v>
      </c>
      <c r="PH43" s="1123">
        <f t="shared" si="1165"/>
        <v>1278.2268041237114</v>
      </c>
      <c r="PI43" s="1123">
        <f t="shared" si="1165"/>
        <v>1279.319587628866</v>
      </c>
      <c r="PJ43" s="1123">
        <f t="shared" si="1165"/>
        <v>1283.3092783505156</v>
      </c>
      <c r="PK43" s="1123">
        <f t="shared" si="1165"/>
        <v>1259.2626262626263</v>
      </c>
      <c r="PL43" s="1123">
        <f t="shared" si="1165"/>
        <v>0</v>
      </c>
      <c r="PM43" s="1123">
        <f t="shared" si="1165"/>
        <v>0</v>
      </c>
      <c r="PN43" s="1123">
        <f t="shared" si="1165"/>
        <v>0</v>
      </c>
    </row>
    <row r="44" spans="1:43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9"/>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6"/>
      <c r="LF44" s="102"/>
      <c r="LG44" s="100"/>
      <c r="LH44" s="614"/>
      <c r="LI44" s="614"/>
      <c r="LJ44" s="614"/>
      <c r="NS44" s="860"/>
      <c r="NT44" s="860"/>
      <c r="NU44" s="860"/>
      <c r="NV44" s="860"/>
      <c r="NW44" s="860"/>
      <c r="NX44" s="860"/>
      <c r="NY44" s="860"/>
      <c r="NZ44" s="860"/>
      <c r="OA44" s="860"/>
      <c r="OB44" s="860"/>
      <c r="OC44" s="860"/>
      <c r="OD44" s="860"/>
      <c r="OE44" s="1047"/>
      <c r="OF44" s="1047"/>
      <c r="OG44" s="1047"/>
      <c r="OH44" s="1047"/>
      <c r="OI44" s="1047"/>
      <c r="OJ44" s="1047"/>
      <c r="OK44" s="1047"/>
      <c r="OL44" s="1047"/>
      <c r="OM44" s="1047"/>
      <c r="ON44" s="1047"/>
      <c r="OO44" s="1047"/>
      <c r="OP44" s="1047"/>
      <c r="OQ44" s="1069"/>
      <c r="OR44" s="1069"/>
      <c r="OS44" s="1069"/>
      <c r="OT44" s="1069"/>
      <c r="OU44" s="1069"/>
      <c r="OV44" s="1069"/>
      <c r="OW44" s="1069"/>
      <c r="OX44" s="1069"/>
      <c r="OY44" s="1069"/>
      <c r="OZ44" s="1069"/>
      <c r="PA44" s="1069"/>
      <c r="PB44" s="1069"/>
      <c r="PC44" s="1127"/>
      <c r="PD44" s="1127"/>
      <c r="PE44" s="1127"/>
      <c r="PF44" s="1127"/>
      <c r="PG44" s="1127"/>
      <c r="PH44" s="1127"/>
      <c r="PI44" s="1127"/>
      <c r="PJ44" s="1127"/>
      <c r="PK44" s="1127"/>
      <c r="PL44" s="1127"/>
      <c r="PM44" s="1127"/>
      <c r="PN44" s="1127"/>
    </row>
    <row r="45" spans="1:430" x14ac:dyDescent="0.3">
      <c r="A45" s="675"/>
      <c r="B45" s="50">
        <v>7.1</v>
      </c>
      <c r="E45" s="1188" t="s">
        <v>57</v>
      </c>
      <c r="F45" s="1188"/>
      <c r="G45" s="1189"/>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0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04">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05">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06">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v>853019.6</v>
      </c>
      <c r="EL45" s="577">
        <v>857302.42999999993</v>
      </c>
      <c r="EM45" s="579"/>
      <c r="EN45" s="577"/>
      <c r="EO45" s="579"/>
      <c r="EP45" s="128">
        <f>SUM(ED45:EO45)</f>
        <v>9121883.7899999991</v>
      </c>
      <c r="EQ45" s="147">
        <f>SUM(ED45:EO45)/$EP$4</f>
        <v>1013542.6433333332</v>
      </c>
      <c r="ER45" s="599">
        <f t="shared" ref="ER45:ER50" si="1207">AX45-AU45</f>
        <v>24154.1599999998</v>
      </c>
      <c r="ES45" s="367">
        <f t="shared" ref="ES45:ES50" si="1208">ER45/AU45</f>
        <v>3.0745258395675584E-2</v>
      </c>
      <c r="ET45" s="599">
        <f t="shared" ref="ET45:ET50" si="1209">AY45-AX45</f>
        <v>23141.40000000014</v>
      </c>
      <c r="EU45" s="367">
        <f t="shared" ref="EU45:EU50" si="1210">ET45/AX45</f>
        <v>2.8577517024328519E-2</v>
      </c>
      <c r="EV45" s="599">
        <f t="shared" ref="EV45:EV50" si="1211">AZ45-AY45</f>
        <v>-89650.90000000014</v>
      </c>
      <c r="EW45" s="367">
        <f t="shared" ref="EW45:EW50" si="1212">EV45/AY45</f>
        <v>-0.10763474582318963</v>
      </c>
      <c r="EX45" s="599">
        <f t="shared" ref="EX45:EX50" si="1213">BA45-AZ45</f>
        <v>323711.68000000017</v>
      </c>
      <c r="EY45" s="367">
        <f t="shared" ref="EY45:EY50" si="1214">EX45/AZ45</f>
        <v>0.43552546545390569</v>
      </c>
      <c r="EZ45" s="599">
        <f t="shared" ref="EZ45:EZ50" si="1215">BB45-BA45</f>
        <v>-195557.44000000018</v>
      </c>
      <c r="FA45" s="367">
        <f t="shared" ref="FA45:FA50" si="1216">EZ45/BA45</f>
        <v>-0.18328149818034795</v>
      </c>
      <c r="FB45" s="599">
        <f t="shared" ref="FB45:FB50" si="1217">BC45-BB45</f>
        <v>66706.430000000051</v>
      </c>
      <c r="FC45" s="367">
        <f t="shared" ref="FC45:FC50" si="1218">FB45/BB45</f>
        <v>7.6549011581288462E-2</v>
      </c>
      <c r="FD45" s="599">
        <f t="shared" ref="FD45:FD50" si="1219">BD45-BC45</f>
        <v>1393174.3200000003</v>
      </c>
      <c r="FE45" s="367">
        <f t="shared" ref="FE45:FE50" si="1220">FD45/BC45</f>
        <v>1.485058434640891</v>
      </c>
      <c r="FF45" s="599">
        <f t="shared" ref="FF45:FF50" si="1221">BE45-BD45</f>
        <v>-1393371.35</v>
      </c>
      <c r="FG45" s="367">
        <f t="shared" ref="FG45:FG50" si="1222">FF45/BD45</f>
        <v>-0.59767949061836023</v>
      </c>
      <c r="FH45" s="599">
        <f t="shared" ref="FH45:FH50" si="1223">BF45-BE45</f>
        <v>-16674.570000000065</v>
      </c>
      <c r="FI45" s="367">
        <f t="shared" ref="FI45:FI50" si="1224">FH45/BE45</f>
        <v>-1.7778042805684045E-2</v>
      </c>
      <c r="FJ45" s="599">
        <f t="shared" ref="FJ45:FJ50" si="1225">BG45-BF45</f>
        <v>-122134.83999999997</v>
      </c>
      <c r="FK45" s="100">
        <f t="shared" ref="FK45:FK50" si="1226">FJ45/BF45</f>
        <v>-0.13257426673395592</v>
      </c>
      <c r="FL45" s="599">
        <f t="shared" ref="FL45:FL50" si="1227">BH45-BG45</f>
        <v>416267.77999999991</v>
      </c>
      <c r="FM45" s="367">
        <f t="shared" ref="FM45:FM50" si="1228">FL45/BG45</f>
        <v>0.52090696083048316</v>
      </c>
      <c r="FN45" s="599">
        <f t="shared" ref="FN45:FN50" si="1229">BI45-BH45</f>
        <v>-25792.709999999963</v>
      </c>
      <c r="FO45" s="367">
        <f t="shared" ref="FO45:FO50" si="1230">FN45/BH45</f>
        <v>-2.1221774313482086E-2</v>
      </c>
      <c r="FP45" s="599">
        <f t="shared" ref="FP45:FP50" si="1231">BL45-BI45</f>
        <v>-355082.67000000004</v>
      </c>
      <c r="FQ45" s="367">
        <f t="shared" ref="FQ45:FQ50" si="1232">FP45/BI45</f>
        <v>-0.29849007424569535</v>
      </c>
      <c r="FR45" s="303">
        <f t="shared" ref="FR45:FR50" si="1233">BM45-BL45</f>
        <v>7471.1500000000233</v>
      </c>
      <c r="FS45" s="370">
        <f t="shared" ref="FS45:FS50" si="1234">FR45/BL45</f>
        <v>8.9527004336190999E-3</v>
      </c>
      <c r="FT45" s="303">
        <f t="shared" ref="FT45:FT50" si="1235">BN45-BM45</f>
        <v>-627.15999999991618</v>
      </c>
      <c r="FU45" s="370">
        <f t="shared" ref="FU45:FU50" si="1236">FT45/BM45</f>
        <v>-7.4485912285904212E-4</v>
      </c>
      <c r="FV45" s="303">
        <f t="shared" ref="FV45:FV50" si="1237">BO45-BN45</f>
        <v>-10775.5</v>
      </c>
      <c r="FW45" s="370">
        <f t="shared" ref="FW45:FW50" si="1238">FV45/BN45</f>
        <v>-1.2807277799940371E-2</v>
      </c>
      <c r="FX45" s="303">
        <f t="shared" ref="FX45:FX50" si="1239">BP45-BO45</f>
        <v>31718.989999999874</v>
      </c>
      <c r="FY45" s="370">
        <f t="shared" ref="FY45:FY50" si="1240">FX45/BO45</f>
        <v>3.8188869622346369E-2</v>
      </c>
      <c r="FZ45" s="303">
        <f t="shared" ref="FZ45:FZ50" si="1241">BQ45-BP45</f>
        <v>36696.819999999949</v>
      </c>
      <c r="GA45" s="370">
        <f t="shared" ref="GA45:GA50" si="1242">FZ45/BP45</f>
        <v>4.2556854128845086E-2</v>
      </c>
      <c r="GB45" s="303">
        <f t="shared" ref="GB45:GB50" si="1243">BR45-BQ45</f>
        <v>1877945.3299999998</v>
      </c>
      <c r="GC45" s="370">
        <f t="shared" ref="GC45:GC50" si="1244">GB45/BQ45</f>
        <v>2.0889319014738046</v>
      </c>
      <c r="GD45" s="303">
        <f t="shared" ref="GD45:GD50" si="1245">BS45-BR45</f>
        <v>-1883097.8699999996</v>
      </c>
      <c r="GE45" s="370">
        <f t="shared" ref="GE45:GE50" si="1246">GD45/BR45</f>
        <v>-0.67811897268910648</v>
      </c>
      <c r="GF45" s="303">
        <f t="shared" ref="GF45:GF50" si="1247">BT45-BS45</f>
        <v>-26754.790000000037</v>
      </c>
      <c r="GG45" s="370">
        <f t="shared" ref="GG45:GG50" si="1248">GF45/BS45</f>
        <v>-2.993223671034902E-2</v>
      </c>
      <c r="GH45" s="303">
        <f t="shared" ref="GH45:GH50" si="1249">BU45-BT45</f>
        <v>15561.229999999981</v>
      </c>
      <c r="GI45" s="370">
        <f t="shared" ref="GI45:GI50" si="1250">GH45/BT45</f>
        <v>1.7946488033418032E-2</v>
      </c>
      <c r="GJ45" s="303">
        <f t="shared" ref="GJ45:GJ50" si="1251">BV45-BU45</f>
        <v>50861.919999999925</v>
      </c>
      <c r="GK45" s="370">
        <f t="shared" ref="GK45:GK50" si="1252">GJ45/BU45</f>
        <v>5.7623993661735845E-2</v>
      </c>
      <c r="GL45" s="303">
        <f t="shared" ref="GL45:GL50" si="1253">BW45-BV45</f>
        <v>1397196.2200000002</v>
      </c>
      <c r="GM45" s="370">
        <f t="shared" ref="GM45:GM50" si="1254">GL45/BV45</f>
        <v>1.4967067274610619</v>
      </c>
      <c r="GN45" s="303">
        <f t="shared" ref="GN45:GN50" si="1255">BZ45-BW45</f>
        <v>-1476683.29</v>
      </c>
      <c r="GO45" s="370">
        <f t="shared" ref="GO45:GO50" si="1256">GN45/BW45</f>
        <v>-0.63357661271539367</v>
      </c>
      <c r="GP45" s="303">
        <f t="shared" ref="GP45:GP50" si="1257">CA45-BZ45</f>
        <v>28217.839999999967</v>
      </c>
      <c r="GQ45" s="370">
        <f t="shared" ref="GQ45:GQ50" si="1258">GP45/BZ45</f>
        <v>3.3040937295373732E-2</v>
      </c>
      <c r="GR45" s="303">
        <f t="shared" ref="GR45:GR50" si="1259">CB45-CA45</f>
        <v>-6342.5300000000279</v>
      </c>
      <c r="GS45" s="370">
        <f t="shared" ref="GS45:GS50" si="1260">GR45/CA45</f>
        <v>-7.1890845310607311E-3</v>
      </c>
      <c r="GT45" s="303">
        <f t="shared" ref="GT45:GT50" si="1261">CC45-CB45</f>
        <v>132951.39000000013</v>
      </c>
      <c r="GU45" s="370">
        <f t="shared" ref="GU45:GU50" si="1262">GT45/CB45</f>
        <v>0.1517879861276252</v>
      </c>
      <c r="GV45" s="303">
        <f t="shared" ref="GV45:GV50" si="1263">CD45-CC45</f>
        <v>-80775.350000000093</v>
      </c>
      <c r="GW45" s="370">
        <f t="shared" ref="GW45:GW50" si="1264">GV45/CC45</f>
        <v>-8.0066495692357034E-2</v>
      </c>
      <c r="GX45" s="303">
        <f t="shared" ref="GX45:GX50" si="1265">CE45-CD45</f>
        <v>94204.910000000033</v>
      </c>
      <c r="GY45" s="370">
        <f t="shared" ref="GY45:GY50" si="1266">GX45/CD45</f>
        <v>0.10150538321688644</v>
      </c>
      <c r="GZ45" s="303">
        <f t="shared" ref="GZ45:GZ50" si="1267">CF45-CE45</f>
        <v>1893550.4300000002</v>
      </c>
      <c r="HA45" s="370">
        <f t="shared" ref="HA45:HA50" si="1268">GZ45/CE45</f>
        <v>1.8522763777478111</v>
      </c>
      <c r="HB45" s="848">
        <f t="shared" ref="HB45:HB50" si="1269">CG45-CF45</f>
        <v>-1913817.8900000001</v>
      </c>
      <c r="HC45" s="370">
        <f t="shared" ref="HC45:HC50" si="1270">HB45/CF45</f>
        <v>-0.65635366858471078</v>
      </c>
      <c r="HD45" s="303">
        <f t="shared" ref="HD45:HD50" si="1271">CH45-CG45</f>
        <v>-99033.84999999986</v>
      </c>
      <c r="HE45" s="370">
        <f t="shared" ref="HE45:HE50" si="1272">HD45/CG45</f>
        <v>-9.8834656656281661E-2</v>
      </c>
      <c r="HF45" s="303">
        <f t="shared" ref="HF45:HF50" si="1273">CI45-CH45</f>
        <v>-204370.32000000007</v>
      </c>
      <c r="HG45" s="370">
        <f t="shared" ref="HG45:HG50" si="1274">HF45/CH45</f>
        <v>-0.2263283402340095</v>
      </c>
      <c r="HH45" s="303">
        <f t="shared" ref="HH45:HH50" si="1275">CJ45-CI45</f>
        <v>312616.84000000008</v>
      </c>
      <c r="HI45" s="370">
        <f t="shared" ref="HI45:HI50" si="1276">HH45/CI45</f>
        <v>0.44748326054010734</v>
      </c>
      <c r="HJ45" s="303">
        <f t="shared" ref="HJ45:HJ50" si="1277">CK45-CJ45</f>
        <v>18779.179999999935</v>
      </c>
      <c r="HK45" s="370">
        <f t="shared" ref="HK45:HK50" si="1278">HJ45/CJ45</f>
        <v>1.8570666880901157E-2</v>
      </c>
      <c r="HL45" s="303">
        <f t="shared" ref="HL45:HL50" si="1279">CN45-CK45</f>
        <v>-54218.869999999995</v>
      </c>
      <c r="HM45" s="370">
        <f t="shared" ref="HM45:HM50" si="1280">HL45/CK45</f>
        <v>-5.2639308070126525E-2</v>
      </c>
      <c r="HN45" s="303">
        <f t="shared" ref="HN45:HN50" si="1281">CO45-CN45</f>
        <v>-29678.809999999939</v>
      </c>
      <c r="HO45" s="370">
        <f t="shared" ref="HO45:HO50" si="1282">HN45/CN45</f>
        <v>-3.0415210920728242E-2</v>
      </c>
      <c r="HP45" s="303">
        <f t="shared" ref="HP45:HP50" si="1283">CP45-CO45</f>
        <v>6029.4899999998743</v>
      </c>
      <c r="HQ45" s="370">
        <f t="shared" ref="HQ45:HQ50" si="1284">HP45/CO45</f>
        <v>6.3729297998130147E-3</v>
      </c>
      <c r="HR45" s="303">
        <f t="shared" ref="HR45:HR50" si="1285">CQ45-CP45</f>
        <v>25479.849999999977</v>
      </c>
      <c r="HS45" s="370">
        <f t="shared" ref="HS45:HS50" si="1286">HR45/CP45</f>
        <v>2.6760638792391524E-2</v>
      </c>
      <c r="HT45" s="303">
        <f t="shared" ref="HT45:HT50" si="1287">CR45-CQ45</f>
        <v>-115110.90999999992</v>
      </c>
      <c r="HU45" s="370">
        <f t="shared" ref="HU45:HU50" si="1288">HT45/CQ45</f>
        <v>-0.11774619585158802</v>
      </c>
      <c r="HV45" s="303">
        <f t="shared" ref="HV45:HV50" si="1289">CS45-CR45</f>
        <v>-9599.6500000000233</v>
      </c>
      <c r="HW45" s="370">
        <f t="shared" ref="HW45:HW50" si="1290">HV45/CR45</f>
        <v>-1.1129925493330512E-2</v>
      </c>
      <c r="HX45" s="303">
        <f t="shared" ref="HX45:HX50" si="1291">CT45-CS45</f>
        <v>-96140.170000000042</v>
      </c>
      <c r="HY45" s="370">
        <f t="shared" ref="HY45:HY50" si="1292">HX45/CS45</f>
        <v>-0.11272039691672864</v>
      </c>
      <c r="HZ45" s="303">
        <f t="shared" ref="HZ45:HZ50" si="1293">CU45-CT45</f>
        <v>1985329.6500000001</v>
      </c>
      <c r="IA45" s="370">
        <f t="shared" ref="IA45:IA50" si="1294">HZ45/CT45</f>
        <v>2.6234316531799307</v>
      </c>
      <c r="IB45" s="303">
        <f t="shared" ref="IB45:IB50" si="1295">CV45-CU45</f>
        <v>-1796639.7100000002</v>
      </c>
      <c r="IC45" s="370">
        <f t="shared" ref="IC45:IC50" si="1296">IB45/CU45</f>
        <v>-0.65520627208835747</v>
      </c>
      <c r="ID45" s="303">
        <f t="shared" ref="ID45:ID50" si="1297">CW45-CV45</f>
        <v>-189664.5299999998</v>
      </c>
      <c r="IE45" s="370">
        <f t="shared" ref="IE45:IE50" si="1298">ID45/CV45</f>
        <v>-0.20060595173467946</v>
      </c>
      <c r="IF45" s="303">
        <f t="shared" ref="IF45:IF50" si="1299">CX45-CW45</f>
        <v>38604.539999999921</v>
      </c>
      <c r="IG45" s="370">
        <f t="shared" ref="IG45:IG50" si="1300">IF45/CW45</f>
        <v>5.1078150819507347E-2</v>
      </c>
      <c r="IH45" s="303">
        <f t="shared" ref="IH45:IH50" si="1301">CY45-CX45</f>
        <v>176027.92000000004</v>
      </c>
      <c r="II45" s="370">
        <f t="shared" ref="II45:II50" si="1302">IH45/CX45</f>
        <v>0.22158651804513899</v>
      </c>
      <c r="IJ45" s="303">
        <f t="shared" ref="IJ45:IJ50" si="1303">DB45-CY45</f>
        <v>-226117.67000000004</v>
      </c>
      <c r="IK45" s="370">
        <f t="shared" ref="IK45:IK50" si="1304">IJ45/CY45</f>
        <v>-0.23300865155034431</v>
      </c>
      <c r="IL45" s="303">
        <f t="shared" ref="IL45:IL50" si="1305">DC45-DB45</f>
        <v>16888.499999999884</v>
      </c>
      <c r="IM45" s="370">
        <f t="shared" ref="IM45:IM50" si="1306">IL45/DB45</f>
        <v>2.26901913239188E-2</v>
      </c>
      <c r="IN45" s="303">
        <f t="shared" ref="IN45:IN50" si="1307">DD45-DC45</f>
        <v>-24612.879999999888</v>
      </c>
      <c r="IO45" s="370">
        <f t="shared" ref="IO45:IO50" si="1308">IN45/DD45</f>
        <v>-3.3414898140201155E-2</v>
      </c>
      <c r="IP45" s="303">
        <f t="shared" ref="IP45:IP50" si="1309">DE45-DD45</f>
        <v>12825</v>
      </c>
      <c r="IQ45" s="370">
        <f t="shared" ref="IQ45:IQ50" si="1310">IP45/DD45</f>
        <v>1.741145565444116E-2</v>
      </c>
      <c r="IR45" s="303">
        <f t="shared" ref="IR45:IR50" si="1311">DF45-DE45</f>
        <v>11890.599999999977</v>
      </c>
      <c r="IS45" s="370">
        <f t="shared" ref="IS45:IS50" si="1312">IR45/DO45</f>
        <v>1.2303253607139584E-2</v>
      </c>
      <c r="IT45" s="303">
        <f t="shared" ref="IT45:IT50" si="1313">DG45-DF45</f>
        <v>-18255.739999999991</v>
      </c>
      <c r="IU45" s="370">
        <f t="shared" ref="IU45:IU50" si="1314">IT45/DF45</f>
        <v>-2.3979704600404227E-2</v>
      </c>
      <c r="IV45" s="303">
        <f t="shared" ref="IV45:IV50" si="1315">DH45-DG45</f>
        <v>2193824.96</v>
      </c>
      <c r="IW45" s="370">
        <f t="shared" ref="IW45:IW50" si="1316">IV45/DG45</f>
        <v>2.9524837214189827</v>
      </c>
      <c r="IX45" s="303">
        <f t="shared" ref="IX45:IX50" si="1317">DI45-DH45</f>
        <v>-2143153.34</v>
      </c>
      <c r="IY45" s="370">
        <f t="shared" ref="IY45:IY50" si="1318">IX45/DH45</f>
        <v>-0.72974091005031061</v>
      </c>
      <c r="IZ45" s="303">
        <f t="shared" ref="IZ45:IZ50" si="1319">DJ45-DI45</f>
        <v>-1791.4699999999721</v>
      </c>
      <c r="JA45" s="370">
        <f t="shared" ref="JA45:JA50" si="1320">IZ45/DI45</f>
        <v>-2.2570681812311491E-3</v>
      </c>
      <c r="JB45" s="303">
        <f t="shared" ref="JB45:JB50" si="1321">DK45-DJ45</f>
        <v>-30266.340000000084</v>
      </c>
      <c r="JC45" s="370">
        <f t="shared" ref="JC45:JC50" si="1322">JB45/DJ45</f>
        <v>-3.8218741764914098E-2</v>
      </c>
      <c r="JD45" s="303">
        <f t="shared" ref="JD45:JD50" si="1323">DL45-DK45</f>
        <v>214041.15000000014</v>
      </c>
      <c r="JE45" s="370">
        <f t="shared" ref="JE45:JE50" si="1324">JD45/DK45</f>
        <v>0.28102013911262441</v>
      </c>
      <c r="JF45" s="303">
        <f t="shared" ref="JF45:JF50" si="1325">DM45-DL45</f>
        <v>-133888.00000000012</v>
      </c>
      <c r="JG45" s="370">
        <f t="shared" ref="JG45:JG50" si="1326">JF45/DL45</f>
        <v>-0.13722267006077418</v>
      </c>
      <c r="JH45" s="303">
        <f t="shared" ref="JH45:JH50" si="1327">DP45-DM45</f>
        <v>-48774.54999999993</v>
      </c>
      <c r="JI45" s="370">
        <f t="shared" ref="JI45:JI50" si="1328">JH45/DM45</f>
        <v>-5.7940035554780847E-2</v>
      </c>
      <c r="JJ45" s="303">
        <f t="shared" ref="JJ45:JJ50" si="1329">DQ45-DP45</f>
        <v>11623.75</v>
      </c>
      <c r="JK45" s="370">
        <f t="shared" ref="JK45:JK50" si="1330">JJ45/DP45</f>
        <v>1.4657273754773567E-2</v>
      </c>
      <c r="JL45" s="303">
        <f t="shared" ref="JL45:JL50" si="1331">DR45-DQ45</f>
        <v>-12024.739999999991</v>
      </c>
      <c r="JM45" s="370">
        <f t="shared" ref="JM45:JM50" si="1332">JL45/DQ45</f>
        <v>-1.4943876174092093E-2</v>
      </c>
      <c r="JN45" s="303">
        <f t="shared" ref="JN45:JN50" si="1333">DS45-DR45</f>
        <v>16475.819999999949</v>
      </c>
      <c r="JO45" s="370">
        <f t="shared" ref="JO45:JO50" si="1334">JN45/DR45</f>
        <v>2.0786129510002832E-2</v>
      </c>
      <c r="JP45" s="303">
        <f t="shared" ref="JP45:JP50" si="1335">DT45-DS45</f>
        <v>-30730.140000000014</v>
      </c>
      <c r="JQ45" s="370">
        <f t="shared" ref="JQ45:JQ50" si="1336">JP45/DS45</f>
        <v>-3.798012317517032E-2</v>
      </c>
      <c r="JR45" s="303">
        <f t="shared" ref="JR45:JR50" si="1337">DU45-DT45</f>
        <v>746.82000000006519</v>
      </c>
      <c r="JS45" s="370">
        <f t="shared" ref="JS45:JS50" si="1338">JR45/DT45</f>
        <v>9.5945304316154441E-4</v>
      </c>
      <c r="JT45" s="303">
        <f t="shared" ref="JT45:JT50" si="1339">DV45-DU45</f>
        <v>140905.21999999997</v>
      </c>
      <c r="JU45" s="370">
        <f t="shared" ref="JU45:JU50" si="1340">JT45/DU45</f>
        <v>0.18084994528497117</v>
      </c>
      <c r="JV45" s="303">
        <f t="shared" ref="JV45:JV50" si="1341">DW45-DV45</f>
        <v>-99856.189999999944</v>
      </c>
      <c r="JW45" s="370">
        <f t="shared" ref="JW45:JW50" si="1342">JV45/DV45</f>
        <v>-0.10853544147795907</v>
      </c>
      <c r="JX45" s="303">
        <f t="shared" ref="JX45:JX50" si="1343">DX45-DW45</f>
        <v>-45621.739999999991</v>
      </c>
      <c r="JY45" s="370">
        <f t="shared" ref="JY45:JY50" si="1344">JX45/DW45</f>
        <v>-5.5624273121687655E-2</v>
      </c>
      <c r="JZ45" s="303">
        <f t="shared" ref="JZ45:JZ50" si="1345">DY45-DX45</f>
        <v>1413578.93</v>
      </c>
      <c r="KA45" s="370">
        <f t="shared" ref="KA45:KA50" si="1346">JZ45/DX45</f>
        <v>1.825020515971304</v>
      </c>
      <c r="KB45" s="303">
        <f t="shared" ref="KB45:KB50" si="1347">DZ45-DY45</f>
        <v>-1200334.54</v>
      </c>
      <c r="KC45" s="370">
        <f t="shared" ref="KC45:KC50" si="1348">KB45/DY45</f>
        <v>-0.54856536621097829</v>
      </c>
      <c r="KD45" s="303">
        <f t="shared" ref="KD45:KD50" si="1349">EA45-DZ45</f>
        <v>-195362.80000000005</v>
      </c>
      <c r="KE45" s="370">
        <f t="shared" ref="KE45:KE50" si="1350">KD45/DZ45</f>
        <v>-0.197775767203279</v>
      </c>
      <c r="KF45" s="303">
        <f t="shared" ref="KF45:KF50" si="1351">ED45-EA45</f>
        <v>-21930.959999999963</v>
      </c>
      <c r="KG45" s="375">
        <f t="shared" ref="KG45:KG50" si="1352">KF45/EA45</f>
        <v>-2.7675346880712243E-2</v>
      </c>
      <c r="KH45" s="303">
        <f t="shared" ref="KH45:KH50" si="1353">EE45-ED45</f>
        <v>-14349.939999999944</v>
      </c>
      <c r="KI45" s="370">
        <f t="shared" ref="KI45:KI50" si="1354">KH45/ED45</f>
        <v>-1.86240538227282E-2</v>
      </c>
      <c r="KJ45" s="303">
        <f t="shared" ref="KJ45:KJ50" si="1355">EF45-EE45</f>
        <v>80659.87</v>
      </c>
      <c r="KK45" s="370">
        <f t="shared" ref="KK45:KK50" si="1356">KJ45/EE45</f>
        <v>0.1066709693074091</v>
      </c>
      <c r="KL45" s="303">
        <f t="shared" ref="KL45:KL50" si="1357">EG45-EF45</f>
        <v>27960.54999999993</v>
      </c>
      <c r="KM45" s="370">
        <f t="shared" ref="KM45:KM50" si="1358">KL45/EF45</f>
        <v>3.3413034280608794E-2</v>
      </c>
      <c r="KN45" s="303">
        <f t="shared" ref="KN45:KN50" si="1359">EH45-EG45</f>
        <v>-53912.209999999963</v>
      </c>
      <c r="KO45" s="370">
        <f t="shared" ref="KO45:KO50" si="1360">KN45/EG45</f>
        <v>-6.2342384075787433E-2</v>
      </c>
      <c r="KP45" s="303">
        <f t="shared" ref="KP45:KP50" si="1361">EI45-EH45</f>
        <v>20021.489999999991</v>
      </c>
      <c r="KQ45" s="370">
        <f t="shared" ref="KQ45:KQ50" si="1362">KP45/EH45</f>
        <v>2.4691551538748184E-2</v>
      </c>
      <c r="KR45" s="303">
        <f t="shared" ref="KR45:KR50" si="1363">EJ45-EI45</f>
        <v>1710673.46</v>
      </c>
      <c r="KS45" s="370">
        <f t="shared" ref="KS45:KS50" si="1364">KR45/EI45</f>
        <v>2.0588558846882243</v>
      </c>
      <c r="KT45" s="303">
        <f t="shared" ref="KT45:KT50" si="1365">EK45-EJ45</f>
        <v>-1688539.3399999999</v>
      </c>
      <c r="KU45" s="370">
        <f t="shared" ref="KU45:KU50" si="1366">KT45/EJ45</f>
        <v>-0.66437150578140824</v>
      </c>
      <c r="KV45" s="303">
        <f t="shared" ref="KV45:KV50" si="1367">EL45-EK45</f>
        <v>4282.8299999999581</v>
      </c>
      <c r="KW45" s="370">
        <f t="shared" ref="KW45:KW50" si="1368">KV45/EK45</f>
        <v>5.0207873300917799E-3</v>
      </c>
      <c r="KX45" s="303">
        <f t="shared" ref="KX45:KX50" si="1369">EM45-EL45</f>
        <v>-857302.42999999993</v>
      </c>
      <c r="KY45" s="370">
        <f t="shared" ref="KY45:KY50" si="1370">KX45/EL45</f>
        <v>-1</v>
      </c>
      <c r="KZ45" s="303">
        <f t="shared" ref="KZ45:KZ50" si="1371">EN45-EM45</f>
        <v>0</v>
      </c>
      <c r="LA45" s="370" t="e">
        <f t="shared" ref="LA45:LA50" si="1372">KZ45/EM45</f>
        <v>#DIV/0!</v>
      </c>
      <c r="LB45" s="303">
        <f t="shared" ref="LB45:LB50" si="1373">EO45-EN45</f>
        <v>0</v>
      </c>
      <c r="LC45" s="370" t="e">
        <f t="shared" ref="LC45:LC50" si="1374">LB45/EN45</f>
        <v>#DIV/0!</v>
      </c>
      <c r="LD45" s="577">
        <f t="shared" ref="LD45:LD50" si="1375">DX45</f>
        <v>774555.09000000008</v>
      </c>
      <c r="LE45" s="965">
        <f t="shared" ref="LE45:LE50" si="1376">EL45</f>
        <v>857302.42999999993</v>
      </c>
      <c r="LF45" s="599">
        <f>LE45-LD45</f>
        <v>82747.339999999851</v>
      </c>
      <c r="LG45" s="100">
        <f t="shared" ref="LG45:LG49" si="1377">IF(ISERROR(LF45/LD45),0,LF45/LD45)</f>
        <v>0.10683209118153215</v>
      </c>
      <c r="LH45" s="614"/>
      <c r="LI45" s="614"/>
      <c r="LJ45" s="614"/>
      <c r="LK45" t="str">
        <f t="shared" ref="LK45:LK50" si="137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79">AJ45</f>
        <v>842664.62</v>
      </c>
      <c r="LX45" s="267">
        <f t="shared" si="1379"/>
        <v>728467.10000000009</v>
      </c>
      <c r="LY45" s="267">
        <f t="shared" si="1379"/>
        <v>747018.07</v>
      </c>
      <c r="LZ45" s="267">
        <f t="shared" si="1379"/>
        <v>737646.02999999991</v>
      </c>
      <c r="MA45" s="267">
        <f t="shared" si="1379"/>
        <v>725533.50999999989</v>
      </c>
      <c r="MB45" s="267">
        <f t="shared" si="1379"/>
        <v>2728501.65</v>
      </c>
      <c r="MC45" s="267">
        <f t="shared" si="1379"/>
        <v>745353.13</v>
      </c>
      <c r="MD45" s="267">
        <f t="shared" si="1379"/>
        <v>809195.83000000007</v>
      </c>
      <c r="ME45" s="267">
        <f t="shared" si="1379"/>
        <v>773425.62000000011</v>
      </c>
      <c r="MF45" s="267">
        <f t="shared" si="1379"/>
        <v>738835.52</v>
      </c>
      <c r="MG45" s="267">
        <f t="shared" si="1379"/>
        <v>766413.52</v>
      </c>
      <c r="MH45" s="267">
        <f t="shared" si="1379"/>
        <v>785622.28000000014</v>
      </c>
      <c r="MI45" s="267">
        <f t="shared" ref="MI45:MT50" si="1380">AX45</f>
        <v>809776.44</v>
      </c>
      <c r="MJ45" s="267">
        <f t="shared" si="1380"/>
        <v>832917.84000000008</v>
      </c>
      <c r="MK45" s="267">
        <f t="shared" si="1380"/>
        <v>743266.94</v>
      </c>
      <c r="ML45" s="267">
        <f t="shared" si="1380"/>
        <v>1066978.6200000001</v>
      </c>
      <c r="MM45" s="267">
        <f t="shared" si="1380"/>
        <v>871421.17999999993</v>
      </c>
      <c r="MN45" s="267">
        <f t="shared" si="1380"/>
        <v>938127.61</v>
      </c>
      <c r="MO45" s="267">
        <f t="shared" si="1380"/>
        <v>2331301.9300000002</v>
      </c>
      <c r="MP45" s="267">
        <f t="shared" si="1380"/>
        <v>937930.58000000007</v>
      </c>
      <c r="MQ45" s="267">
        <f t="shared" si="1380"/>
        <v>921256.01</v>
      </c>
      <c r="MR45" s="267">
        <f t="shared" si="1380"/>
        <v>799121.17</v>
      </c>
      <c r="MS45" s="267">
        <f t="shared" si="1380"/>
        <v>1215388.95</v>
      </c>
      <c r="MT45" s="267">
        <f t="shared" si="1380"/>
        <v>1189596.24</v>
      </c>
      <c r="MU45" s="710">
        <f t="shared" ref="MU45:NF50" si="1381">BL45</f>
        <v>834513.57</v>
      </c>
      <c r="MV45" s="710">
        <f t="shared" si="1381"/>
        <v>841984.72</v>
      </c>
      <c r="MW45" s="710">
        <f t="shared" si="1381"/>
        <v>841357.56</v>
      </c>
      <c r="MX45" s="710">
        <f t="shared" si="1381"/>
        <v>830582.06</v>
      </c>
      <c r="MY45" s="710">
        <f t="shared" si="1381"/>
        <v>862301.04999999993</v>
      </c>
      <c r="MZ45" s="710">
        <f t="shared" si="1381"/>
        <v>898997.86999999988</v>
      </c>
      <c r="NA45" s="710">
        <f t="shared" si="1381"/>
        <v>2776943.1999999997</v>
      </c>
      <c r="NB45" s="710">
        <f t="shared" si="1381"/>
        <v>893845.33000000007</v>
      </c>
      <c r="NC45" s="710">
        <f t="shared" si="1381"/>
        <v>867090.54</v>
      </c>
      <c r="ND45" s="710">
        <f t="shared" si="1381"/>
        <v>882651.77</v>
      </c>
      <c r="NE45" s="710">
        <f t="shared" si="1381"/>
        <v>933513.69</v>
      </c>
      <c r="NF45" s="710">
        <f t="shared" si="1381"/>
        <v>2330709.91</v>
      </c>
      <c r="NG45" s="813">
        <f t="shared" ref="NG45:NR50" si="1382">BZ45</f>
        <v>854026.62</v>
      </c>
      <c r="NH45" s="813">
        <f t="shared" si="1382"/>
        <v>882244.46</v>
      </c>
      <c r="NI45" s="813">
        <f t="shared" si="1382"/>
        <v>875901.92999999993</v>
      </c>
      <c r="NJ45" s="813">
        <f t="shared" si="1382"/>
        <v>1008853.3200000001</v>
      </c>
      <c r="NK45" s="813">
        <f t="shared" si="1382"/>
        <v>928077.97</v>
      </c>
      <c r="NL45" s="813">
        <f t="shared" si="1382"/>
        <v>1022282.88</v>
      </c>
      <c r="NM45" s="813">
        <f t="shared" si="1382"/>
        <v>2915833.31</v>
      </c>
      <c r="NN45" s="813">
        <f t="shared" si="1382"/>
        <v>1002015.4199999999</v>
      </c>
      <c r="NO45" s="813">
        <f t="shared" si="1382"/>
        <v>902981.57000000007</v>
      </c>
      <c r="NP45" s="813">
        <f t="shared" si="1382"/>
        <v>698611.25</v>
      </c>
      <c r="NQ45" s="813">
        <f t="shared" si="1382"/>
        <v>1011228.0900000001</v>
      </c>
      <c r="NR45" s="813">
        <f t="shared" si="1382"/>
        <v>1030007.27</v>
      </c>
      <c r="NS45" s="866">
        <f t="shared" ref="NS45:OD50" si="1383">CN45</f>
        <v>975788.4</v>
      </c>
      <c r="NT45" s="866">
        <f t="shared" si="1383"/>
        <v>946109.59000000008</v>
      </c>
      <c r="NU45" s="866">
        <f t="shared" si="1383"/>
        <v>952139.08</v>
      </c>
      <c r="NV45" s="866">
        <f t="shared" si="1383"/>
        <v>977618.92999999993</v>
      </c>
      <c r="NW45" s="866">
        <f t="shared" si="1383"/>
        <v>862508.02</v>
      </c>
      <c r="NX45" s="866">
        <f t="shared" si="1383"/>
        <v>852908.37</v>
      </c>
      <c r="NY45" s="866">
        <f t="shared" si="1383"/>
        <v>756768.2</v>
      </c>
      <c r="NZ45" s="866">
        <f t="shared" si="1383"/>
        <v>2742097.85</v>
      </c>
      <c r="OA45" s="866">
        <f t="shared" si="1383"/>
        <v>945458.1399999999</v>
      </c>
      <c r="OB45" s="866">
        <f t="shared" si="1383"/>
        <v>755793.6100000001</v>
      </c>
      <c r="OC45" s="866">
        <f t="shared" si="1383"/>
        <v>794398.15</v>
      </c>
      <c r="OD45" s="866">
        <f t="shared" si="1383"/>
        <v>970426.07000000007</v>
      </c>
      <c r="OE45" s="1053">
        <f t="shared" ref="OE45:OP50" si="1384">DB45</f>
        <v>744308.4</v>
      </c>
      <c r="OF45" s="1053">
        <f t="shared" si="1384"/>
        <v>761196.89999999991</v>
      </c>
      <c r="OG45" s="1053">
        <f t="shared" si="1384"/>
        <v>736584.02</v>
      </c>
      <c r="OH45" s="1053">
        <f t="shared" si="1384"/>
        <v>749409.02</v>
      </c>
      <c r="OI45" s="1053">
        <f t="shared" si="1384"/>
        <v>761299.62</v>
      </c>
      <c r="OJ45" s="1053">
        <f t="shared" si="1384"/>
        <v>743043.88</v>
      </c>
      <c r="OK45" s="1053">
        <f t="shared" si="1384"/>
        <v>2936868.84</v>
      </c>
      <c r="OL45" s="1053">
        <f t="shared" si="1384"/>
        <v>793715.5</v>
      </c>
      <c r="OM45" s="1053">
        <f t="shared" si="1384"/>
        <v>791924.03</v>
      </c>
      <c r="ON45" s="1053">
        <f t="shared" si="1384"/>
        <v>761657.69</v>
      </c>
      <c r="OO45" s="1053">
        <f t="shared" si="1384"/>
        <v>975698.84000000008</v>
      </c>
      <c r="OP45" s="1053">
        <f t="shared" si="1384"/>
        <v>841810.84</v>
      </c>
      <c r="OQ45" s="1075">
        <f t="shared" ref="OQ45:PB50" si="1385">DP45</f>
        <v>793036.29</v>
      </c>
      <c r="OR45" s="1075">
        <f t="shared" si="1385"/>
        <v>804660.04</v>
      </c>
      <c r="OS45" s="1075">
        <f t="shared" si="1385"/>
        <v>792635.3</v>
      </c>
      <c r="OT45" s="1075">
        <f t="shared" si="1385"/>
        <v>809111.12</v>
      </c>
      <c r="OU45" s="1075">
        <f t="shared" si="1385"/>
        <v>778380.98</v>
      </c>
      <c r="OV45" s="1075">
        <f t="shared" si="1385"/>
        <v>779127.8</v>
      </c>
      <c r="OW45" s="1075">
        <f t="shared" si="1385"/>
        <v>920033.02</v>
      </c>
      <c r="OX45" s="1075">
        <f t="shared" si="1385"/>
        <v>820176.83000000007</v>
      </c>
      <c r="OY45" s="1075">
        <f t="shared" si="1385"/>
        <v>774555.09000000008</v>
      </c>
      <c r="OZ45" s="1075">
        <f t="shared" si="1385"/>
        <v>2188134.02</v>
      </c>
      <c r="PA45" s="1075">
        <f t="shared" si="1385"/>
        <v>987799.48</v>
      </c>
      <c r="PB45" s="1075">
        <f t="shared" si="1385"/>
        <v>792436.67999999993</v>
      </c>
      <c r="PC45" s="1133">
        <f t="shared" ref="PC45:PC50" si="1386">ED45</f>
        <v>770505.72</v>
      </c>
      <c r="PD45" s="1133">
        <f t="shared" ref="PD45:PN50" si="1387">EE45</f>
        <v>756155.78</v>
      </c>
      <c r="PE45" s="1133">
        <f t="shared" si="1387"/>
        <v>836815.65</v>
      </c>
      <c r="PF45" s="1133">
        <f t="shared" si="1387"/>
        <v>864776.2</v>
      </c>
      <c r="PG45" s="1133">
        <f t="shared" si="1387"/>
        <v>810863.99</v>
      </c>
      <c r="PH45" s="1133">
        <f t="shared" si="1387"/>
        <v>830885.48</v>
      </c>
      <c r="PI45" s="1133">
        <f t="shared" si="1387"/>
        <v>2541558.94</v>
      </c>
      <c r="PJ45" s="1133">
        <f t="shared" si="1387"/>
        <v>853019.6</v>
      </c>
      <c r="PK45" s="1133">
        <f t="shared" si="1387"/>
        <v>857302.42999999993</v>
      </c>
      <c r="PL45" s="1133">
        <f t="shared" si="1387"/>
        <v>0</v>
      </c>
      <c r="PM45" s="1133">
        <f t="shared" si="1387"/>
        <v>0</v>
      </c>
      <c r="PN45" s="1133">
        <f t="shared" si="1387"/>
        <v>0</v>
      </c>
    </row>
    <row r="46" spans="1:430" x14ac:dyDescent="0.3">
      <c r="A46" s="675"/>
      <c r="B46" s="50">
        <v>7.2</v>
      </c>
      <c r="E46" s="1188" t="s">
        <v>167</v>
      </c>
      <c r="F46" s="1188"/>
      <c r="G46" s="1189"/>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88">V45/V39</f>
        <v>7.1276031349856126</v>
      </c>
      <c r="W46" s="55">
        <f t="shared" si="1388"/>
        <v>5.8187893834641633</v>
      </c>
      <c r="X46" s="22">
        <f t="shared" si="1388"/>
        <v>6.9148461218955957</v>
      </c>
      <c r="Y46" s="55">
        <f t="shared" si="138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389">AJ45/AJ39</f>
        <v>7.554210436669087</v>
      </c>
      <c r="AK46" s="55">
        <f t="shared" si="1389"/>
        <v>5.4004929979464604</v>
      </c>
      <c r="AL46" s="22">
        <f t="shared" si="1389"/>
        <v>6.7063297423467096</v>
      </c>
      <c r="AM46" s="55">
        <f t="shared" si="1389"/>
        <v>6.6176180394197379</v>
      </c>
      <c r="AN46" s="22">
        <f t="shared" si="1389"/>
        <v>6.5188954778655299</v>
      </c>
      <c r="AO46" s="571">
        <f t="shared" si="1389"/>
        <v>24.557644501647076</v>
      </c>
      <c r="AP46" s="570">
        <f t="shared" si="1389"/>
        <v>6.7136833903801119</v>
      </c>
      <c r="AQ46" s="571">
        <f t="shared" si="1389"/>
        <v>6.1067696290035327</v>
      </c>
      <c r="AR46" s="570">
        <f t="shared" si="1389"/>
        <v>6.9713154384193841</v>
      </c>
      <c r="AS46" s="571">
        <f t="shared" si="1389"/>
        <v>6.6372805346940247</v>
      </c>
      <c r="AT46" s="570">
        <f t="shared" si="1389"/>
        <v>6.8673200541204089</v>
      </c>
      <c r="AU46" s="571">
        <f t="shared" si="1389"/>
        <v>6.9872841438685134</v>
      </c>
      <c r="AV46" s="129">
        <f t="shared" ref="AV46:BA46" si="1390">AV45/AV39</f>
        <v>8.0553568556486468</v>
      </c>
      <c r="AW46" s="630">
        <f t="shared" si="1390"/>
        <v>8.0553568556486468</v>
      </c>
      <c r="AX46" s="22">
        <f t="shared" si="1390"/>
        <v>7.2044808227831201</v>
      </c>
      <c r="AY46" s="55">
        <f t="shared" si="1390"/>
        <v>6.2230960154808255</v>
      </c>
      <c r="AZ46" s="22">
        <f t="shared" si="1390"/>
        <v>6.7132748654214378</v>
      </c>
      <c r="BA46" s="55">
        <f t="shared" si="1390"/>
        <v>9.6427381587152414</v>
      </c>
      <c r="BB46" s="22">
        <f t="shared" ref="BB46:BG46" si="1391">BB45/BB39</f>
        <v>7.9134498133837026</v>
      </c>
      <c r="BC46" s="571">
        <f t="shared" si="1391"/>
        <v>8.5444342131628321</v>
      </c>
      <c r="BD46" s="570">
        <f t="shared" si="1391"/>
        <v>18.912466576889379</v>
      </c>
      <c r="BE46" s="571">
        <f t="shared" si="1391"/>
        <v>8.5624482380865441</v>
      </c>
      <c r="BF46" s="570">
        <f t="shared" si="1391"/>
        <v>8.392220542017764</v>
      </c>
      <c r="BG46" s="571">
        <f t="shared" si="1391"/>
        <v>7.234812095423476</v>
      </c>
      <c r="BH46" s="570">
        <f t="shared" ref="BH46:BI46" si="1392">BH45/BH39</f>
        <v>10.919642327700062</v>
      </c>
      <c r="BI46" s="571">
        <f t="shared" si="1392"/>
        <v>8.7339944054095717</v>
      </c>
      <c r="BJ46" s="129">
        <f>BJ45/BJ39</f>
        <v>9.1185026576546075</v>
      </c>
      <c r="BK46" s="630">
        <f>BK45/BK39</f>
        <v>9.1185026576546075</v>
      </c>
      <c r="BL46" s="22">
        <f t="shared" ref="BL46:BM46" si="1393">BL45/BL39</f>
        <v>7.3309693940299026</v>
      </c>
      <c r="BM46" s="55">
        <f t="shared" si="1393"/>
        <v>7.2953430259760514</v>
      </c>
      <c r="BN46" s="22">
        <f t="shared" ref="BN46:BO46" si="1394">BN45/BN39</f>
        <v>7.2609066666666671</v>
      </c>
      <c r="BO46" s="55">
        <f t="shared" si="1394"/>
        <v>7.1233452830188684</v>
      </c>
      <c r="BP46" s="22">
        <f t="shared" ref="BP46:BQ46" si="1395">BP45/BP39</f>
        <v>7.3409814922018652</v>
      </c>
      <c r="BQ46" s="571">
        <f t="shared" si="1395"/>
        <v>7.6645483532691623</v>
      </c>
      <c r="BR46" s="570">
        <f t="shared" ref="BR46" si="1396">BR45/BR39</f>
        <v>19.478162548135259</v>
      </c>
      <c r="BS46" s="571">
        <f t="shared" ref="BS46:BT46" si="1397">BS45/BS39</f>
        <v>7.6363097597648917</v>
      </c>
      <c r="BT46" s="570">
        <f t="shared" si="1397"/>
        <v>7.3813157289884312</v>
      </c>
      <c r="BU46" s="570">
        <f t="shared" ref="BU46:BV46" si="1398">BU45/BU39</f>
        <v>7.4179274554790782</v>
      </c>
      <c r="BV46" s="570">
        <f t="shared" si="1398"/>
        <v>7.7899269835441762</v>
      </c>
      <c r="BW46" s="570">
        <f t="shared" ref="BW46" si="1399">BW45/BW39</f>
        <v>19.240757425660838</v>
      </c>
      <c r="BX46" s="129">
        <f>BX45/BX39</f>
        <v>9.6227500594686237</v>
      </c>
      <c r="BY46" s="630">
        <f>BY45/BY39</f>
        <v>9.6227500594686237</v>
      </c>
      <c r="BZ46" s="570">
        <f t="shared" ref="BZ46:CA46" si="1400">BZ45/BZ39</f>
        <v>5.7464934697914778</v>
      </c>
      <c r="CA46" s="55">
        <f t="shared" si="1400"/>
        <v>7.2803860341142581</v>
      </c>
      <c r="CB46" s="22">
        <f t="shared" ref="CB46:CC46" si="1401">CB45/CB39</f>
        <v>7.259557664415067</v>
      </c>
      <c r="CC46" s="55">
        <f t="shared" si="1401"/>
        <v>8.3566230689583776</v>
      </c>
      <c r="CD46" s="22">
        <f t="shared" ref="CD46:CE46" si="1402">CD45/CD39</f>
        <v>7.7029146608678332</v>
      </c>
      <c r="CE46" s="571">
        <f t="shared" si="1402"/>
        <v>6.9576184577690059</v>
      </c>
      <c r="CF46" s="570">
        <f t="shared" ref="CF46:CG46" si="1403">CF45/CF39</f>
        <v>23.768378017069214</v>
      </c>
      <c r="CG46" s="571">
        <f t="shared" si="1403"/>
        <v>8.4477706490856814</v>
      </c>
      <c r="CH46" s="570">
        <f t="shared" ref="CH46:CI46" si="1404">CH45/CH39</f>
        <v>7.6528401684845715</v>
      </c>
      <c r="CI46" s="570">
        <f t="shared" si="1404"/>
        <v>5.8909297501496738</v>
      </c>
      <c r="CJ46" s="570">
        <f t="shared" ref="CJ46:CK46" si="1405">CJ45/CJ39</f>
        <v>8.5097287767604701</v>
      </c>
      <c r="CK46" s="570">
        <f t="shared" si="1405"/>
        <v>8.6339022447987386</v>
      </c>
      <c r="CL46" s="129">
        <f>CL45/CL39</f>
        <v>8.7863637330756941</v>
      </c>
      <c r="CM46" s="630">
        <f>CM45/CM39</f>
        <v>8.7863637330756923</v>
      </c>
      <c r="CN46" s="570">
        <f t="shared" ref="CN46:CO46" si="1406">CN45/CN39</f>
        <v>6.6931092667535497</v>
      </c>
      <c r="CO46" s="55">
        <f t="shared" si="1406"/>
        <v>8.141658692322256</v>
      </c>
      <c r="CP46" s="22">
        <f t="shared" ref="CP46:CQ46" si="1407">CP45/CP39</f>
        <v>8.2773829208286607</v>
      </c>
      <c r="CQ46" s="55">
        <f t="shared" si="1407"/>
        <v>8.2047361795338762</v>
      </c>
      <c r="CR46" s="22">
        <f t="shared" ref="CR46:CS46" si="1408">CR45/CR39</f>
        <v>7.2719211183056798</v>
      </c>
      <c r="CS46" s="571">
        <f t="shared" si="1408"/>
        <v>6.1598287629186137</v>
      </c>
      <c r="CT46" s="570">
        <f t="shared" ref="CT46:CU46" si="1409">CT45/CT39</f>
        <v>6.1687863250650077</v>
      </c>
      <c r="CU46" s="571">
        <f t="shared" si="1409"/>
        <v>23.169198823837569</v>
      </c>
      <c r="CV46" s="570">
        <f t="shared" ref="CV46:CW46" si="1410">CV45/CV39</f>
        <v>7.9655091243028284</v>
      </c>
      <c r="CW46" s="990">
        <f t="shared" si="1410"/>
        <v>6.3539833372566168</v>
      </c>
      <c r="CX46" s="570">
        <f t="shared" ref="CX46:CY46" si="1411">CX45/CX39</f>
        <v>6.6681060822267364</v>
      </c>
      <c r="CY46" s="55">
        <f t="shared" si="1411"/>
        <v>6.65121842058368</v>
      </c>
      <c r="CZ46" s="129">
        <f>CZ45/CZ39</f>
        <v>8.3716707649862556</v>
      </c>
      <c r="DA46" s="1012" t="s">
        <v>287</v>
      </c>
      <c r="DB46" s="1011">
        <f t="shared" ref="DB46:DC46" si="1412">DB45/DB39</f>
        <v>6.1854054997382262</v>
      </c>
      <c r="DC46" s="55">
        <f t="shared" si="1412"/>
        <v>6.3201861523260732</v>
      </c>
      <c r="DD46" s="22">
        <f t="shared" ref="DD46:DE46" si="1413">DD45/DD39</f>
        <v>6.1149125414048164</v>
      </c>
      <c r="DE46" s="55">
        <f t="shared" si="1413"/>
        <v>6.0584741624628125</v>
      </c>
      <c r="DF46" s="22">
        <f t="shared" ref="DF46:DG46" si="1414">DF45/DF39</f>
        <v>6.1837970303463514</v>
      </c>
      <c r="DG46" s="571">
        <f t="shared" si="1414"/>
        <v>4.9314671409798638</v>
      </c>
      <c r="DH46" s="570">
        <f t="shared" ref="DH46:DI46" si="1415">DH45/DH39</f>
        <v>23.925806646082656</v>
      </c>
      <c r="DI46" s="571">
        <f t="shared" si="1415"/>
        <v>6.483226602192345</v>
      </c>
      <c r="DJ46" s="570">
        <f t="shared" ref="DJ46:DK46" si="1416">DJ45/DJ39</f>
        <v>6.4682765126764243</v>
      </c>
      <c r="DK46" s="571">
        <f t="shared" si="1416"/>
        <v>6.1820857277361121</v>
      </c>
      <c r="DL46" s="570">
        <f t="shared" ref="DL46:DM46" si="1417">DL45/DL39</f>
        <v>7.8920241686955546</v>
      </c>
      <c r="DM46" s="571">
        <f t="shared" si="1417"/>
        <v>5.5193834210819634</v>
      </c>
      <c r="DN46" s="129">
        <f>DN45/DN39</f>
        <v>7.6015798808656108</v>
      </c>
      <c r="DO46" s="630">
        <f>DO45/DO39</f>
        <v>7.6015798808656116</v>
      </c>
      <c r="DP46" s="1011">
        <f t="shared" ref="DP46:DQ46" si="1418">DP45/DP39</f>
        <v>6.3320820657771817</v>
      </c>
      <c r="DQ46" s="55">
        <f t="shared" si="1418"/>
        <v>6.4471315369885192</v>
      </c>
      <c r="DR46" s="22">
        <f t="shared" ref="DR46:DS46" si="1419">DR45/DR39</f>
        <v>6.3814643061291862</v>
      </c>
      <c r="DS46" s="55">
        <f t="shared" si="1419"/>
        <v>6.5088176333360144</v>
      </c>
      <c r="DT46" s="22">
        <f t="shared" ref="DT46:DU46" si="1420">DT45/DT39</f>
        <v>5.2327429547165751</v>
      </c>
      <c r="DU46" s="571">
        <f t="shared" si="1420"/>
        <v>6.2934394184168019</v>
      </c>
      <c r="DV46" s="570">
        <f t="shared" ref="DV46:DW46" si="1421">DV45/DV39</f>
        <v>7.5128041351602945</v>
      </c>
      <c r="DW46" s="571">
        <f t="shared" si="1421"/>
        <v>6.7118129444594476</v>
      </c>
      <c r="DX46" s="570">
        <f t="shared" ref="DX46:DY46" si="1422">DX45/DX39</f>
        <v>6.3252222449062927</v>
      </c>
      <c r="DY46" s="571">
        <f t="shared" si="1422"/>
        <v>14.48260948989655</v>
      </c>
      <c r="DZ46" s="570">
        <f t="shared" ref="DZ46:EA46" si="1423">DZ45/DZ39</f>
        <v>7.9609887169568019</v>
      </c>
      <c r="EA46" s="571">
        <f t="shared" si="1423"/>
        <v>6.3604064564287368</v>
      </c>
      <c r="EB46" s="129">
        <f>EB45/EB39</f>
        <v>7.3082820598013125</v>
      </c>
      <c r="EC46" s="630">
        <f>EC45/EC39</f>
        <v>7.3082820598013134</v>
      </c>
      <c r="ED46" s="1011">
        <f t="shared" ref="ED46" si="1424">ED45/ED39</f>
        <v>6.1555756878535135</v>
      </c>
      <c r="EE46" s="55">
        <f t="shared" ref="EE46:EF46" si="1425">EE45/EE39</f>
        <v>6.0494882195287811</v>
      </c>
      <c r="EF46" s="22">
        <f t="shared" si="1425"/>
        <v>6.6909388567727701</v>
      </c>
      <c r="EG46" s="55">
        <f t="shared" ref="EG46:EH46" si="1426">EG45/EG39</f>
        <v>5.9593706929819721</v>
      </c>
      <c r="EH46" s="22">
        <f t="shared" si="1426"/>
        <v>6.5222888145300111</v>
      </c>
      <c r="EI46" s="571">
        <f t="shared" ref="EI46:EJ46" si="1427">EI45/EI39</f>
        <v>6.7013378714069098</v>
      </c>
      <c r="EJ46" s="570">
        <f t="shared" si="1427"/>
        <v>20.480917207923024</v>
      </c>
      <c r="EK46" s="571">
        <f t="shared" ref="EK46:EL46" si="1428">EK45/EK39</f>
        <v>6.8526088318699241</v>
      </c>
      <c r="EL46" s="570">
        <f t="shared" si="1428"/>
        <v>6.8767390728901789</v>
      </c>
      <c r="EM46" s="571"/>
      <c r="EN46" s="570"/>
      <c r="EO46" s="571"/>
      <c r="EP46" s="129">
        <f>EP45/EP39</f>
        <v>7.9883525411201344</v>
      </c>
      <c r="EQ46" s="630">
        <f>EQ45/EQ39</f>
        <v>7.9883525411201335</v>
      </c>
      <c r="ER46" s="663">
        <f t="shared" si="1207"/>
        <v>0.2171966789146067</v>
      </c>
      <c r="ES46" s="367">
        <f t="shared" si="1208"/>
        <v>3.108456367918017E-2</v>
      </c>
      <c r="ET46" s="600">
        <f t="shared" si="1209"/>
        <v>-0.9813848073022946</v>
      </c>
      <c r="EU46" s="367">
        <f t="shared" si="1210"/>
        <v>-0.13621867160764842</v>
      </c>
      <c r="EV46" s="600">
        <f t="shared" si="1211"/>
        <v>0.49017884994061234</v>
      </c>
      <c r="EW46" s="367">
        <f t="shared" si="1212"/>
        <v>7.8767682311380635E-2</v>
      </c>
      <c r="EX46" s="600">
        <f t="shared" si="1213"/>
        <v>2.9294632932938036</v>
      </c>
      <c r="EY46" s="367">
        <f t="shared" si="1214"/>
        <v>0.43636873985047259</v>
      </c>
      <c r="EZ46" s="600">
        <f t="shared" si="1215"/>
        <v>-1.7292883453315389</v>
      </c>
      <c r="FA46" s="367">
        <f t="shared" si="1216"/>
        <v>-0.1793358190244525</v>
      </c>
      <c r="FB46" s="600">
        <f t="shared" si="1217"/>
        <v>0.63098439977912957</v>
      </c>
      <c r="FC46" s="367">
        <f t="shared" si="1218"/>
        <v>7.9735692354043972E-2</v>
      </c>
      <c r="FD46" s="600">
        <f t="shared" si="1219"/>
        <v>10.368032363726547</v>
      </c>
      <c r="FE46" s="367">
        <f t="shared" si="1220"/>
        <v>1.213425266678797</v>
      </c>
      <c r="FF46" s="600">
        <f t="shared" si="1221"/>
        <v>-10.350018338802835</v>
      </c>
      <c r="FG46" s="367">
        <f t="shared" si="1222"/>
        <v>-0.54725904189833874</v>
      </c>
      <c r="FH46" s="600">
        <f t="shared" si="1223"/>
        <v>-0.17022769606878008</v>
      </c>
      <c r="FI46" s="367">
        <f t="shared" si="1224"/>
        <v>-1.9880727022861509E-2</v>
      </c>
      <c r="FJ46" s="600">
        <f t="shared" si="1225"/>
        <v>-1.157408446594288</v>
      </c>
      <c r="FK46" s="100">
        <f t="shared" si="1226"/>
        <v>-0.13791444597999197</v>
      </c>
      <c r="FL46" s="600">
        <f t="shared" si="1227"/>
        <v>3.6848302322765862</v>
      </c>
      <c r="FM46" s="367">
        <f t="shared" si="1228"/>
        <v>0.50931941060466501</v>
      </c>
      <c r="FN46" s="600">
        <f t="shared" si="1229"/>
        <v>-2.1856479222904905</v>
      </c>
      <c r="FO46" s="367">
        <f t="shared" si="1230"/>
        <v>-0.20015746456695896</v>
      </c>
      <c r="FP46" s="600">
        <f t="shared" si="1231"/>
        <v>-1.4030250113796692</v>
      </c>
      <c r="FQ46" s="367">
        <f t="shared" si="1232"/>
        <v>-0.1606395592045122</v>
      </c>
      <c r="FR46" s="413">
        <f t="shared" si="1233"/>
        <v>-3.562636805385111E-2</v>
      </c>
      <c r="FS46" s="370">
        <f t="shared" si="1234"/>
        <v>-4.859707651059632E-3</v>
      </c>
      <c r="FT46" s="413">
        <f t="shared" si="1235"/>
        <v>-3.4436359309384379E-2</v>
      </c>
      <c r="FU46" s="370">
        <f t="shared" si="1236"/>
        <v>-4.7203207836518562E-3</v>
      </c>
      <c r="FV46" s="413">
        <f t="shared" si="1237"/>
        <v>-0.13756138364779869</v>
      </c>
      <c r="FW46" s="370">
        <f t="shared" si="1238"/>
        <v>-1.8945482976570237E-2</v>
      </c>
      <c r="FX46" s="413">
        <f t="shared" si="1239"/>
        <v>0.21763620918299686</v>
      </c>
      <c r="FY46" s="370">
        <f t="shared" si="1240"/>
        <v>3.0552528416924189E-2</v>
      </c>
      <c r="FZ46" s="413">
        <f t="shared" si="1241"/>
        <v>0.32356686106729704</v>
      </c>
      <c r="GA46" s="370">
        <f t="shared" si="1242"/>
        <v>4.4076784747518263E-2</v>
      </c>
      <c r="GB46" s="413">
        <f t="shared" si="1243"/>
        <v>11.813614194866098</v>
      </c>
      <c r="GC46" s="370">
        <f t="shared" si="1244"/>
        <v>1.5413320720753536</v>
      </c>
      <c r="GD46" s="413">
        <f t="shared" si="1245"/>
        <v>-11.841852788370367</v>
      </c>
      <c r="GE46" s="370">
        <f t="shared" si="1246"/>
        <v>-0.60795533249639333</v>
      </c>
      <c r="GF46" s="413">
        <f t="shared" si="1247"/>
        <v>-0.25499403077646043</v>
      </c>
      <c r="GG46" s="370">
        <f t="shared" si="1248"/>
        <v>-3.3392311050555297E-2</v>
      </c>
      <c r="GH46" s="413">
        <f t="shared" si="1249"/>
        <v>3.6611726490646923E-2</v>
      </c>
      <c r="GI46" s="370">
        <f t="shared" si="1250"/>
        <v>4.9600542552139769E-3</v>
      </c>
      <c r="GJ46" s="413">
        <f t="shared" si="1251"/>
        <v>0.37199952806509806</v>
      </c>
      <c r="GK46" s="370">
        <f t="shared" si="1252"/>
        <v>5.0148714758639128E-2</v>
      </c>
      <c r="GL46" s="413">
        <f t="shared" si="1253"/>
        <v>11.450830442116661</v>
      </c>
      <c r="GM46" s="370">
        <f t="shared" si="1254"/>
        <v>1.4699535010156008</v>
      </c>
      <c r="GN46" s="413">
        <f t="shared" si="1255"/>
        <v>-13.494263955869361</v>
      </c>
      <c r="GO46" s="370">
        <f t="shared" si="1256"/>
        <v>-0.70133746075258208</v>
      </c>
      <c r="GP46" s="413">
        <f t="shared" si="1257"/>
        <v>1.5338925643227803</v>
      </c>
      <c r="GQ46" s="370">
        <f t="shared" si="1258"/>
        <v>0.26692670450009937</v>
      </c>
      <c r="GR46" s="413">
        <f t="shared" si="1259"/>
        <v>-2.0828369699191107E-2</v>
      </c>
      <c r="GS46" s="370">
        <f t="shared" si="1260"/>
        <v>-2.8608880904932832E-3</v>
      </c>
      <c r="GT46" s="413">
        <f t="shared" si="1261"/>
        <v>1.0970654045433106</v>
      </c>
      <c r="GU46" s="370">
        <f t="shared" si="1262"/>
        <v>0.15112014467781015</v>
      </c>
      <c r="GV46" s="413">
        <f t="shared" si="1263"/>
        <v>-0.65370840809054442</v>
      </c>
      <c r="GW46" s="370">
        <f t="shared" si="1264"/>
        <v>-7.8226384353605502E-2</v>
      </c>
      <c r="GX46" s="413">
        <f t="shared" si="1265"/>
        <v>-0.74529620309882727</v>
      </c>
      <c r="GY46" s="370">
        <f t="shared" si="1266"/>
        <v>-9.6755090236824715E-2</v>
      </c>
      <c r="GZ46" s="413">
        <f t="shared" si="1267"/>
        <v>16.810759559300209</v>
      </c>
      <c r="HA46" s="370">
        <f t="shared" si="1268"/>
        <v>2.4161657701320203</v>
      </c>
      <c r="HB46" s="413">
        <f t="shared" si="1269"/>
        <v>-15.320607367983532</v>
      </c>
      <c r="HC46" s="370">
        <f t="shared" si="1270"/>
        <v>-0.64457942216255015</v>
      </c>
      <c r="HD46" s="413">
        <f t="shared" si="1271"/>
        <v>-0.79493048060110993</v>
      </c>
      <c r="HE46" s="370">
        <f t="shared" si="1272"/>
        <v>-9.4099439203779375E-2</v>
      </c>
      <c r="HF46" s="413">
        <f t="shared" si="1273"/>
        <v>-1.7619104183348977</v>
      </c>
      <c r="HG46" s="370">
        <f t="shared" si="1274"/>
        <v>-0.23022961143114978</v>
      </c>
      <c r="HH46" s="413">
        <f t="shared" si="1275"/>
        <v>2.6187990266107963</v>
      </c>
      <c r="HI46" s="370">
        <f t="shared" si="1276"/>
        <v>0.44454765846499172</v>
      </c>
      <c r="HJ46" s="413">
        <f t="shared" si="1277"/>
        <v>0.12417346803826845</v>
      </c>
      <c r="HK46" s="370">
        <f t="shared" si="1278"/>
        <v>1.4591941916806834E-2</v>
      </c>
      <c r="HL46" s="413">
        <f t="shared" si="1279"/>
        <v>-1.9407929780451889</v>
      </c>
      <c r="HM46" s="370">
        <f t="shared" si="1280"/>
        <v>-0.22478746261163279</v>
      </c>
      <c r="HN46" s="413">
        <f t="shared" si="1281"/>
        <v>1.4485494255687064</v>
      </c>
      <c r="HO46" s="370">
        <f t="shared" si="1282"/>
        <v>0.21642399187535094</v>
      </c>
      <c r="HP46" s="413">
        <f t="shared" si="1283"/>
        <v>0.13572422850640464</v>
      </c>
      <c r="HQ46" s="370">
        <f t="shared" si="1284"/>
        <v>1.6670341221057972E-2</v>
      </c>
      <c r="HR46" s="413">
        <f t="shared" si="1285"/>
        <v>-7.2646741294784434E-2</v>
      </c>
      <c r="HS46" s="370">
        <f t="shared" si="1286"/>
        <v>-8.7765350461171694E-3</v>
      </c>
      <c r="HT46" s="413">
        <f t="shared" si="1287"/>
        <v>-0.93281506122819646</v>
      </c>
      <c r="HU46" s="370">
        <f t="shared" si="1288"/>
        <v>-0.11369226758991184</v>
      </c>
      <c r="HV46" s="413">
        <f t="shared" si="1289"/>
        <v>-1.1120923553870661</v>
      </c>
      <c r="HW46" s="370">
        <f t="shared" si="1290"/>
        <v>-0.15292965054139337</v>
      </c>
      <c r="HX46" s="413">
        <f t="shared" si="1291"/>
        <v>8.9575621463939825E-3</v>
      </c>
      <c r="HY46" s="370">
        <f t="shared" si="1292"/>
        <v>1.4541901229977964E-3</v>
      </c>
      <c r="HZ46" s="413">
        <f t="shared" si="1293"/>
        <v>17.000412498772562</v>
      </c>
      <c r="IA46" s="370">
        <f t="shared" si="1294"/>
        <v>2.7558763755029898</v>
      </c>
      <c r="IB46" s="413">
        <f t="shared" si="1295"/>
        <v>-15.20368969953474</v>
      </c>
      <c r="IC46" s="370">
        <f t="shared" si="1296"/>
        <v>-0.65620265142239032</v>
      </c>
      <c r="ID46" s="413">
        <f t="shared" si="1297"/>
        <v>-1.6115257870462116</v>
      </c>
      <c r="IE46" s="370">
        <f t="shared" si="1298"/>
        <v>-0.20231296730668907</v>
      </c>
      <c r="IF46" s="413">
        <f t="shared" si="1299"/>
        <v>0.31412274497011961</v>
      </c>
      <c r="IG46" s="370">
        <f t="shared" si="1300"/>
        <v>4.943713703626812E-2</v>
      </c>
      <c r="IH46" s="413">
        <f t="shared" si="1301"/>
        <v>-1.688766164305644E-2</v>
      </c>
      <c r="II46" s="370">
        <f t="shared" si="1302"/>
        <v>-2.5326024263574707E-3</v>
      </c>
      <c r="IJ46" s="413">
        <f t="shared" si="1303"/>
        <v>-0.46581292084545378</v>
      </c>
      <c r="IK46" s="370">
        <f t="shared" si="1304"/>
        <v>-7.0034224015842236E-2</v>
      </c>
      <c r="IL46" s="413">
        <f t="shared" si="1305"/>
        <v>0.13478065258784699</v>
      </c>
      <c r="IM46" s="370">
        <f t="shared" si="1306"/>
        <v>2.1790107793830345E-2</v>
      </c>
      <c r="IN46" s="413">
        <f t="shared" si="1307"/>
        <v>-0.20527361092125673</v>
      </c>
      <c r="IO46" s="370">
        <f t="shared" si="1308"/>
        <v>-3.3569345355526206E-2</v>
      </c>
      <c r="IP46" s="413">
        <f t="shared" si="1309"/>
        <v>-5.6438378942003986E-2</v>
      </c>
      <c r="IQ46" s="370">
        <f t="shared" si="1310"/>
        <v>-9.2296297878101865E-3</v>
      </c>
      <c r="IR46" s="413">
        <f t="shared" si="1311"/>
        <v>0.12532286788353897</v>
      </c>
      <c r="IS46" s="370">
        <f t="shared" si="1312"/>
        <v>1.648642385499317E-2</v>
      </c>
      <c r="IT46" s="413">
        <f t="shared" si="1313"/>
        <v>-1.2523298893664876</v>
      </c>
      <c r="IU46" s="370">
        <f t="shared" si="1314"/>
        <v>-0.20251794863589584</v>
      </c>
      <c r="IV46" s="413">
        <f t="shared" si="1315"/>
        <v>18.994339505102793</v>
      </c>
      <c r="IW46" s="370">
        <f t="shared" si="1316"/>
        <v>3.8516609686521588</v>
      </c>
      <c r="IX46" s="413">
        <f t="shared" si="1317"/>
        <v>-17.44258004389031</v>
      </c>
      <c r="IY46" s="370">
        <f t="shared" si="1318"/>
        <v>-0.72902787780181966</v>
      </c>
      <c r="IZ46" s="413">
        <f t="shared" si="1319"/>
        <v>-1.4950089515920695E-2</v>
      </c>
      <c r="JA46" s="370">
        <f t="shared" si="1320"/>
        <v>-2.3059643651612031E-3</v>
      </c>
      <c r="JB46" s="413">
        <f t="shared" si="1321"/>
        <v>-0.28619078494031225</v>
      </c>
      <c r="JC46" s="370">
        <f t="shared" si="1322"/>
        <v>-4.424529229377256E-2</v>
      </c>
      <c r="JD46" s="413">
        <f t="shared" si="1323"/>
        <v>1.7099384409594425</v>
      </c>
      <c r="JE46" s="370">
        <f t="shared" si="1324"/>
        <v>0.27659571805802574</v>
      </c>
      <c r="JF46" s="413">
        <f t="shared" si="1325"/>
        <v>-2.3726407476135911</v>
      </c>
      <c r="JG46" s="370">
        <f t="shared" si="1326"/>
        <v>-0.30063779543718211</v>
      </c>
      <c r="JH46" s="413">
        <f t="shared" si="1327"/>
        <v>0.81269864469521824</v>
      </c>
      <c r="JI46" s="370">
        <f t="shared" si="1328"/>
        <v>0.14724446241422834</v>
      </c>
      <c r="JJ46" s="413">
        <f t="shared" si="1329"/>
        <v>0.11504947121133746</v>
      </c>
      <c r="JK46" s="370">
        <f t="shared" si="1330"/>
        <v>1.8169295662344927E-2</v>
      </c>
      <c r="JL46" s="413">
        <f t="shared" si="1331"/>
        <v>-6.5667230859332903E-2</v>
      </c>
      <c r="JM46" s="370">
        <f t="shared" si="1332"/>
        <v>-1.0185495748393917E-2</v>
      </c>
      <c r="JN46" s="413">
        <f t="shared" si="1333"/>
        <v>0.12735332720682813</v>
      </c>
      <c r="JO46" s="370">
        <f t="shared" si="1334"/>
        <v>1.995675617655801E-2</v>
      </c>
      <c r="JP46" s="413">
        <f t="shared" si="1335"/>
        <v>-1.2760746786194392</v>
      </c>
      <c r="JQ46" s="370">
        <f t="shared" si="1336"/>
        <v>-0.19605322356610611</v>
      </c>
      <c r="JR46" s="413">
        <f t="shared" si="1337"/>
        <v>1.0606964637002267</v>
      </c>
      <c r="JS46" s="370">
        <f t="shared" si="1338"/>
        <v>0.2027037201864004</v>
      </c>
      <c r="JT46" s="413">
        <f t="shared" si="1339"/>
        <v>1.2193647167434927</v>
      </c>
      <c r="JU46" s="370">
        <f t="shared" si="1340"/>
        <v>0.19375172074830904</v>
      </c>
      <c r="JV46" s="413">
        <f t="shared" si="1341"/>
        <v>-0.8009911907008469</v>
      </c>
      <c r="JW46" s="370">
        <f t="shared" si="1342"/>
        <v>-0.1066168072919895</v>
      </c>
      <c r="JX46" s="413">
        <f t="shared" si="1343"/>
        <v>-0.38659069955315495</v>
      </c>
      <c r="JY46" s="370">
        <f t="shared" si="1344"/>
        <v>-5.7598550906023498E-2</v>
      </c>
      <c r="JZ46" s="413">
        <f t="shared" si="1345"/>
        <v>8.1573872449902574</v>
      </c>
      <c r="KA46" s="370">
        <f t="shared" si="1346"/>
        <v>1.289660177799983</v>
      </c>
      <c r="KB46" s="413">
        <f t="shared" si="1347"/>
        <v>-6.5216207729397482</v>
      </c>
      <c r="KC46" s="370">
        <f t="shared" si="1348"/>
        <v>-0.45030702357122881</v>
      </c>
      <c r="KD46" s="413">
        <f t="shared" si="1349"/>
        <v>-1.6005822605280651</v>
      </c>
      <c r="KE46" s="370">
        <f t="shared" si="1350"/>
        <v>-0.20105320047984063</v>
      </c>
      <c r="KF46" s="413">
        <f t="shared" si="1351"/>
        <v>-0.20483076857522331</v>
      </c>
      <c r="KG46" s="375">
        <f t="shared" si="1352"/>
        <v>-3.2204037584452172E-2</v>
      </c>
      <c r="KH46" s="413">
        <f t="shared" si="1353"/>
        <v>-0.10608746832473237</v>
      </c>
      <c r="KI46" s="370">
        <f t="shared" si="1354"/>
        <v>-1.7234369895584162E-2</v>
      </c>
      <c r="KJ46" s="413">
        <f t="shared" si="1355"/>
        <v>0.64145063724398899</v>
      </c>
      <c r="KK46" s="370">
        <f t="shared" si="1356"/>
        <v>0.10603386831521992</v>
      </c>
      <c r="KL46" s="413">
        <f t="shared" si="1357"/>
        <v>-0.73156816379079803</v>
      </c>
      <c r="KM46" s="370">
        <f t="shared" si="1358"/>
        <v>-0.10933714676682221</v>
      </c>
      <c r="KN46" s="413">
        <f t="shared" si="1359"/>
        <v>0.562918121548039</v>
      </c>
      <c r="KO46" s="370">
        <f t="shared" si="1360"/>
        <v>9.4459323064255279E-2</v>
      </c>
      <c r="KP46" s="413">
        <f t="shared" si="1361"/>
        <v>0.17904905687689876</v>
      </c>
      <c r="KQ46" s="370">
        <f t="shared" si="1362"/>
        <v>2.7451874942738309E-2</v>
      </c>
      <c r="KR46" s="413">
        <f t="shared" si="1363"/>
        <v>13.779579336516115</v>
      </c>
      <c r="KS46" s="370">
        <f t="shared" si="1364"/>
        <v>2.0562430369778038</v>
      </c>
      <c r="KT46" s="413">
        <f t="shared" si="1365"/>
        <v>-13.6283083760531</v>
      </c>
      <c r="KU46" s="370">
        <f t="shared" si="1366"/>
        <v>-0.66541494395480494</v>
      </c>
      <c r="KV46" s="413">
        <f t="shared" si="1367"/>
        <v>2.413024102025485E-2</v>
      </c>
      <c r="KW46" s="370">
        <f t="shared" si="1368"/>
        <v>3.5213218224321502E-3</v>
      </c>
      <c r="KX46" s="413">
        <f t="shared" si="1369"/>
        <v>-6.8767390728901789</v>
      </c>
      <c r="KY46" s="370">
        <f t="shared" si="1370"/>
        <v>-1</v>
      </c>
      <c r="KZ46" s="413">
        <f t="shared" si="1371"/>
        <v>0</v>
      </c>
      <c r="LA46" s="370" t="e">
        <f t="shared" si="1372"/>
        <v>#DIV/0!</v>
      </c>
      <c r="LB46" s="413">
        <f t="shared" si="1373"/>
        <v>0</v>
      </c>
      <c r="LC46" s="370" t="e">
        <f t="shared" si="1374"/>
        <v>#DIV/0!</v>
      </c>
      <c r="LD46" s="570">
        <f t="shared" si="1375"/>
        <v>6.3252222449062927</v>
      </c>
      <c r="LE46" s="966">
        <f t="shared" si="1376"/>
        <v>6.8767390728901789</v>
      </c>
      <c r="LF46" s="600">
        <f>LE46-LD46</f>
        <v>0.55151682798388624</v>
      </c>
      <c r="LG46" s="100">
        <f t="shared" si="1377"/>
        <v>8.7193272683505033E-2</v>
      </c>
      <c r="LH46" s="614"/>
      <c r="LI46" s="614"/>
      <c r="LJ46" s="614"/>
      <c r="LK46" t="str">
        <f t="shared" si="137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79"/>
        <v>7.554210436669087</v>
      </c>
      <c r="LX46" s="269">
        <f t="shared" si="1379"/>
        <v>5.4004929979464604</v>
      </c>
      <c r="LY46" s="269">
        <f t="shared" si="1379"/>
        <v>6.7063297423467096</v>
      </c>
      <c r="LZ46" s="269">
        <f t="shared" si="1379"/>
        <v>6.6176180394197379</v>
      </c>
      <c r="MA46" s="269">
        <f t="shared" si="1379"/>
        <v>6.5188954778655299</v>
      </c>
      <c r="MB46" s="269">
        <f t="shared" si="1379"/>
        <v>24.557644501647076</v>
      </c>
      <c r="MC46" s="269">
        <f t="shared" si="1379"/>
        <v>6.7136833903801119</v>
      </c>
      <c r="MD46" s="269">
        <f t="shared" si="1379"/>
        <v>6.1067696290035327</v>
      </c>
      <c r="ME46" s="269">
        <f t="shared" si="1379"/>
        <v>6.9713154384193841</v>
      </c>
      <c r="MF46" s="269">
        <f t="shared" si="1379"/>
        <v>6.6372805346940247</v>
      </c>
      <c r="MG46" s="269">
        <f t="shared" si="1379"/>
        <v>6.8673200541204089</v>
      </c>
      <c r="MH46" s="269">
        <f t="shared" si="1379"/>
        <v>6.9872841438685134</v>
      </c>
      <c r="MI46" s="269">
        <f t="shared" si="1380"/>
        <v>7.2044808227831201</v>
      </c>
      <c r="MJ46" s="269">
        <f t="shared" si="1380"/>
        <v>6.2230960154808255</v>
      </c>
      <c r="MK46" s="269">
        <f t="shared" si="1380"/>
        <v>6.7132748654214378</v>
      </c>
      <c r="ML46" s="269">
        <f t="shared" si="1380"/>
        <v>9.6427381587152414</v>
      </c>
      <c r="MM46" s="269">
        <f t="shared" si="1380"/>
        <v>7.9134498133837026</v>
      </c>
      <c r="MN46" s="269">
        <f t="shared" si="1380"/>
        <v>8.5444342131628321</v>
      </c>
      <c r="MO46" s="269">
        <f t="shared" si="1380"/>
        <v>18.912466576889379</v>
      </c>
      <c r="MP46" s="269">
        <f t="shared" si="1380"/>
        <v>8.5624482380865441</v>
      </c>
      <c r="MQ46" s="269">
        <f t="shared" si="1380"/>
        <v>8.392220542017764</v>
      </c>
      <c r="MR46" s="269">
        <f t="shared" si="1380"/>
        <v>7.234812095423476</v>
      </c>
      <c r="MS46" s="269">
        <f t="shared" si="1380"/>
        <v>10.919642327700062</v>
      </c>
      <c r="MT46" s="269">
        <f t="shared" si="1380"/>
        <v>8.7339944054095717</v>
      </c>
      <c r="MU46" s="711">
        <f t="shared" si="1381"/>
        <v>7.3309693940299026</v>
      </c>
      <c r="MV46" s="711">
        <f t="shared" si="1381"/>
        <v>7.2953430259760514</v>
      </c>
      <c r="MW46" s="711">
        <f t="shared" si="1381"/>
        <v>7.2609066666666671</v>
      </c>
      <c r="MX46" s="711">
        <f t="shared" si="1381"/>
        <v>7.1233452830188684</v>
      </c>
      <c r="MY46" s="711">
        <f t="shared" si="1381"/>
        <v>7.3409814922018652</v>
      </c>
      <c r="MZ46" s="711">
        <f t="shared" si="1381"/>
        <v>7.6645483532691623</v>
      </c>
      <c r="NA46" s="711">
        <f t="shared" si="1381"/>
        <v>19.478162548135259</v>
      </c>
      <c r="NB46" s="711">
        <f t="shared" si="1381"/>
        <v>7.6363097597648917</v>
      </c>
      <c r="NC46" s="711">
        <f t="shared" si="1381"/>
        <v>7.3813157289884312</v>
      </c>
      <c r="ND46" s="711">
        <f t="shared" si="1381"/>
        <v>7.4179274554790782</v>
      </c>
      <c r="NE46" s="711">
        <f t="shared" si="1381"/>
        <v>7.7899269835441762</v>
      </c>
      <c r="NF46" s="711">
        <f t="shared" si="1381"/>
        <v>19.240757425660838</v>
      </c>
      <c r="NG46" s="814">
        <f t="shared" si="1382"/>
        <v>5.7464934697914778</v>
      </c>
      <c r="NH46" s="814">
        <f t="shared" si="1382"/>
        <v>7.2803860341142581</v>
      </c>
      <c r="NI46" s="814">
        <f t="shared" si="1382"/>
        <v>7.259557664415067</v>
      </c>
      <c r="NJ46" s="814">
        <f t="shared" si="1382"/>
        <v>8.3566230689583776</v>
      </c>
      <c r="NK46" s="814">
        <f t="shared" si="1382"/>
        <v>7.7029146608678332</v>
      </c>
      <c r="NL46" s="814">
        <f t="shared" si="1382"/>
        <v>6.9576184577690059</v>
      </c>
      <c r="NM46" s="814">
        <f t="shared" si="1382"/>
        <v>23.768378017069214</v>
      </c>
      <c r="NN46" s="814">
        <f t="shared" si="1382"/>
        <v>8.4477706490856814</v>
      </c>
      <c r="NO46" s="814">
        <f t="shared" si="1382"/>
        <v>7.6528401684845715</v>
      </c>
      <c r="NP46" s="814">
        <f t="shared" si="1382"/>
        <v>5.8909297501496738</v>
      </c>
      <c r="NQ46" s="814">
        <f t="shared" si="1382"/>
        <v>8.5097287767604701</v>
      </c>
      <c r="NR46" s="814">
        <f t="shared" si="1382"/>
        <v>8.6339022447987386</v>
      </c>
      <c r="NS46" s="867">
        <f t="shared" si="1383"/>
        <v>6.6931092667535497</v>
      </c>
      <c r="NT46" s="867">
        <f t="shared" si="1383"/>
        <v>8.141658692322256</v>
      </c>
      <c r="NU46" s="867">
        <f t="shared" si="1383"/>
        <v>8.2773829208286607</v>
      </c>
      <c r="NV46" s="867">
        <f t="shared" si="1383"/>
        <v>8.2047361795338762</v>
      </c>
      <c r="NW46" s="867">
        <f t="shared" si="1383"/>
        <v>7.2719211183056798</v>
      </c>
      <c r="NX46" s="867">
        <f t="shared" si="1383"/>
        <v>6.1598287629186137</v>
      </c>
      <c r="NY46" s="867">
        <f t="shared" si="1383"/>
        <v>6.1687863250650077</v>
      </c>
      <c r="NZ46" s="867">
        <f t="shared" si="1383"/>
        <v>23.169198823837569</v>
      </c>
      <c r="OA46" s="867">
        <f t="shared" si="1383"/>
        <v>7.9655091243028284</v>
      </c>
      <c r="OB46" s="867">
        <f t="shared" si="1383"/>
        <v>6.3539833372566168</v>
      </c>
      <c r="OC46" s="867">
        <f t="shared" si="1383"/>
        <v>6.6681060822267364</v>
      </c>
      <c r="OD46" s="867">
        <f t="shared" si="1383"/>
        <v>6.65121842058368</v>
      </c>
      <c r="OE46" s="1054">
        <f t="shared" si="1384"/>
        <v>6.1854054997382262</v>
      </c>
      <c r="OF46" s="1054">
        <f t="shared" si="1384"/>
        <v>6.3201861523260732</v>
      </c>
      <c r="OG46" s="1054">
        <f t="shared" si="1384"/>
        <v>6.1149125414048164</v>
      </c>
      <c r="OH46" s="1054">
        <f t="shared" si="1384"/>
        <v>6.0584741624628125</v>
      </c>
      <c r="OI46" s="1054">
        <f t="shared" si="1384"/>
        <v>6.1837970303463514</v>
      </c>
      <c r="OJ46" s="1054">
        <f t="shared" si="1384"/>
        <v>4.9314671409798638</v>
      </c>
      <c r="OK46" s="1054">
        <f t="shared" si="1384"/>
        <v>23.925806646082656</v>
      </c>
      <c r="OL46" s="1054">
        <f t="shared" si="1384"/>
        <v>6.483226602192345</v>
      </c>
      <c r="OM46" s="1054">
        <f t="shared" si="1384"/>
        <v>6.4682765126764243</v>
      </c>
      <c r="ON46" s="1054">
        <f t="shared" si="1384"/>
        <v>6.1820857277361121</v>
      </c>
      <c r="OO46" s="1054">
        <f t="shared" si="1384"/>
        <v>7.8920241686955546</v>
      </c>
      <c r="OP46" s="1054">
        <f t="shared" si="1384"/>
        <v>5.5193834210819634</v>
      </c>
      <c r="OQ46" s="1076">
        <f t="shared" si="1385"/>
        <v>6.3320820657771817</v>
      </c>
      <c r="OR46" s="1076">
        <f t="shared" si="1385"/>
        <v>6.4471315369885192</v>
      </c>
      <c r="OS46" s="1076">
        <f t="shared" si="1385"/>
        <v>6.3814643061291862</v>
      </c>
      <c r="OT46" s="1076">
        <f t="shared" si="1385"/>
        <v>6.5088176333360144</v>
      </c>
      <c r="OU46" s="1076">
        <f t="shared" si="1385"/>
        <v>5.2327429547165751</v>
      </c>
      <c r="OV46" s="1076">
        <f t="shared" si="1385"/>
        <v>6.2934394184168019</v>
      </c>
      <c r="OW46" s="1076">
        <f t="shared" si="1385"/>
        <v>7.5128041351602945</v>
      </c>
      <c r="OX46" s="1076">
        <f t="shared" si="1385"/>
        <v>6.7118129444594476</v>
      </c>
      <c r="OY46" s="1076">
        <f t="shared" si="1385"/>
        <v>6.3252222449062927</v>
      </c>
      <c r="OZ46" s="1076">
        <f t="shared" si="1385"/>
        <v>14.48260948989655</v>
      </c>
      <c r="PA46" s="1076">
        <f t="shared" si="1385"/>
        <v>7.9609887169568019</v>
      </c>
      <c r="PB46" s="1076">
        <f t="shared" si="1385"/>
        <v>6.3604064564287368</v>
      </c>
      <c r="PC46" s="1134">
        <f t="shared" si="1386"/>
        <v>6.1555756878535135</v>
      </c>
      <c r="PD46" s="1134">
        <f t="shared" si="1387"/>
        <v>6.0494882195287811</v>
      </c>
      <c r="PE46" s="1134">
        <f t="shared" si="1387"/>
        <v>6.6909388567727701</v>
      </c>
      <c r="PF46" s="1134">
        <f t="shared" si="1387"/>
        <v>5.9593706929819721</v>
      </c>
      <c r="PG46" s="1134">
        <f t="shared" si="1387"/>
        <v>6.5222888145300111</v>
      </c>
      <c r="PH46" s="1134">
        <f t="shared" si="1387"/>
        <v>6.7013378714069098</v>
      </c>
      <c r="PI46" s="1134">
        <f t="shared" si="1387"/>
        <v>20.480917207923024</v>
      </c>
      <c r="PJ46" s="1134">
        <f t="shared" si="1387"/>
        <v>6.8526088318699241</v>
      </c>
      <c r="PK46" s="1134">
        <f t="shared" si="1387"/>
        <v>6.8767390728901789</v>
      </c>
      <c r="PL46" s="1134">
        <f t="shared" si="1387"/>
        <v>0</v>
      </c>
      <c r="PM46" s="1134">
        <f t="shared" si="1387"/>
        <v>0</v>
      </c>
      <c r="PN46" s="1134">
        <f t="shared" si="1387"/>
        <v>0</v>
      </c>
    </row>
    <row r="47" spans="1:430" x14ac:dyDescent="0.3">
      <c r="A47" s="675"/>
      <c r="B47" s="69">
        <v>7.3</v>
      </c>
      <c r="C47" s="26"/>
      <c r="D47" s="26"/>
      <c r="E47" s="1194" t="s">
        <v>1</v>
      </c>
      <c r="F47" s="1194"/>
      <c r="G47" s="1195"/>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29">V45/V8</f>
        <v>9.4654689268022438E-3</v>
      </c>
      <c r="W47" s="88">
        <f t="shared" si="1429"/>
        <v>9.7105213694941572E-3</v>
      </c>
      <c r="X47" s="89">
        <f t="shared" si="1429"/>
        <v>9.3139492618193424E-3</v>
      </c>
      <c r="Y47" s="88">
        <f t="shared" si="142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30">AJ45/AJ8</f>
        <v>8.8951244754300485E-3</v>
      </c>
      <c r="AK47" s="88">
        <f>AK45/AK8</f>
        <v>7.6896613159759203E-3</v>
      </c>
      <c r="AL47" s="89">
        <f t="shared" si="1430"/>
        <v>7.8854844030897091E-3</v>
      </c>
      <c r="AM47" s="88">
        <f t="shared" si="1430"/>
        <v>7.7865536299089036E-3</v>
      </c>
      <c r="AN47" s="89">
        <f t="shared" si="1430"/>
        <v>7.6586944905147085E-3</v>
      </c>
      <c r="AO47" s="88">
        <f t="shared" si="1430"/>
        <v>2.8801923365628271E-2</v>
      </c>
      <c r="AP47" s="572">
        <f t="shared" si="1430"/>
        <v>7.8679093819097254E-3</v>
      </c>
      <c r="AQ47" s="573">
        <f t="shared" ref="AQ47:AW47" si="1431">AQ45/AQ8</f>
        <v>8.5418296461158335E-3</v>
      </c>
      <c r="AR47" s="572">
        <f t="shared" si="1431"/>
        <v>8.164241145411635E-3</v>
      </c>
      <c r="AS47" s="573">
        <f t="shared" si="1431"/>
        <v>7.7991098252933495E-3</v>
      </c>
      <c r="AT47" s="572">
        <f t="shared" si="1431"/>
        <v>8.0902217777370274E-3</v>
      </c>
      <c r="AU47" s="573">
        <f t="shared" si="1431"/>
        <v>8.2929884623269921E-3</v>
      </c>
      <c r="AV47" s="130">
        <f t="shared" si="1431"/>
        <v>0.1174737419193421</v>
      </c>
      <c r="AW47" s="148">
        <f t="shared" si="1431"/>
        <v>9.7894784932785073E-3</v>
      </c>
      <c r="AX47" s="357">
        <f t="shared" ref="AX47:BC47" si="1432">AX45/AX8</f>
        <v>8.5479585354735921E-3</v>
      </c>
      <c r="AY47" s="88">
        <f t="shared" si="1432"/>
        <v>8.7922379660443431E-3</v>
      </c>
      <c r="AZ47" s="89">
        <f t="shared" si="1432"/>
        <v>7.8458876673521624E-3</v>
      </c>
      <c r="BA47" s="88">
        <f t="shared" si="1432"/>
        <v>1.1262971545574771E-2</v>
      </c>
      <c r="BB47" s="89">
        <f t="shared" si="1432"/>
        <v>9.1986772467391974E-3</v>
      </c>
      <c r="BC47" s="88">
        <f t="shared" si="1432"/>
        <v>9.9028268978323709E-3</v>
      </c>
      <c r="BD47" s="572">
        <f t="shared" ref="BD47:BK47" si="1433">BD45/BD8</f>
        <v>2.4609103509247023E-2</v>
      </c>
      <c r="BE47" s="573">
        <f t="shared" si="1433"/>
        <v>9.9007470592657621E-3</v>
      </c>
      <c r="BF47" s="572">
        <f t="shared" si="1433"/>
        <v>9.724731154237885E-3</v>
      </c>
      <c r="BG47" s="573">
        <f t="shared" si="1433"/>
        <v>8.4354820522799401E-3</v>
      </c>
      <c r="BH47" s="572">
        <f t="shared" si="1433"/>
        <v>1.2829583371273172E-2</v>
      </c>
      <c r="BI47" s="573">
        <f t="shared" si="1433"/>
        <v>1.2557316848432009E-2</v>
      </c>
      <c r="BJ47" s="130">
        <f t="shared" si="1433"/>
        <v>0.13360752385375221</v>
      </c>
      <c r="BK47" s="148">
        <f t="shared" si="1433"/>
        <v>1.113396032114602E-2</v>
      </c>
      <c r="BL47" s="357">
        <f t="shared" ref="BL47:BM47" si="1434">BL45/BL8</f>
        <v>8.8090824100168184E-3</v>
      </c>
      <c r="BM47" s="88">
        <f t="shared" si="1434"/>
        <v>8.887947485928761E-3</v>
      </c>
      <c r="BN47" s="89">
        <f t="shared" ref="BN47:BO47" si="1435">BN45/BN8</f>
        <v>8.8813272171603761E-3</v>
      </c>
      <c r="BO47" s="88">
        <f t="shared" si="1435"/>
        <v>8.7675815922580308E-3</v>
      </c>
      <c r="BP47" s="89">
        <f t="shared" ref="BP47:BQ47" si="1436">BP45/BP8</f>
        <v>9.1024056225880567E-3</v>
      </c>
      <c r="BQ47" s="88">
        <f t="shared" si="1436"/>
        <v>9.4897753708901161E-3</v>
      </c>
      <c r="BR47" s="572">
        <f t="shared" ref="BR47:BS47" si="1437">BR45/BR8</f>
        <v>2.9313269880962885E-2</v>
      </c>
      <c r="BS47" s="573">
        <f t="shared" si="1437"/>
        <v>9.435385423125808E-3</v>
      </c>
      <c r="BT47" s="572">
        <f t="shared" ref="BT47:BU47" si="1438">BT45/BT8</f>
        <v>9.1529632331874295E-3</v>
      </c>
      <c r="BU47" s="572">
        <f t="shared" si="1438"/>
        <v>9.3172267783221442E-3</v>
      </c>
      <c r="BV47" s="572">
        <f t="shared" ref="BV47:BW47" si="1439">BV45/BV8</f>
        <v>9.8541225951411342E-3</v>
      </c>
      <c r="BW47" s="572">
        <f t="shared" si="1439"/>
        <v>2.4602854176514928E-2</v>
      </c>
      <c r="BX47" s="130">
        <f>BX45/BX8</f>
        <v>0.14561394178609646</v>
      </c>
      <c r="BY47" s="148">
        <f t="shared" si="1205"/>
        <v>1.2134495148841374E-2</v>
      </c>
      <c r="BZ47" s="572">
        <f t="shared" ref="BZ47:CA47" si="1440">BZ45/BZ8</f>
        <v>9.0150611642278236E-3</v>
      </c>
      <c r="CA47" s="88">
        <f t="shared" si="1440"/>
        <v>9.3129272348690343E-3</v>
      </c>
      <c r="CB47" s="89">
        <f t="shared" ref="CB47:CC47" si="1441">CB45/CB8</f>
        <v>9.2459758137459422E-3</v>
      </c>
      <c r="CC47" s="88">
        <f t="shared" si="1441"/>
        <v>1.064940386229917E-2</v>
      </c>
      <c r="CD47" s="89">
        <f t="shared" ref="CD47:CE47" si="1442">CD45/CD8</f>
        <v>9.7967434138322238E-3</v>
      </c>
      <c r="CE47" s="88">
        <f t="shared" si="1442"/>
        <v>1.0791165608330771E-2</v>
      </c>
      <c r="CF47" s="572">
        <f t="shared" ref="CF47:CG47" si="1443">CF45/CF8</f>
        <v>3.0779386753006444E-2</v>
      </c>
      <c r="CG47" s="88">
        <f t="shared" si="1443"/>
        <v>1.0577223340883018E-2</v>
      </c>
      <c r="CH47" s="572">
        <f t="shared" ref="CH47:CI47" si="1444">CH45/CH8</f>
        <v>9.5318271036100351E-3</v>
      </c>
      <c r="CI47" s="572">
        <f t="shared" si="1444"/>
        <v>7.3745044958524308E-3</v>
      </c>
      <c r="CJ47" s="572">
        <f t="shared" ref="CJ47:CK47" si="1445">CJ45/CJ8</f>
        <v>1.0674471812524157E-2</v>
      </c>
      <c r="CK47" s="572">
        <f t="shared" si="1445"/>
        <v>1.0872703872684112E-2</v>
      </c>
      <c r="CL47" s="130">
        <f>CL45/CL8</f>
        <v>0.13862139447586516</v>
      </c>
      <c r="CM47" s="148">
        <f t="shared" si="1206"/>
        <v>1.1551782872988761E-2</v>
      </c>
      <c r="CN47" s="572">
        <f t="shared" ref="CN47:CO47" si="1446">CN45/CN8</f>
        <v>1.0300372263974636E-2</v>
      </c>
      <c r="CO47" s="88">
        <f t="shared" si="1446"/>
        <v>9.9870842690038281E-3</v>
      </c>
      <c r="CP47" s="89">
        <f t="shared" ref="CP47:CQ47" si="1447">CP45/CP8</f>
        <v>1.0050731255955006E-2</v>
      </c>
      <c r="CQ47" s="88">
        <f t="shared" si="1447"/>
        <v>1.0319695244695018E-2</v>
      </c>
      <c r="CR47" s="89">
        <f t="shared" ref="CR47:CS47" si="1448">CR45/CR8</f>
        <v>9.1045903872844572E-3</v>
      </c>
      <c r="CS47" s="88">
        <f t="shared" si="1448"/>
        <v>9.0032569746266878E-3</v>
      </c>
      <c r="CT47" s="89">
        <f t="shared" ref="CT47:CU47" si="1449">CT45/CT8</f>
        <v>7.9884062749034611E-3</v>
      </c>
      <c r="CU47" s="88">
        <f t="shared" si="1449"/>
        <v>2.8945444154946379E-2</v>
      </c>
      <c r="CV47" s="572">
        <f t="shared" ref="CV47:CW47" si="1450">CV45/CV8</f>
        <v>9.9802075962422254E-3</v>
      </c>
      <c r="CW47" s="991">
        <f t="shared" si="1450"/>
        <v>7.978118552888375E-3</v>
      </c>
      <c r="CX47" s="572">
        <f t="shared" ref="CX47:CY47" si="1451">CX45/CX8</f>
        <v>8.3856260955887177E-3</v>
      </c>
      <c r="CY47" s="88">
        <f t="shared" si="1451"/>
        <v>1.0243767783738675E-2</v>
      </c>
      <c r="CZ47" s="130">
        <f>CZ45/CZ8</f>
        <v>0.13228730085384746</v>
      </c>
      <c r="DA47" s="148">
        <f>SUM(CN47:CY47)/$CZ$4</f>
        <v>1.1023941737820621E-2</v>
      </c>
      <c r="DB47" s="572">
        <f t="shared" ref="DB47:DC47" si="1452">DB45/DB8</f>
        <v>7.8568812656548675E-3</v>
      </c>
      <c r="DC47" s="88">
        <f t="shared" si="1452"/>
        <v>8.0351554047818907E-3</v>
      </c>
      <c r="DD47" s="89">
        <f t="shared" ref="DD47:DE47" si="1453">DD45/DD8</f>
        <v>7.7753431068610145E-3</v>
      </c>
      <c r="DE47" s="88">
        <f t="shared" si="1453"/>
        <v>7.9107231485641902E-3</v>
      </c>
      <c r="DF47" s="89">
        <f t="shared" ref="DF47:DG47" si="1454">DF45/DF8</f>
        <v>8.0362397118293565E-3</v>
      </c>
      <c r="DG47" s="88">
        <f t="shared" si="1454"/>
        <v>7.8435330574416519E-3</v>
      </c>
      <c r="DH47" s="89">
        <f t="shared" ref="DH47:DI47" si="1455">DH45/DH8</f>
        <v>3.1001436727949788E-2</v>
      </c>
      <c r="DI47" s="88">
        <f t="shared" si="1455"/>
        <v>8.3784200772285874E-3</v>
      </c>
      <c r="DJ47" s="572">
        <f t="shared" ref="DJ47:DK47" si="1456">DJ45/DJ8</f>
        <v>8.3595094118632859E-3</v>
      </c>
      <c r="DK47" s="88">
        <f t="shared" si="1456"/>
        <v>8.0400194803699147E-3</v>
      </c>
      <c r="DL47" s="572">
        <f t="shared" ref="DL47:DM47" si="1457">DL45/DL8</f>
        <v>1.0299426873211679E-2</v>
      </c>
      <c r="DM47" s="88">
        <f t="shared" si="1457"/>
        <v>8.8861120175738814E-3</v>
      </c>
      <c r="DN47" s="130">
        <f>DN45/DN8</f>
        <v>0.12242280028333009</v>
      </c>
      <c r="DO47" s="148">
        <f>SUM(DB47:DM47)/$DN$4</f>
        <v>1.0201900023610842E-2</v>
      </c>
      <c r="DP47" s="572">
        <f t="shared" ref="DP47:DQ47" si="1458">DP45/DP8</f>
        <v>8.3712503713318856E-3</v>
      </c>
      <c r="DQ47" s="88">
        <f t="shared" si="1458"/>
        <v>8.4939500796942461E-3</v>
      </c>
      <c r="DR47" s="89">
        <f t="shared" ref="DR47:DS47" si="1459">DR45/DR8</f>
        <v>8.3670175414743749E-3</v>
      </c>
      <c r="DS47" s="88">
        <f t="shared" si="1459"/>
        <v>8.5409354517039272E-3</v>
      </c>
      <c r="DT47" s="89">
        <f t="shared" ref="DT47:DU47" si="1460">DT45/DT8</f>
        <v>8.2165496712170334E-3</v>
      </c>
      <c r="DU47" s="88">
        <f t="shared" si="1460"/>
        <v>8.2244330648033707E-3</v>
      </c>
      <c r="DV47" s="89">
        <f t="shared" ref="DV47:DW47" si="1461">DV45/DV8</f>
        <v>9.7118213345729672E-3</v>
      </c>
      <c r="DW47" s="88">
        <f t="shared" si="1461"/>
        <v>8.6577445184700293E-3</v>
      </c>
      <c r="DX47" s="572">
        <f t="shared" ref="DX47:DY47" si="1462">DX45/DX8</f>
        <v>8.1761637727568587E-3</v>
      </c>
      <c r="DY47" s="88">
        <f t="shared" si="1462"/>
        <v>2.3097830399979462E-2</v>
      </c>
      <c r="DZ47" s="572">
        <f t="shared" ref="DZ47:EA47" si="1463">DZ45/DZ8</f>
        <v>1.0427160607935661E-2</v>
      </c>
      <c r="EA47" s="88">
        <f t="shared" si="1463"/>
        <v>8.364920918949378E-3</v>
      </c>
      <c r="EB47" s="130">
        <f>EB45/EB8</f>
        <v>0.11864977773288919</v>
      </c>
      <c r="EC47" s="148">
        <f>SUM(DP47:EA47)/$EB$4</f>
        <v>9.8874814777407671E-3</v>
      </c>
      <c r="ED47" s="572">
        <f t="shared" ref="ED47" si="1464">ED45/ED8</f>
        <v>8.1334188308877266E-3</v>
      </c>
      <c r="EE47" s="88">
        <f t="shared" ref="EE47:EF47" si="1465">EE45/EE8</f>
        <v>7.9819416008184828E-3</v>
      </c>
      <c r="EF47" s="89">
        <f t="shared" si="1465"/>
        <v>8.8333830483329229E-3</v>
      </c>
      <c r="EG47" s="88">
        <f t="shared" ref="EG47:EH47" si="1466">EG45/EG8</f>
        <v>9.1285331789406204E-3</v>
      </c>
      <c r="EH47" s="89">
        <f t="shared" si="1466"/>
        <v>8.5594386574505358E-3</v>
      </c>
      <c r="EI47" s="88">
        <f t="shared" ref="EI47:EJ47" si="1467">EI45/EI8</f>
        <v>8.7707844782037286E-3</v>
      </c>
      <c r="EJ47" s="89">
        <f t="shared" si="1467"/>
        <v>2.6828565714485612E-2</v>
      </c>
      <c r="EK47" s="88">
        <f t="shared" ref="EK47:EL47" si="1468">EK45/EK8</f>
        <v>9.0044311127973412E-3</v>
      </c>
      <c r="EL47" s="572">
        <f t="shared" si="1468"/>
        <v>9.0496404464431579E-3</v>
      </c>
      <c r="EM47" s="88"/>
      <c r="EN47" s="572"/>
      <c r="EO47" s="88"/>
      <c r="EP47" s="130">
        <f>EP45/EP8</f>
        <v>9.6290137068360121E-2</v>
      </c>
      <c r="EQ47" s="148">
        <f>SUM(ED47:EO47)/$EP$4</f>
        <v>1.069890411870668E-2</v>
      </c>
      <c r="ER47" s="601">
        <f t="shared" si="1207"/>
        <v>2.5497007314660008E-4</v>
      </c>
      <c r="ES47" s="594">
        <f t="shared" si="1208"/>
        <v>3.0745258395675629E-2</v>
      </c>
      <c r="ET47" s="601">
        <f t="shared" si="1209"/>
        <v>2.4427943057075095E-4</v>
      </c>
      <c r="EU47" s="594">
        <f t="shared" si="1210"/>
        <v>2.8577517024328529E-2</v>
      </c>
      <c r="EV47" s="601">
        <f t="shared" si="1211"/>
        <v>-9.4635029869218068E-4</v>
      </c>
      <c r="EW47" s="594">
        <f t="shared" si="1212"/>
        <v>-0.10763474582318963</v>
      </c>
      <c r="EX47" s="601">
        <f t="shared" si="1213"/>
        <v>3.4170838782226088E-3</v>
      </c>
      <c r="EY47" s="594">
        <f t="shared" si="1214"/>
        <v>0.43552546545390569</v>
      </c>
      <c r="EZ47" s="601">
        <f t="shared" si="1215"/>
        <v>-2.0642942988355738E-3</v>
      </c>
      <c r="FA47" s="594">
        <f t="shared" si="1216"/>
        <v>-0.183281498180348</v>
      </c>
      <c r="FB47" s="601">
        <f t="shared" si="1217"/>
        <v>7.0414965109317357E-4</v>
      </c>
      <c r="FC47" s="594">
        <f t="shared" si="1218"/>
        <v>7.6549011581288476E-2</v>
      </c>
      <c r="FD47" s="601">
        <f t="shared" si="1219"/>
        <v>1.4706276611414652E-2</v>
      </c>
      <c r="FE47" s="594">
        <f t="shared" si="1220"/>
        <v>1.485058434640891</v>
      </c>
      <c r="FF47" s="601">
        <f t="shared" si="1221"/>
        <v>-1.4708356449981261E-2</v>
      </c>
      <c r="FG47" s="594">
        <f t="shared" si="1222"/>
        <v>-0.59767949061836023</v>
      </c>
      <c r="FH47" s="601">
        <f t="shared" si="1223"/>
        <v>-1.7601590502787715E-4</v>
      </c>
      <c r="FI47" s="594">
        <f t="shared" si="1224"/>
        <v>-1.7778042805684045E-2</v>
      </c>
      <c r="FJ47" s="601">
        <f t="shared" si="1225"/>
        <v>-1.2892491019579448E-3</v>
      </c>
      <c r="FK47" s="108">
        <f t="shared" si="1226"/>
        <v>-0.13257426673395598</v>
      </c>
      <c r="FL47" s="601">
        <f t="shared" si="1227"/>
        <v>4.3941013189932321E-3</v>
      </c>
      <c r="FM47" s="594">
        <f t="shared" si="1228"/>
        <v>0.52090696083048338</v>
      </c>
      <c r="FN47" s="601">
        <f t="shared" si="1229"/>
        <v>-2.722665228411629E-4</v>
      </c>
      <c r="FO47" s="594">
        <f t="shared" si="1230"/>
        <v>-2.1221774313482163E-2</v>
      </c>
      <c r="FP47" s="601">
        <f t="shared" si="1231"/>
        <v>-3.7482344384151909E-3</v>
      </c>
      <c r="FQ47" s="594">
        <f t="shared" si="1232"/>
        <v>-0.29849007424569529</v>
      </c>
      <c r="FR47" s="363">
        <f t="shared" si="1233"/>
        <v>7.8865075911942542E-5</v>
      </c>
      <c r="FS47" s="372">
        <f t="shared" si="1234"/>
        <v>8.9527004336189386E-3</v>
      </c>
      <c r="FT47" s="363">
        <f t="shared" si="1235"/>
        <v>-6.6202687683848682E-6</v>
      </c>
      <c r="FU47" s="372">
        <f t="shared" si="1236"/>
        <v>-7.4485912285890063E-4</v>
      </c>
      <c r="FV47" s="363">
        <f t="shared" si="1237"/>
        <v>-1.1374562490234531E-4</v>
      </c>
      <c r="FW47" s="372">
        <f t="shared" si="1238"/>
        <v>-1.2807277799940488E-2</v>
      </c>
      <c r="FX47" s="363">
        <f t="shared" si="1239"/>
        <v>3.3482403033002588E-4</v>
      </c>
      <c r="FY47" s="372">
        <f t="shared" si="1240"/>
        <v>3.8188869622346362E-2</v>
      </c>
      <c r="FZ47" s="363">
        <f t="shared" si="1241"/>
        <v>3.8736974830205946E-4</v>
      </c>
      <c r="GA47" s="372">
        <f t="shared" si="1242"/>
        <v>4.2556854128845106E-2</v>
      </c>
      <c r="GB47" s="363">
        <f t="shared" si="1243"/>
        <v>1.9823494510072769E-2</v>
      </c>
      <c r="GC47" s="372">
        <f t="shared" si="1244"/>
        <v>2.0889319014738046</v>
      </c>
      <c r="GD47" s="363">
        <f t="shared" si="1245"/>
        <v>-1.9877884457837079E-2</v>
      </c>
      <c r="GE47" s="372">
        <f t="shared" si="1246"/>
        <v>-0.67811897268910648</v>
      </c>
      <c r="GF47" s="363">
        <f t="shared" si="1247"/>
        <v>-2.8242218993837845E-4</v>
      </c>
      <c r="GG47" s="372">
        <f t="shared" si="1248"/>
        <v>-2.9932236710349034E-2</v>
      </c>
      <c r="GH47" s="363">
        <f t="shared" si="1249"/>
        <v>1.6426354513471471E-4</v>
      </c>
      <c r="GI47" s="372">
        <f t="shared" si="1250"/>
        <v>1.7946488033418171E-2</v>
      </c>
      <c r="GJ47" s="363">
        <f t="shared" si="1251"/>
        <v>5.3689581681898996E-4</v>
      </c>
      <c r="GK47" s="372">
        <f t="shared" si="1252"/>
        <v>5.7623993661735762E-2</v>
      </c>
      <c r="GL47" s="363">
        <f t="shared" si="1253"/>
        <v>1.4748731581373794E-2</v>
      </c>
      <c r="GM47" s="372">
        <f t="shared" si="1254"/>
        <v>1.4967067274610619</v>
      </c>
      <c r="GN47" s="363">
        <f t="shared" si="1255"/>
        <v>-1.5587793012287104E-2</v>
      </c>
      <c r="GO47" s="372">
        <f t="shared" si="1256"/>
        <v>-0.63357661271539367</v>
      </c>
      <c r="GP47" s="363">
        <f t="shared" si="1257"/>
        <v>2.9786607064121069E-4</v>
      </c>
      <c r="GQ47" s="372">
        <f t="shared" si="1258"/>
        <v>3.304093729537376E-2</v>
      </c>
      <c r="GR47" s="363">
        <f t="shared" si="1259"/>
        <v>-6.6951421123092117E-5</v>
      </c>
      <c r="GS47" s="372">
        <f t="shared" si="1260"/>
        <v>-7.1890845310608334E-3</v>
      </c>
      <c r="GT47" s="363">
        <f t="shared" si="1261"/>
        <v>1.4034280485532274E-3</v>
      </c>
      <c r="GU47" s="372">
        <f t="shared" si="1262"/>
        <v>0.15178798612762523</v>
      </c>
      <c r="GV47" s="363">
        <f t="shared" si="1263"/>
        <v>-8.5266044846694575E-4</v>
      </c>
      <c r="GW47" s="372">
        <f t="shared" si="1264"/>
        <v>-8.0066495692356937E-2</v>
      </c>
      <c r="GX47" s="363">
        <f t="shared" si="1265"/>
        <v>9.9442219449854749E-4</v>
      </c>
      <c r="GY47" s="372">
        <f t="shared" si="1266"/>
        <v>0.10150538321688637</v>
      </c>
      <c r="GZ47" s="363">
        <f t="shared" si="1267"/>
        <v>1.9988221144675675E-2</v>
      </c>
      <c r="HA47" s="372">
        <f t="shared" si="1268"/>
        <v>1.8522763777478111</v>
      </c>
      <c r="HB47" s="363">
        <f t="shared" si="1269"/>
        <v>-2.0202163412123428E-2</v>
      </c>
      <c r="HC47" s="372">
        <f t="shared" si="1270"/>
        <v>-0.65635366858471078</v>
      </c>
      <c r="HD47" s="363">
        <f t="shared" si="1271"/>
        <v>-1.045396237272983E-3</v>
      </c>
      <c r="HE47" s="372">
        <f t="shared" si="1272"/>
        <v>-9.88346566562818E-2</v>
      </c>
      <c r="HF47" s="363">
        <f t="shared" si="1273"/>
        <v>-2.1573226077576044E-3</v>
      </c>
      <c r="HG47" s="372">
        <f t="shared" si="1274"/>
        <v>-0.22632834023400938</v>
      </c>
      <c r="HH47" s="363">
        <f t="shared" si="1275"/>
        <v>3.2999673166717262E-3</v>
      </c>
      <c r="HI47" s="372">
        <f t="shared" si="1276"/>
        <v>0.44748326054010734</v>
      </c>
      <c r="HJ47" s="363">
        <f t="shared" si="1277"/>
        <v>1.9823206015995472E-4</v>
      </c>
      <c r="HK47" s="372">
        <f t="shared" si="1278"/>
        <v>1.8570666880901102E-2</v>
      </c>
      <c r="HL47" s="363">
        <f t="shared" si="1279"/>
        <v>-5.7233160870947576E-4</v>
      </c>
      <c r="HM47" s="372">
        <f t="shared" si="1280"/>
        <v>-5.2639308070126442E-2</v>
      </c>
      <c r="HN47" s="363">
        <f t="shared" si="1281"/>
        <v>-3.1328799497080777E-4</v>
      </c>
      <c r="HO47" s="372">
        <f t="shared" si="1282"/>
        <v>-3.0415210920728256E-2</v>
      </c>
      <c r="HP47" s="363">
        <f t="shared" si="1283"/>
        <v>6.364698695117757E-5</v>
      </c>
      <c r="HQ47" s="372">
        <f t="shared" si="1284"/>
        <v>6.3729297998129444E-3</v>
      </c>
      <c r="HR47" s="363">
        <f t="shared" si="1285"/>
        <v>2.6896398874001227E-4</v>
      </c>
      <c r="HS47" s="372">
        <f t="shared" si="1286"/>
        <v>2.67606387923916E-2</v>
      </c>
      <c r="HT47" s="363">
        <f t="shared" si="1287"/>
        <v>-1.2151048574105608E-3</v>
      </c>
      <c r="HU47" s="372">
        <f t="shared" si="1288"/>
        <v>-0.11774619585158799</v>
      </c>
      <c r="HV47" s="363">
        <f t="shared" si="1289"/>
        <v>-1.0133341265776939E-4</v>
      </c>
      <c r="HW47" s="372">
        <f t="shared" si="1290"/>
        <v>-1.1129925493330533E-2</v>
      </c>
      <c r="HX47" s="363">
        <f t="shared" si="1291"/>
        <v>-1.0148506997232267E-3</v>
      </c>
      <c r="HY47" s="372">
        <f t="shared" si="1292"/>
        <v>-0.11272039691672875</v>
      </c>
      <c r="HZ47" s="363">
        <f t="shared" si="1293"/>
        <v>2.0957037880042918E-2</v>
      </c>
      <c r="IA47" s="372">
        <f t="shared" si="1294"/>
        <v>2.6234316531799307</v>
      </c>
      <c r="IB47" s="363">
        <f t="shared" si="1295"/>
        <v>-1.8965236558704156E-2</v>
      </c>
      <c r="IC47" s="372">
        <f t="shared" si="1296"/>
        <v>-0.65520627208835758</v>
      </c>
      <c r="ID47" s="363">
        <f t="shared" si="1297"/>
        <v>-2.0020890433538503E-3</v>
      </c>
      <c r="IE47" s="372">
        <f t="shared" si="1298"/>
        <v>-0.20060595173467957</v>
      </c>
      <c r="IF47" s="363">
        <f t="shared" si="1299"/>
        <v>4.0750754270034266E-4</v>
      </c>
      <c r="IG47" s="372">
        <f t="shared" si="1300"/>
        <v>5.1078150819507416E-2</v>
      </c>
      <c r="IH47" s="363">
        <f t="shared" si="1301"/>
        <v>1.8581416881499578E-3</v>
      </c>
      <c r="II47" s="372">
        <f t="shared" si="1302"/>
        <v>0.22158651804513899</v>
      </c>
      <c r="IJ47" s="363">
        <f t="shared" si="1303"/>
        <v>-2.386886518083808E-3</v>
      </c>
      <c r="IK47" s="372">
        <f t="shared" si="1304"/>
        <v>-0.23300865155034434</v>
      </c>
      <c r="IL47" s="363">
        <f t="shared" si="1305"/>
        <v>1.7827413912702324E-4</v>
      </c>
      <c r="IM47" s="372">
        <f t="shared" si="1306"/>
        <v>2.2690191323918928E-2</v>
      </c>
      <c r="IN47" s="363">
        <f t="shared" si="1307"/>
        <v>-2.5981229792087623E-4</v>
      </c>
      <c r="IO47" s="372">
        <f t="shared" si="1308"/>
        <v>-3.3414898140201189E-2</v>
      </c>
      <c r="IP47" s="363">
        <f t="shared" si="1309"/>
        <v>1.3538004170317568E-4</v>
      </c>
      <c r="IQ47" s="372">
        <f t="shared" si="1310"/>
        <v>1.7411455654441209E-2</v>
      </c>
      <c r="IR47" s="363">
        <f t="shared" si="1311"/>
        <v>1.2551656326516628E-4</v>
      </c>
      <c r="IS47" s="372">
        <f t="shared" si="1312"/>
        <v>1.2303253607139464E-2</v>
      </c>
      <c r="IT47" s="363">
        <f t="shared" si="1313"/>
        <v>-1.9270665438770457E-4</v>
      </c>
      <c r="IU47" s="372">
        <f t="shared" si="1314"/>
        <v>-2.3979704600404102E-2</v>
      </c>
      <c r="IV47" s="363">
        <f t="shared" si="1315"/>
        <v>2.3157903670508136E-2</v>
      </c>
      <c r="IW47" s="372">
        <f t="shared" si="1316"/>
        <v>2.9524837214189823</v>
      </c>
      <c r="IX47" s="363">
        <f t="shared" si="1317"/>
        <v>-2.2623016650721202E-2</v>
      </c>
      <c r="IY47" s="372">
        <f t="shared" si="1318"/>
        <v>-0.72974091005031061</v>
      </c>
      <c r="IZ47" s="363">
        <f t="shared" si="1319"/>
        <v>-1.8910665365301504E-5</v>
      </c>
      <c r="JA47" s="372">
        <f t="shared" si="1320"/>
        <v>-2.2570681812312246E-3</v>
      </c>
      <c r="JB47" s="363">
        <f t="shared" si="1321"/>
        <v>-3.1948993149337121E-4</v>
      </c>
      <c r="JC47" s="372">
        <f t="shared" si="1322"/>
        <v>-3.8218741764914022E-2</v>
      </c>
      <c r="JD47" s="363">
        <f t="shared" si="1323"/>
        <v>2.2594073928417641E-3</v>
      </c>
      <c r="JE47" s="372">
        <f t="shared" si="1324"/>
        <v>0.28102013911262447</v>
      </c>
      <c r="JF47" s="363">
        <f t="shared" si="1325"/>
        <v>-1.4133148556377973E-3</v>
      </c>
      <c r="JG47" s="372">
        <f t="shared" si="1326"/>
        <v>-0.13722267006077418</v>
      </c>
      <c r="JH47" s="363">
        <f t="shared" si="1327"/>
        <v>-5.1486164624199582E-4</v>
      </c>
      <c r="JI47" s="372">
        <f t="shared" si="1328"/>
        <v>-5.7940035554780819E-2</v>
      </c>
      <c r="JJ47" s="363">
        <f t="shared" si="1329"/>
        <v>1.2269970836236051E-4</v>
      </c>
      <c r="JK47" s="372">
        <f t="shared" si="1330"/>
        <v>1.465727375477347E-2</v>
      </c>
      <c r="JL47" s="363">
        <f t="shared" si="1331"/>
        <v>-1.2693253821987119E-4</v>
      </c>
      <c r="JM47" s="372">
        <f t="shared" si="1332"/>
        <v>-1.4943876174092176E-2</v>
      </c>
      <c r="JN47" s="363">
        <f t="shared" si="1333"/>
        <v>1.7391791022955232E-4</v>
      </c>
      <c r="JO47" s="372">
        <f t="shared" si="1334"/>
        <v>2.0786129510002888E-2</v>
      </c>
      <c r="JP47" s="363">
        <f t="shared" si="1335"/>
        <v>-3.2438578048689382E-4</v>
      </c>
      <c r="JQ47" s="372">
        <f t="shared" si="1336"/>
        <v>-3.7980123175170286E-2</v>
      </c>
      <c r="JR47" s="363">
        <f t="shared" si="1337"/>
        <v>7.8833935863373283E-6</v>
      </c>
      <c r="JS47" s="372">
        <f t="shared" si="1338"/>
        <v>9.5945304316156371E-4</v>
      </c>
      <c r="JT47" s="363">
        <f t="shared" si="1339"/>
        <v>1.4873882697695965E-3</v>
      </c>
      <c r="JU47" s="372">
        <f t="shared" si="1340"/>
        <v>0.18084994528497106</v>
      </c>
      <c r="JV47" s="363">
        <f t="shared" si="1341"/>
        <v>-1.054076816102938E-3</v>
      </c>
      <c r="JW47" s="372">
        <f t="shared" si="1342"/>
        <v>-0.108535441477959</v>
      </c>
      <c r="JX47" s="363">
        <f t="shared" si="1343"/>
        <v>-4.8158074571317058E-4</v>
      </c>
      <c r="JY47" s="372">
        <f t="shared" si="1344"/>
        <v>-5.5624273121687599E-2</v>
      </c>
      <c r="JZ47" s="363">
        <f t="shared" si="1345"/>
        <v>1.4921666627222604E-2</v>
      </c>
      <c r="KA47" s="372">
        <f t="shared" si="1346"/>
        <v>1.8250205159713038</v>
      </c>
      <c r="KB47" s="363">
        <f t="shared" si="1347"/>
        <v>-1.2670669792043801E-2</v>
      </c>
      <c r="KC47" s="372">
        <f t="shared" si="1348"/>
        <v>-0.54856536621097829</v>
      </c>
      <c r="KD47" s="363">
        <f t="shared" si="1349"/>
        <v>-2.0622396889862834E-3</v>
      </c>
      <c r="KE47" s="372">
        <f t="shared" si="1350"/>
        <v>-0.19777576720327888</v>
      </c>
      <c r="KF47" s="363">
        <f t="shared" si="1351"/>
        <v>-2.3150208806165147E-4</v>
      </c>
      <c r="KG47" s="1111">
        <f t="shared" si="1352"/>
        <v>-2.7675346880712388E-2</v>
      </c>
      <c r="KH47" s="363">
        <f t="shared" si="1353"/>
        <v>-1.5147723006924373E-4</v>
      </c>
      <c r="KI47" s="372">
        <f t="shared" si="1354"/>
        <v>-1.8624053822728154E-2</v>
      </c>
      <c r="KJ47" s="363">
        <f t="shared" si="1355"/>
        <v>8.5144144751444009E-4</v>
      </c>
      <c r="KK47" s="372">
        <f t="shared" si="1356"/>
        <v>0.10667096930740907</v>
      </c>
      <c r="KL47" s="363">
        <f t="shared" si="1357"/>
        <v>2.951501306076975E-4</v>
      </c>
      <c r="KM47" s="372">
        <f t="shared" si="1358"/>
        <v>3.3413034280608898E-2</v>
      </c>
      <c r="KN47" s="363">
        <f t="shared" si="1359"/>
        <v>-5.6909452149008465E-4</v>
      </c>
      <c r="KO47" s="372">
        <f t="shared" si="1360"/>
        <v>-6.2342384075787398E-2</v>
      </c>
      <c r="KP47" s="363">
        <f t="shared" si="1361"/>
        <v>2.1134582075319278E-4</v>
      </c>
      <c r="KQ47" s="372">
        <f t="shared" si="1362"/>
        <v>2.4691551538748104E-2</v>
      </c>
      <c r="KR47" s="363">
        <f t="shared" si="1363"/>
        <v>1.8057781236281885E-2</v>
      </c>
      <c r="KS47" s="372">
        <f t="shared" si="1364"/>
        <v>2.0588558846882243</v>
      </c>
      <c r="KT47" s="363">
        <f t="shared" si="1365"/>
        <v>-1.7824134601688271E-2</v>
      </c>
      <c r="KU47" s="372">
        <f t="shared" si="1366"/>
        <v>-0.66437150578140836</v>
      </c>
      <c r="KV47" s="363">
        <f t="shared" si="1367"/>
        <v>4.5209333645816752E-5</v>
      </c>
      <c r="KW47" s="372">
        <f t="shared" si="1368"/>
        <v>5.0207873300917392E-3</v>
      </c>
      <c r="KX47" s="363">
        <f t="shared" si="1369"/>
        <v>-9.0496404464431579E-3</v>
      </c>
      <c r="KY47" s="372">
        <f t="shared" si="1370"/>
        <v>-1</v>
      </c>
      <c r="KZ47" s="363">
        <f t="shared" si="1371"/>
        <v>0</v>
      </c>
      <c r="LA47" s="372" t="e">
        <f t="shared" si="1372"/>
        <v>#DIV/0!</v>
      </c>
      <c r="LB47" s="363">
        <f t="shared" si="1373"/>
        <v>0</v>
      </c>
      <c r="LC47" s="372" t="e">
        <f t="shared" si="1374"/>
        <v>#DIV/0!</v>
      </c>
      <c r="LD47" s="572">
        <f t="shared" si="1375"/>
        <v>8.1761637727568587E-3</v>
      </c>
      <c r="LE47" s="967">
        <f t="shared" si="1376"/>
        <v>9.0496404464431579E-3</v>
      </c>
      <c r="LF47" s="601">
        <f>(LE47-LD47)*100</f>
        <v>8.7347667368629922E-2</v>
      </c>
      <c r="LG47" s="108">
        <f>IF(ISERROR((LF47/LD47)/100),0,(LF47/LD47)/100)</f>
        <v>0.10683209118153197</v>
      </c>
      <c r="LH47" s="614"/>
      <c r="LI47" s="614"/>
      <c r="LJ47" s="614"/>
      <c r="LK47" t="str">
        <f t="shared" si="137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79"/>
        <v>8.8951244754300485E-3</v>
      </c>
      <c r="LX47" s="271">
        <f t="shared" si="1379"/>
        <v>7.6896613159759203E-3</v>
      </c>
      <c r="LY47" s="271">
        <f t="shared" si="1379"/>
        <v>7.8854844030897091E-3</v>
      </c>
      <c r="LZ47" s="271">
        <f t="shared" si="1379"/>
        <v>7.7865536299089036E-3</v>
      </c>
      <c r="MA47" s="271">
        <f t="shared" si="1379"/>
        <v>7.6586944905147085E-3</v>
      </c>
      <c r="MB47" s="271">
        <f t="shared" si="1379"/>
        <v>2.8801923365628271E-2</v>
      </c>
      <c r="MC47" s="271">
        <f t="shared" si="1379"/>
        <v>7.8679093819097254E-3</v>
      </c>
      <c r="MD47" s="271">
        <f t="shared" si="1379"/>
        <v>8.5418296461158335E-3</v>
      </c>
      <c r="ME47" s="271">
        <f t="shared" si="1379"/>
        <v>8.164241145411635E-3</v>
      </c>
      <c r="MF47" s="271">
        <f t="shared" si="1379"/>
        <v>7.7991098252933495E-3</v>
      </c>
      <c r="MG47" s="271">
        <f t="shared" si="1379"/>
        <v>8.0902217777370274E-3</v>
      </c>
      <c r="MH47" s="271">
        <f t="shared" si="1379"/>
        <v>8.2929884623269921E-3</v>
      </c>
      <c r="MI47" s="271">
        <f t="shared" si="1380"/>
        <v>8.5479585354735921E-3</v>
      </c>
      <c r="MJ47" s="271">
        <f t="shared" si="1380"/>
        <v>8.7922379660443431E-3</v>
      </c>
      <c r="MK47" s="271">
        <f t="shared" si="1380"/>
        <v>7.8458876673521624E-3</v>
      </c>
      <c r="ML47" s="271">
        <f t="shared" si="1380"/>
        <v>1.1262971545574771E-2</v>
      </c>
      <c r="MM47" s="271">
        <f t="shared" si="1380"/>
        <v>9.1986772467391974E-3</v>
      </c>
      <c r="MN47" s="271">
        <f t="shared" si="1380"/>
        <v>9.9028268978323709E-3</v>
      </c>
      <c r="MO47" s="271">
        <f t="shared" si="1380"/>
        <v>2.4609103509247023E-2</v>
      </c>
      <c r="MP47" s="271">
        <f t="shared" si="1380"/>
        <v>9.9007470592657621E-3</v>
      </c>
      <c r="MQ47" s="271">
        <f t="shared" si="1380"/>
        <v>9.724731154237885E-3</v>
      </c>
      <c r="MR47" s="271">
        <f t="shared" si="1380"/>
        <v>8.4354820522799401E-3</v>
      </c>
      <c r="MS47" s="271">
        <f t="shared" si="1380"/>
        <v>1.2829583371273172E-2</v>
      </c>
      <c r="MT47" s="271">
        <f t="shared" si="1380"/>
        <v>1.2557316848432009E-2</v>
      </c>
      <c r="MU47" s="712">
        <f t="shared" si="1381"/>
        <v>8.8090824100168184E-3</v>
      </c>
      <c r="MV47" s="712">
        <f t="shared" si="1381"/>
        <v>8.887947485928761E-3</v>
      </c>
      <c r="MW47" s="712">
        <f t="shared" si="1381"/>
        <v>8.8813272171603761E-3</v>
      </c>
      <c r="MX47" s="712">
        <f t="shared" si="1381"/>
        <v>8.7675815922580308E-3</v>
      </c>
      <c r="MY47" s="712">
        <f t="shared" si="1381"/>
        <v>9.1024056225880567E-3</v>
      </c>
      <c r="MZ47" s="712">
        <f t="shared" si="1381"/>
        <v>9.4897753708901161E-3</v>
      </c>
      <c r="NA47" s="712">
        <f t="shared" si="1381"/>
        <v>2.9313269880962885E-2</v>
      </c>
      <c r="NB47" s="712">
        <f t="shared" si="1381"/>
        <v>9.435385423125808E-3</v>
      </c>
      <c r="NC47" s="712">
        <f t="shared" si="1381"/>
        <v>9.1529632331874295E-3</v>
      </c>
      <c r="ND47" s="712">
        <f t="shared" si="1381"/>
        <v>9.3172267783221442E-3</v>
      </c>
      <c r="NE47" s="712">
        <f t="shared" si="1381"/>
        <v>9.8541225951411342E-3</v>
      </c>
      <c r="NF47" s="712">
        <f t="shared" si="1381"/>
        <v>2.4602854176514928E-2</v>
      </c>
      <c r="NG47" s="815">
        <f t="shared" si="1382"/>
        <v>9.0150611642278236E-3</v>
      </c>
      <c r="NH47" s="815">
        <f t="shared" si="1382"/>
        <v>9.3129272348690343E-3</v>
      </c>
      <c r="NI47" s="815">
        <f t="shared" si="1382"/>
        <v>9.2459758137459422E-3</v>
      </c>
      <c r="NJ47" s="815">
        <f t="shared" si="1382"/>
        <v>1.064940386229917E-2</v>
      </c>
      <c r="NK47" s="815">
        <f t="shared" si="1382"/>
        <v>9.7967434138322238E-3</v>
      </c>
      <c r="NL47" s="815">
        <f t="shared" si="1382"/>
        <v>1.0791165608330771E-2</v>
      </c>
      <c r="NM47" s="815">
        <f t="shared" si="1382"/>
        <v>3.0779386753006444E-2</v>
      </c>
      <c r="NN47" s="815">
        <f t="shared" si="1382"/>
        <v>1.0577223340883018E-2</v>
      </c>
      <c r="NO47" s="815">
        <f t="shared" si="1382"/>
        <v>9.5318271036100351E-3</v>
      </c>
      <c r="NP47" s="815">
        <f t="shared" si="1382"/>
        <v>7.3745044958524308E-3</v>
      </c>
      <c r="NQ47" s="815">
        <f t="shared" si="1382"/>
        <v>1.0674471812524157E-2</v>
      </c>
      <c r="NR47" s="815">
        <f t="shared" si="1382"/>
        <v>1.0872703872684112E-2</v>
      </c>
      <c r="NS47" s="868">
        <f t="shared" si="1383"/>
        <v>1.0300372263974636E-2</v>
      </c>
      <c r="NT47" s="868">
        <f t="shared" si="1383"/>
        <v>9.9870842690038281E-3</v>
      </c>
      <c r="NU47" s="868">
        <f t="shared" si="1383"/>
        <v>1.0050731255955006E-2</v>
      </c>
      <c r="NV47" s="868">
        <f t="shared" si="1383"/>
        <v>1.0319695244695018E-2</v>
      </c>
      <c r="NW47" s="868">
        <f t="shared" si="1383"/>
        <v>9.1045903872844572E-3</v>
      </c>
      <c r="NX47" s="868">
        <f t="shared" si="1383"/>
        <v>9.0032569746266878E-3</v>
      </c>
      <c r="NY47" s="868">
        <f t="shared" si="1383"/>
        <v>7.9884062749034611E-3</v>
      </c>
      <c r="NZ47" s="868">
        <f t="shared" si="1383"/>
        <v>2.8945444154946379E-2</v>
      </c>
      <c r="OA47" s="868">
        <f t="shared" si="1383"/>
        <v>9.9802075962422254E-3</v>
      </c>
      <c r="OB47" s="868">
        <f t="shared" si="1383"/>
        <v>7.978118552888375E-3</v>
      </c>
      <c r="OC47" s="868">
        <f t="shared" si="1383"/>
        <v>8.3856260955887177E-3</v>
      </c>
      <c r="OD47" s="868">
        <f t="shared" si="1383"/>
        <v>1.0243767783738675E-2</v>
      </c>
      <c r="OE47" s="1055">
        <f t="shared" si="1384"/>
        <v>7.8568812656548675E-3</v>
      </c>
      <c r="OF47" s="1055">
        <f t="shared" si="1384"/>
        <v>8.0351554047818907E-3</v>
      </c>
      <c r="OG47" s="1055">
        <f t="shared" si="1384"/>
        <v>7.7753431068610145E-3</v>
      </c>
      <c r="OH47" s="1055">
        <f t="shared" si="1384"/>
        <v>7.9107231485641902E-3</v>
      </c>
      <c r="OI47" s="1055">
        <f t="shared" si="1384"/>
        <v>8.0362397118293565E-3</v>
      </c>
      <c r="OJ47" s="1055">
        <f t="shared" si="1384"/>
        <v>7.8435330574416519E-3</v>
      </c>
      <c r="OK47" s="1055">
        <f t="shared" si="1384"/>
        <v>3.1001436727949788E-2</v>
      </c>
      <c r="OL47" s="1055">
        <f t="shared" si="1384"/>
        <v>8.3784200772285874E-3</v>
      </c>
      <c r="OM47" s="1055">
        <f t="shared" si="1384"/>
        <v>8.3595094118632859E-3</v>
      </c>
      <c r="ON47" s="1055">
        <f t="shared" si="1384"/>
        <v>8.0400194803699147E-3</v>
      </c>
      <c r="OO47" s="1055">
        <f t="shared" si="1384"/>
        <v>1.0299426873211679E-2</v>
      </c>
      <c r="OP47" s="1055">
        <f t="shared" si="1384"/>
        <v>8.8861120175738814E-3</v>
      </c>
      <c r="OQ47" s="1077">
        <f t="shared" si="1385"/>
        <v>8.3712503713318856E-3</v>
      </c>
      <c r="OR47" s="1077">
        <f t="shared" si="1385"/>
        <v>8.4939500796942461E-3</v>
      </c>
      <c r="OS47" s="1077">
        <f t="shared" si="1385"/>
        <v>8.3670175414743749E-3</v>
      </c>
      <c r="OT47" s="1077">
        <f t="shared" si="1385"/>
        <v>8.5409354517039272E-3</v>
      </c>
      <c r="OU47" s="1077">
        <f t="shared" si="1385"/>
        <v>8.2165496712170334E-3</v>
      </c>
      <c r="OV47" s="1077">
        <f t="shared" si="1385"/>
        <v>8.2244330648033707E-3</v>
      </c>
      <c r="OW47" s="1077">
        <f t="shared" si="1385"/>
        <v>9.7118213345729672E-3</v>
      </c>
      <c r="OX47" s="1077">
        <f t="shared" si="1385"/>
        <v>8.6577445184700293E-3</v>
      </c>
      <c r="OY47" s="1077">
        <f t="shared" si="1385"/>
        <v>8.1761637727568587E-3</v>
      </c>
      <c r="OZ47" s="1077">
        <f t="shared" si="1385"/>
        <v>2.3097830399979462E-2</v>
      </c>
      <c r="PA47" s="1077">
        <f t="shared" si="1385"/>
        <v>1.0427160607935661E-2</v>
      </c>
      <c r="PB47" s="1077">
        <f t="shared" si="1385"/>
        <v>8.364920918949378E-3</v>
      </c>
      <c r="PC47" s="1135">
        <f t="shared" si="1386"/>
        <v>8.1334188308877266E-3</v>
      </c>
      <c r="PD47" s="1135">
        <f t="shared" si="1387"/>
        <v>7.9819416008184828E-3</v>
      </c>
      <c r="PE47" s="1135">
        <f t="shared" si="1387"/>
        <v>8.8333830483329229E-3</v>
      </c>
      <c r="PF47" s="1135">
        <f t="shared" si="1387"/>
        <v>9.1285331789406204E-3</v>
      </c>
      <c r="PG47" s="1135">
        <f t="shared" si="1387"/>
        <v>8.5594386574505358E-3</v>
      </c>
      <c r="PH47" s="1135">
        <f t="shared" si="1387"/>
        <v>8.7707844782037286E-3</v>
      </c>
      <c r="PI47" s="1135">
        <f t="shared" si="1387"/>
        <v>2.6828565714485612E-2</v>
      </c>
      <c r="PJ47" s="1135">
        <f t="shared" si="1387"/>
        <v>9.0044311127973412E-3</v>
      </c>
      <c r="PK47" s="1135">
        <f t="shared" si="1387"/>
        <v>9.0496404464431579E-3</v>
      </c>
      <c r="PL47" s="1135">
        <f t="shared" si="1387"/>
        <v>0</v>
      </c>
      <c r="PM47" s="1135">
        <f t="shared" si="1387"/>
        <v>0</v>
      </c>
      <c r="PN47" s="1135">
        <f t="shared" si="1387"/>
        <v>0</v>
      </c>
    </row>
    <row r="48" spans="1:430" x14ac:dyDescent="0.3">
      <c r="A48" s="675"/>
      <c r="B48" s="50">
        <v>7.4</v>
      </c>
      <c r="E48" s="1188" t="s">
        <v>92</v>
      </c>
      <c r="F48" s="1188"/>
      <c r="G48" s="1189"/>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0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04"/>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05"/>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06"/>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380035.35</v>
      </c>
      <c r="EG48" s="578">
        <v>350325</v>
      </c>
      <c r="EH48" s="773">
        <v>352966.49</v>
      </c>
      <c r="EI48" s="579">
        <v>362268.36</v>
      </c>
      <c r="EJ48" s="577">
        <v>364570.4</v>
      </c>
      <c r="EK48" s="579">
        <v>405367</v>
      </c>
      <c r="EL48" s="577">
        <v>409584.02</v>
      </c>
      <c r="EM48" s="579"/>
      <c r="EN48" s="577"/>
      <c r="EO48" s="579"/>
      <c r="EP48" s="128">
        <f>SUM(ED48:EO48)</f>
        <v>3323455.04</v>
      </c>
      <c r="EQ48" s="147">
        <f>SUM(ED48:EO48)/$EP$4</f>
        <v>369272.78222222225</v>
      </c>
      <c r="ER48" s="599">
        <f t="shared" si="1207"/>
        <v>-39759.140000000014</v>
      </c>
      <c r="ES48" s="367">
        <f t="shared" si="1208"/>
        <v>-0.11585595273534366</v>
      </c>
      <c r="ET48" s="599">
        <f t="shared" si="1209"/>
        <v>-194.51999999996042</v>
      </c>
      <c r="EU48" s="367">
        <f t="shared" si="1210"/>
        <v>-6.4109531721582322E-4</v>
      </c>
      <c r="EV48" s="599">
        <f t="shared" si="1211"/>
        <v>-7264.6000000000349</v>
      </c>
      <c r="EW48" s="367">
        <f t="shared" si="1212"/>
        <v>-2.3957889835128438E-2</v>
      </c>
      <c r="EX48" s="599">
        <f t="shared" si="1213"/>
        <v>18589.360000000044</v>
      </c>
      <c r="EY48" s="367">
        <f t="shared" si="1214"/>
        <v>6.2810570784949837E-2</v>
      </c>
      <c r="EZ48" s="599">
        <f t="shared" si="1215"/>
        <v>-10671.97000000003</v>
      </c>
      <c r="FA48" s="367">
        <f t="shared" si="1216"/>
        <v>-3.3927904145517128E-2</v>
      </c>
      <c r="FB48" s="599">
        <f t="shared" si="1217"/>
        <v>44808.820000000007</v>
      </c>
      <c r="FC48" s="367">
        <f t="shared" si="1218"/>
        <v>0.14745734360693719</v>
      </c>
      <c r="FD48" s="599">
        <f t="shared" si="1219"/>
        <v>-49360.599999999977</v>
      </c>
      <c r="FE48" s="367">
        <f t="shared" si="1220"/>
        <v>-0.1415620290972395</v>
      </c>
      <c r="FF48" s="599">
        <f t="shared" si="1221"/>
        <v>56521.459999999963</v>
      </c>
      <c r="FG48" s="367">
        <f t="shared" si="1222"/>
        <v>0.18882991651440992</v>
      </c>
      <c r="FH48" s="599">
        <f t="shared" si="1223"/>
        <v>-32276.959999999963</v>
      </c>
      <c r="FI48" s="367">
        <f t="shared" si="1224"/>
        <v>-9.070481213834608E-2</v>
      </c>
      <c r="FJ48" s="599">
        <f t="shared" si="1225"/>
        <v>19809.559999999998</v>
      </c>
      <c r="FK48" s="100">
        <f t="shared" si="1226"/>
        <v>6.1222018003505331E-2</v>
      </c>
      <c r="FL48" s="599">
        <f t="shared" si="1227"/>
        <v>-56636.020000000019</v>
      </c>
      <c r="FM48" s="367">
        <f t="shared" si="1228"/>
        <v>-0.16493745376279381</v>
      </c>
      <c r="FN48" s="599">
        <f t="shared" si="1229"/>
        <v>63943.789999999979</v>
      </c>
      <c r="FO48" s="367">
        <f t="shared" si="1230"/>
        <v>0.22300054665723887</v>
      </c>
      <c r="FP48" s="599">
        <f t="shared" si="1231"/>
        <v>-57128.320000000007</v>
      </c>
      <c r="FQ48" s="367">
        <f t="shared" si="1232"/>
        <v>-0.16290422780412392</v>
      </c>
      <c r="FR48" s="303">
        <f t="shared" si="1233"/>
        <v>9761.1200000000536</v>
      </c>
      <c r="FS48" s="370">
        <f t="shared" si="1234"/>
        <v>3.3251053232302791E-2</v>
      </c>
      <c r="FT48" s="303">
        <f t="shared" si="1235"/>
        <v>-4214.2000000000116</v>
      </c>
      <c r="FU48" s="370">
        <f t="shared" si="1236"/>
        <v>-1.3893607971057867E-2</v>
      </c>
      <c r="FV48" s="303">
        <f t="shared" si="1237"/>
        <v>1827.5100000000093</v>
      </c>
      <c r="FW48" s="370">
        <f t="shared" si="1238"/>
        <v>6.1099250918924672E-3</v>
      </c>
      <c r="FX48" s="303">
        <f t="shared" si="1239"/>
        <v>20266.469999999972</v>
      </c>
      <c r="FY48" s="370">
        <f t="shared" si="1240"/>
        <v>6.7345533959176487E-2</v>
      </c>
      <c r="FZ48" s="303">
        <f t="shared" si="1241"/>
        <v>-14489.200000000012</v>
      </c>
      <c r="GA48" s="370">
        <f t="shared" si="1242"/>
        <v>-4.5109712629349707E-2</v>
      </c>
      <c r="GB48" s="303">
        <f t="shared" si="1243"/>
        <v>3189.4800000000396</v>
      </c>
      <c r="GC48" s="370">
        <f t="shared" si="1244"/>
        <v>1.0399011548110475E-2</v>
      </c>
      <c r="GD48" s="303">
        <f t="shared" si="1245"/>
        <v>31297.02999999997</v>
      </c>
      <c r="GE48" s="370">
        <f t="shared" si="1246"/>
        <v>0.10099093447744645</v>
      </c>
      <c r="GF48" s="303">
        <f t="shared" si="1247"/>
        <v>-3494.6699999999837</v>
      </c>
      <c r="GG48" s="370">
        <f t="shared" si="1248"/>
        <v>-1.0242399077856658E-2</v>
      </c>
      <c r="GH48" s="303">
        <f t="shared" si="1249"/>
        <v>-37064.600000000035</v>
      </c>
      <c r="GI48" s="370">
        <f t="shared" si="1250"/>
        <v>-0.10975542443130895</v>
      </c>
      <c r="GJ48" s="303">
        <f t="shared" si="1251"/>
        <v>-2860.3499999999767</v>
      </c>
      <c r="GK48" s="370">
        <f t="shared" si="1252"/>
        <v>-9.5142929104305562E-3</v>
      </c>
      <c r="GL48" s="303">
        <f t="shared" si="1253"/>
        <v>-3425.5499999999884</v>
      </c>
      <c r="GM48" s="370">
        <f t="shared" si="1254"/>
        <v>-1.1503750073754865E-2</v>
      </c>
      <c r="GN48" s="303">
        <f t="shared" si="1255"/>
        <v>11374.890000000014</v>
      </c>
      <c r="GO48" s="370">
        <f t="shared" si="1256"/>
        <v>3.8643931743319239E-2</v>
      </c>
      <c r="GP48" s="303">
        <f t="shared" si="1257"/>
        <v>3142.6900000000023</v>
      </c>
      <c r="GQ48" s="370">
        <f t="shared" si="1258"/>
        <v>1.0279428174528094E-2</v>
      </c>
      <c r="GR48" s="303">
        <f t="shared" si="1259"/>
        <v>-11114.620000000054</v>
      </c>
      <c r="GS48" s="370">
        <f t="shared" si="1260"/>
        <v>-3.5984918388012377E-2</v>
      </c>
      <c r="GT48" s="303">
        <f t="shared" si="1261"/>
        <v>29599.070000000007</v>
      </c>
      <c r="GU48" s="370">
        <f t="shared" si="1262"/>
        <v>9.9407726278405092E-2</v>
      </c>
      <c r="GV48" s="303">
        <f t="shared" si="1263"/>
        <v>-17332.909999999974</v>
      </c>
      <c r="GW48" s="370">
        <f t="shared" si="1264"/>
        <v>-5.2948635402442344E-2</v>
      </c>
      <c r="GX48" s="303">
        <f t="shared" si="1265"/>
        <v>67671.63</v>
      </c>
      <c r="GY48" s="370">
        <f t="shared" si="1266"/>
        <v>0.21828123041459405</v>
      </c>
      <c r="GZ48" s="303">
        <f t="shared" si="1267"/>
        <v>-50290.97000000003</v>
      </c>
      <c r="HA48" s="370">
        <f t="shared" si="1268"/>
        <v>-0.13315338600888069</v>
      </c>
      <c r="HB48" s="303">
        <f t="shared" si="1269"/>
        <v>43011.380000000005</v>
      </c>
      <c r="HC48" s="370">
        <f t="shared" si="1270"/>
        <v>0.13137215446841588</v>
      </c>
      <c r="HD48" s="303">
        <f t="shared" si="1271"/>
        <v>-96608.979999999981</v>
      </c>
      <c r="HE48" s="370">
        <f t="shared" si="1272"/>
        <v>-0.2608146346712672</v>
      </c>
      <c r="HF48" s="303">
        <f t="shared" si="1273"/>
        <v>24113.940000000002</v>
      </c>
      <c r="HG48" s="370">
        <f t="shared" si="1274"/>
        <v>8.8070259453277872E-2</v>
      </c>
      <c r="HH48" s="303">
        <f t="shared" si="1275"/>
        <v>22151.679999999993</v>
      </c>
      <c r="HI48" s="370">
        <f t="shared" si="1276"/>
        <v>7.4355111474194602E-2</v>
      </c>
      <c r="HJ48" s="303">
        <f t="shared" si="1277"/>
        <v>31314.659999999974</v>
      </c>
      <c r="HK48" s="370">
        <f t="shared" si="1278"/>
        <v>9.7837198009704446E-2</v>
      </c>
      <c r="HL48" s="303">
        <f t="shared" si="1279"/>
        <v>-35103.369999999995</v>
      </c>
      <c r="HM48" s="370">
        <f t="shared" si="1280"/>
        <v>-9.9900388099938148E-2</v>
      </c>
      <c r="HN48" s="303">
        <f t="shared" si="1281"/>
        <v>2938.2400000000489</v>
      </c>
      <c r="HO48" s="370">
        <f t="shared" si="1282"/>
        <v>9.2899859254615379E-3</v>
      </c>
      <c r="HP48" s="303">
        <f t="shared" si="1283"/>
        <v>-49331.870000000054</v>
      </c>
      <c r="HQ48" s="370">
        <f t="shared" si="1284"/>
        <v>-0.15453946463456295</v>
      </c>
      <c r="HR48" s="303">
        <f t="shared" si="1285"/>
        <v>73734.840000000026</v>
      </c>
      <c r="HS48" s="370">
        <f t="shared" si="1286"/>
        <v>0.27320662535748347</v>
      </c>
      <c r="HT48" s="303">
        <f t="shared" si="1287"/>
        <v>-24816.02999999997</v>
      </c>
      <c r="HU48" s="370">
        <f t="shared" si="1288"/>
        <v>-7.2219071469205739E-2</v>
      </c>
      <c r="HV48" s="303">
        <f t="shared" si="1289"/>
        <v>-2288.4200000000419</v>
      </c>
      <c r="HW48" s="370">
        <f t="shared" si="1290"/>
        <v>-7.1781063521703711E-3</v>
      </c>
      <c r="HX48" s="303">
        <f t="shared" si="1291"/>
        <v>-23930.26999999996</v>
      </c>
      <c r="HY48" s="370">
        <f t="shared" si="1292"/>
        <v>-7.5604980722842954E-2</v>
      </c>
      <c r="HZ48" s="303">
        <f t="shared" si="1293"/>
        <v>81283.949999999953</v>
      </c>
      <c r="IA48" s="370">
        <f t="shared" si="1294"/>
        <v>0.27781136704576304</v>
      </c>
      <c r="IB48" s="303">
        <f t="shared" si="1295"/>
        <v>-24569.729999999981</v>
      </c>
      <c r="IC48" s="370">
        <f t="shared" si="1296"/>
        <v>-6.5717169292631772E-2</v>
      </c>
      <c r="ID48" s="303">
        <f t="shared" si="1297"/>
        <v>-11751.72000000003</v>
      </c>
      <c r="IE48" s="370">
        <f t="shared" si="1298"/>
        <v>-3.3643528021357935E-2</v>
      </c>
      <c r="IF48" s="303">
        <f t="shared" si="1299"/>
        <v>27205.300000000047</v>
      </c>
      <c r="IG48" s="370">
        <f t="shared" si="1300"/>
        <v>8.0596513683007201E-2</v>
      </c>
      <c r="IH48" s="303">
        <f t="shared" si="1301"/>
        <v>-11162.309999999998</v>
      </c>
      <c r="II48" s="370">
        <f t="shared" si="1302"/>
        <v>-3.0602242647276529E-2</v>
      </c>
      <c r="IJ48" s="303">
        <f t="shared" si="1303"/>
        <v>-2878.390000000014</v>
      </c>
      <c r="IK48" s="370">
        <f t="shared" si="1304"/>
        <v>-8.1404197879518872E-3</v>
      </c>
      <c r="IL48" s="303">
        <f t="shared" si="1305"/>
        <v>5848.2999999999302</v>
      </c>
      <c r="IM48" s="370">
        <f t="shared" si="1306"/>
        <v>1.6675413586354538E-2</v>
      </c>
      <c r="IN48" s="303">
        <f t="shared" si="1307"/>
        <v>-15340.469999999914</v>
      </c>
      <c r="IO48" s="370">
        <f t="shared" si="1308"/>
        <v>-4.4957477361423664E-2</v>
      </c>
      <c r="IP48" s="303">
        <f t="shared" si="1309"/>
        <v>7393.25</v>
      </c>
      <c r="IQ48" s="370">
        <f t="shared" si="1310"/>
        <v>2.1666993873222098E-2</v>
      </c>
      <c r="IR48" s="303">
        <f t="shared" si="1311"/>
        <v>-1204.8000000000466</v>
      </c>
      <c r="IS48" s="370">
        <f t="shared" si="1312"/>
        <v>-3.3262815884506059E-3</v>
      </c>
      <c r="IT48" s="303">
        <f t="shared" si="1313"/>
        <v>-2516.3199999999488</v>
      </c>
      <c r="IU48" s="370">
        <f t="shared" si="1314"/>
        <v>-7.2430799531457337E-3</v>
      </c>
      <c r="IV48" s="303">
        <f t="shared" si="1315"/>
        <v>34924.099999999977</v>
      </c>
      <c r="IW48" s="370">
        <f t="shared" si="1316"/>
        <v>0.1012604166092818</v>
      </c>
      <c r="IX48" s="303">
        <f t="shared" si="1317"/>
        <v>2966.3800000000047</v>
      </c>
      <c r="IY48" s="370">
        <f t="shared" si="1318"/>
        <v>7.8100037386327256E-3</v>
      </c>
      <c r="IZ48" s="303">
        <f t="shared" si="1319"/>
        <v>6356.859999999986</v>
      </c>
      <c r="JA48" s="370">
        <f t="shared" si="1320"/>
        <v>1.660689498354135E-2</v>
      </c>
      <c r="JB48" s="303">
        <f t="shared" si="1321"/>
        <v>-44361.330000000016</v>
      </c>
      <c r="JC48" s="370">
        <f t="shared" si="1322"/>
        <v>-0.11399801778911949</v>
      </c>
      <c r="JD48" s="303">
        <f t="shared" si="1323"/>
        <v>51555.630000000005</v>
      </c>
      <c r="JE48" s="370">
        <f t="shared" si="1324"/>
        <v>0.14953200144405168</v>
      </c>
      <c r="JF48" s="303">
        <f t="shared" si="1325"/>
        <v>-32136.630000000005</v>
      </c>
      <c r="JG48" s="370">
        <f t="shared" si="1326"/>
        <v>-8.1084401363551717E-2</v>
      </c>
      <c r="JH48" s="303">
        <f t="shared" si="1327"/>
        <v>6320.3700000000536</v>
      </c>
      <c r="JI48" s="370">
        <f t="shared" si="1328"/>
        <v>1.7354170554766499E-2</v>
      </c>
      <c r="JJ48" s="303">
        <f t="shared" si="1329"/>
        <v>18291.259999999951</v>
      </c>
      <c r="JK48" s="370">
        <f t="shared" si="1330"/>
        <v>4.9366553880812764E-2</v>
      </c>
      <c r="JL48" s="303">
        <f t="shared" si="1331"/>
        <v>-19012.829999999958</v>
      </c>
      <c r="JM48" s="370">
        <f t="shared" si="1332"/>
        <v>-4.8899986096055829E-2</v>
      </c>
      <c r="JN48" s="303">
        <f t="shared" si="1333"/>
        <v>694.72999999998137</v>
      </c>
      <c r="JO48" s="370">
        <f t="shared" si="1334"/>
        <v>1.8786757765481602E-3</v>
      </c>
      <c r="JP48" s="303">
        <f t="shared" si="1335"/>
        <v>-18690.159999999974</v>
      </c>
      <c r="JQ48" s="370">
        <f t="shared" si="1336"/>
        <v>-5.0446805338322083E-2</v>
      </c>
      <c r="JR48" s="303">
        <f t="shared" si="1337"/>
        <v>15754.569999999949</v>
      </c>
      <c r="JS48" s="370">
        <f t="shared" si="1338"/>
        <v>4.4782455645256042E-2</v>
      </c>
      <c r="JT48" s="303">
        <f t="shared" si="1339"/>
        <v>4572.7400000000489</v>
      </c>
      <c r="JU48" s="370">
        <f t="shared" si="1340"/>
        <v>1.244090540007634E-2</v>
      </c>
      <c r="JV48" s="303">
        <f t="shared" si="1341"/>
        <v>37348.839999999967</v>
      </c>
      <c r="JW48" s="370">
        <f t="shared" si="1342"/>
        <v>0.10036514430362811</v>
      </c>
      <c r="JX48" s="303">
        <f t="shared" si="1343"/>
        <v>-39300.119999999995</v>
      </c>
      <c r="JY48" s="370">
        <f t="shared" si="1344"/>
        <v>-9.5976044452451365E-2</v>
      </c>
      <c r="JZ48" s="303">
        <f t="shared" si="1345"/>
        <v>52501.070000000007</v>
      </c>
      <c r="KA48" s="370">
        <f t="shared" si="1346"/>
        <v>0.14182643494158262</v>
      </c>
      <c r="KB48" s="303">
        <f t="shared" si="1347"/>
        <v>-45854.020000000019</v>
      </c>
      <c r="KC48" s="370">
        <f t="shared" si="1348"/>
        <v>-0.10848416594157022</v>
      </c>
      <c r="KD48" s="303">
        <f t="shared" si="1349"/>
        <v>-8186.8999999999651</v>
      </c>
      <c r="KE48" s="370">
        <f t="shared" si="1350"/>
        <v>-2.1725979376759477E-2</v>
      </c>
      <c r="KF48" s="303">
        <f t="shared" si="1351"/>
        <v>-15321.160000000033</v>
      </c>
      <c r="KG48" s="375">
        <f t="shared" si="1352"/>
        <v>-4.1561480047415646E-2</v>
      </c>
      <c r="KH48" s="303">
        <f t="shared" si="1353"/>
        <v>-8296.179999999993</v>
      </c>
      <c r="KI48" s="370">
        <f t="shared" si="1354"/>
        <v>-2.3480820214577643E-2</v>
      </c>
      <c r="KJ48" s="303">
        <f t="shared" si="1355"/>
        <v>35014.229999999981</v>
      </c>
      <c r="KK48" s="370">
        <f t="shared" si="1356"/>
        <v>0.10148430913446685</v>
      </c>
      <c r="KL48" s="303">
        <f t="shared" si="1357"/>
        <v>-29710.349999999977</v>
      </c>
      <c r="KM48" s="370">
        <f t="shared" si="1358"/>
        <v>-7.8177858980750026E-2</v>
      </c>
      <c r="KN48" s="303">
        <f t="shared" si="1359"/>
        <v>2641.4899999999907</v>
      </c>
      <c r="KO48" s="370">
        <f t="shared" si="1360"/>
        <v>7.540112752444132E-3</v>
      </c>
      <c r="KP48" s="303">
        <f t="shared" si="1361"/>
        <v>9301.8699999999953</v>
      </c>
      <c r="KQ48" s="370">
        <f t="shared" si="1362"/>
        <v>2.6353408222973222E-2</v>
      </c>
      <c r="KR48" s="303">
        <f t="shared" si="1363"/>
        <v>2302.0400000000373</v>
      </c>
      <c r="KS48" s="370">
        <f t="shared" si="1364"/>
        <v>6.3545157518035454E-3</v>
      </c>
      <c r="KT48" s="303">
        <f t="shared" si="1365"/>
        <v>40796.599999999977</v>
      </c>
      <c r="KU48" s="370">
        <f t="shared" si="1366"/>
        <v>0.11190321540092112</v>
      </c>
      <c r="KV48" s="303">
        <f t="shared" si="1367"/>
        <v>4217.0200000000186</v>
      </c>
      <c r="KW48" s="370">
        <f t="shared" si="1368"/>
        <v>1.0402968174518445E-2</v>
      </c>
      <c r="KX48" s="303">
        <f t="shared" si="1369"/>
        <v>-409584.02</v>
      </c>
      <c r="KY48" s="370">
        <f t="shared" si="1370"/>
        <v>-1</v>
      </c>
      <c r="KZ48" s="303">
        <f t="shared" si="1371"/>
        <v>0</v>
      </c>
      <c r="LA48" s="370" t="e">
        <f t="shared" si="1372"/>
        <v>#DIV/0!</v>
      </c>
      <c r="LB48" s="303">
        <f t="shared" si="1373"/>
        <v>0</v>
      </c>
      <c r="LC48" s="370" t="e">
        <f t="shared" si="1374"/>
        <v>#DIV/0!</v>
      </c>
      <c r="LD48" s="577">
        <f t="shared" si="1375"/>
        <v>370178.31</v>
      </c>
      <c r="LE48" s="965">
        <f t="shared" si="1376"/>
        <v>409584.02</v>
      </c>
      <c r="LF48" s="113">
        <f>LE48-LD48</f>
        <v>39405.710000000021</v>
      </c>
      <c r="LG48" s="100">
        <f t="shared" si="1377"/>
        <v>0.10645061835200453</v>
      </c>
      <c r="LH48" s="614"/>
      <c r="LI48" s="614"/>
      <c r="LJ48" s="614"/>
      <c r="LK48" t="str">
        <f t="shared" si="137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79"/>
        <v>292824.03999999998</v>
      </c>
      <c r="LX48" s="267">
        <f t="shared" si="1379"/>
        <v>278002.14999999997</v>
      </c>
      <c r="LY48" s="267">
        <f t="shared" si="1379"/>
        <v>284766.60000000003</v>
      </c>
      <c r="LZ48" s="267">
        <f t="shared" si="1379"/>
        <v>305211.06</v>
      </c>
      <c r="MA48" s="267">
        <f t="shared" si="1379"/>
        <v>297521.93</v>
      </c>
      <c r="MB48" s="267">
        <f t="shared" si="1379"/>
        <v>297414.31</v>
      </c>
      <c r="MC48" s="267">
        <f t="shared" si="1379"/>
        <v>334325.42</v>
      </c>
      <c r="MD48" s="267">
        <f t="shared" si="1379"/>
        <v>359399.4</v>
      </c>
      <c r="ME48" s="267">
        <f t="shared" si="1379"/>
        <v>303883.44</v>
      </c>
      <c r="MF48" s="267">
        <f t="shared" si="1379"/>
        <v>298736.75</v>
      </c>
      <c r="MG48" s="267">
        <f t="shared" si="1379"/>
        <v>304236.69</v>
      </c>
      <c r="MH48" s="267">
        <f t="shared" si="1379"/>
        <v>343177.36</v>
      </c>
      <c r="MI48" s="267">
        <f t="shared" si="1380"/>
        <v>303418.21999999997</v>
      </c>
      <c r="MJ48" s="267">
        <f t="shared" si="1380"/>
        <v>303223.7</v>
      </c>
      <c r="MK48" s="267">
        <f t="shared" si="1380"/>
        <v>295959.09999999998</v>
      </c>
      <c r="ML48" s="267">
        <f t="shared" si="1380"/>
        <v>314548.46000000002</v>
      </c>
      <c r="MM48" s="267">
        <f t="shared" si="1380"/>
        <v>303876.49</v>
      </c>
      <c r="MN48" s="267">
        <f t="shared" si="1380"/>
        <v>348685.31</v>
      </c>
      <c r="MO48" s="267">
        <f t="shared" si="1380"/>
        <v>299324.71000000002</v>
      </c>
      <c r="MP48" s="267">
        <f t="shared" si="1380"/>
        <v>355846.17</v>
      </c>
      <c r="MQ48" s="267">
        <f t="shared" si="1380"/>
        <v>323569.21000000002</v>
      </c>
      <c r="MR48" s="267">
        <f t="shared" si="1380"/>
        <v>343378.77</v>
      </c>
      <c r="MS48" s="267">
        <f t="shared" si="1380"/>
        <v>286742.75</v>
      </c>
      <c r="MT48" s="267">
        <f t="shared" si="1380"/>
        <v>350686.54</v>
      </c>
      <c r="MU48" s="710">
        <f t="shared" si="1381"/>
        <v>293558.21999999997</v>
      </c>
      <c r="MV48" s="710">
        <f t="shared" si="1381"/>
        <v>303319.34000000003</v>
      </c>
      <c r="MW48" s="710">
        <f t="shared" si="1381"/>
        <v>299105.14</v>
      </c>
      <c r="MX48" s="710">
        <f t="shared" si="1381"/>
        <v>300932.65000000002</v>
      </c>
      <c r="MY48" s="710">
        <f t="shared" si="1381"/>
        <v>321199.12</v>
      </c>
      <c r="MZ48" s="710">
        <f t="shared" si="1381"/>
        <v>306709.92</v>
      </c>
      <c r="NA48" s="710">
        <f t="shared" si="1381"/>
        <v>309899.40000000002</v>
      </c>
      <c r="NB48" s="710">
        <f t="shared" si="1381"/>
        <v>341196.43</v>
      </c>
      <c r="NC48" s="710">
        <f t="shared" si="1381"/>
        <v>337701.76</v>
      </c>
      <c r="ND48" s="710">
        <f t="shared" si="1381"/>
        <v>300637.15999999997</v>
      </c>
      <c r="NE48" s="710">
        <f t="shared" si="1381"/>
        <v>297776.81</v>
      </c>
      <c r="NF48" s="710">
        <f t="shared" si="1381"/>
        <v>294351.26</v>
      </c>
      <c r="NG48" s="813">
        <f t="shared" si="1382"/>
        <v>305726.15000000002</v>
      </c>
      <c r="NH48" s="813">
        <f t="shared" si="1382"/>
        <v>308868.84000000003</v>
      </c>
      <c r="NI48" s="813">
        <f t="shared" si="1382"/>
        <v>297754.21999999997</v>
      </c>
      <c r="NJ48" s="813">
        <f t="shared" si="1382"/>
        <v>327353.28999999998</v>
      </c>
      <c r="NK48" s="813">
        <f t="shared" si="1382"/>
        <v>310020.38</v>
      </c>
      <c r="NL48" s="813">
        <f t="shared" si="1382"/>
        <v>377692.01</v>
      </c>
      <c r="NM48" s="813">
        <f t="shared" si="1382"/>
        <v>327401.03999999998</v>
      </c>
      <c r="NN48" s="813">
        <f t="shared" si="1382"/>
        <v>370412.42</v>
      </c>
      <c r="NO48" s="813">
        <f t="shared" si="1382"/>
        <v>273803.44</v>
      </c>
      <c r="NP48" s="813">
        <f t="shared" si="1382"/>
        <v>297917.38</v>
      </c>
      <c r="NQ48" s="813">
        <f t="shared" si="1382"/>
        <v>320069.06</v>
      </c>
      <c r="NR48" s="813">
        <f t="shared" si="1382"/>
        <v>351383.72</v>
      </c>
      <c r="NS48" s="866">
        <f t="shared" si="1383"/>
        <v>316280.34999999998</v>
      </c>
      <c r="NT48" s="866">
        <f t="shared" si="1383"/>
        <v>319218.59000000003</v>
      </c>
      <c r="NU48" s="866">
        <f t="shared" si="1383"/>
        <v>269886.71999999997</v>
      </c>
      <c r="NV48" s="866">
        <f t="shared" si="1383"/>
        <v>343621.56</v>
      </c>
      <c r="NW48" s="866">
        <f t="shared" si="1383"/>
        <v>318805.53000000003</v>
      </c>
      <c r="NX48" s="866">
        <f t="shared" si="1383"/>
        <v>316517.11</v>
      </c>
      <c r="NY48" s="866">
        <f t="shared" si="1383"/>
        <v>292586.84000000003</v>
      </c>
      <c r="NZ48" s="866">
        <f t="shared" si="1383"/>
        <v>373870.79</v>
      </c>
      <c r="OA48" s="866">
        <f t="shared" si="1383"/>
        <v>349301.06</v>
      </c>
      <c r="OB48" s="866">
        <f t="shared" si="1383"/>
        <v>337549.33999999997</v>
      </c>
      <c r="OC48" s="866">
        <f t="shared" si="1383"/>
        <v>364754.64</v>
      </c>
      <c r="OD48" s="866">
        <f t="shared" si="1383"/>
        <v>353592.33</v>
      </c>
      <c r="OE48" s="1053">
        <f t="shared" si="1384"/>
        <v>350713.94</v>
      </c>
      <c r="OF48" s="1053">
        <f t="shared" si="1384"/>
        <v>356562.23999999993</v>
      </c>
      <c r="OG48" s="1053">
        <f t="shared" si="1384"/>
        <v>341221.77</v>
      </c>
      <c r="OH48" s="1053">
        <f t="shared" si="1384"/>
        <v>348615.02</v>
      </c>
      <c r="OI48" s="1053">
        <f t="shared" si="1384"/>
        <v>347410.22</v>
      </c>
      <c r="OJ48" s="1053">
        <f t="shared" si="1384"/>
        <v>344893.9</v>
      </c>
      <c r="OK48" s="1053">
        <f t="shared" si="1384"/>
        <v>379818</v>
      </c>
      <c r="OL48" s="1053">
        <f t="shared" si="1384"/>
        <v>382784.38</v>
      </c>
      <c r="OM48" s="1053">
        <f t="shared" si="1384"/>
        <v>389141.24</v>
      </c>
      <c r="ON48" s="1053">
        <f t="shared" si="1384"/>
        <v>344779.91</v>
      </c>
      <c r="OO48" s="1053">
        <f t="shared" si="1384"/>
        <v>396335.54</v>
      </c>
      <c r="OP48" s="1053">
        <f t="shared" si="1384"/>
        <v>364198.91</v>
      </c>
      <c r="OQ48" s="1075">
        <f t="shared" si="1385"/>
        <v>370519.28</v>
      </c>
      <c r="OR48" s="1075">
        <f t="shared" si="1385"/>
        <v>388810.54</v>
      </c>
      <c r="OS48" s="1075">
        <f t="shared" si="1385"/>
        <v>369797.71</v>
      </c>
      <c r="OT48" s="1075">
        <f t="shared" si="1385"/>
        <v>370492.44</v>
      </c>
      <c r="OU48" s="1075">
        <f t="shared" si="1385"/>
        <v>351802.28</v>
      </c>
      <c r="OV48" s="1075">
        <f t="shared" si="1385"/>
        <v>367556.85</v>
      </c>
      <c r="OW48" s="1075">
        <f t="shared" si="1385"/>
        <v>372129.59</v>
      </c>
      <c r="OX48" s="1075">
        <f t="shared" si="1385"/>
        <v>409478.43</v>
      </c>
      <c r="OY48" s="1075">
        <f t="shared" si="1385"/>
        <v>370178.31</v>
      </c>
      <c r="OZ48" s="1075">
        <f t="shared" si="1385"/>
        <v>422679.38</v>
      </c>
      <c r="PA48" s="1075">
        <f t="shared" si="1385"/>
        <v>376825.36</v>
      </c>
      <c r="PB48" s="1075">
        <f t="shared" si="1385"/>
        <v>368638.46</v>
      </c>
      <c r="PC48" s="1133">
        <f t="shared" si="1386"/>
        <v>353317.3</v>
      </c>
      <c r="PD48" s="1133">
        <f t="shared" si="1387"/>
        <v>345021.12</v>
      </c>
      <c r="PE48" s="1133">
        <f t="shared" si="1387"/>
        <v>380035.35</v>
      </c>
      <c r="PF48" s="1133">
        <f t="shared" si="1387"/>
        <v>350325</v>
      </c>
      <c r="PG48" s="1133">
        <f t="shared" si="1387"/>
        <v>352966.49</v>
      </c>
      <c r="PH48" s="1133">
        <f t="shared" si="1387"/>
        <v>362268.36</v>
      </c>
      <c r="PI48" s="1133">
        <f t="shared" si="1387"/>
        <v>364570.4</v>
      </c>
      <c r="PJ48" s="1133">
        <f t="shared" si="1387"/>
        <v>405367</v>
      </c>
      <c r="PK48" s="1133">
        <f t="shared" si="1387"/>
        <v>409584.02</v>
      </c>
      <c r="PL48" s="1133">
        <f t="shared" si="1387"/>
        <v>0</v>
      </c>
      <c r="PM48" s="1133">
        <f t="shared" si="1387"/>
        <v>0</v>
      </c>
      <c r="PN48" s="1133">
        <f t="shared" si="1387"/>
        <v>0</v>
      </c>
    </row>
    <row r="49" spans="1:430" s="80" customFormat="1" x14ac:dyDescent="0.3">
      <c r="A49" s="679"/>
      <c r="B49" s="78">
        <v>7.5</v>
      </c>
      <c r="C49" s="79"/>
      <c r="D49" s="79"/>
      <c r="E49" s="1200" t="s">
        <v>219</v>
      </c>
      <c r="F49" s="1200"/>
      <c r="G49" s="1201"/>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69">V48/V22</f>
        <v>47.776128512880554</v>
      </c>
      <c r="W49" s="82">
        <f t="shared" si="1469"/>
        <v>51.34404639553663</v>
      </c>
      <c r="X49" s="81">
        <f t="shared" si="1469"/>
        <v>51.665070081328949</v>
      </c>
      <c r="Y49" s="82">
        <f t="shared" si="1469"/>
        <v>41.976308558867977</v>
      </c>
      <c r="Z49" s="81">
        <f t="shared" si="1469"/>
        <v>50.301429754804502</v>
      </c>
      <c r="AA49" s="82">
        <f t="shared" si="1469"/>
        <v>49.553390924956368</v>
      </c>
      <c r="AB49" s="81">
        <f t="shared" si="1469"/>
        <v>47.578596949891065</v>
      </c>
      <c r="AC49" s="82">
        <f t="shared" si="1469"/>
        <v>47.769614035087713</v>
      </c>
      <c r="AD49" s="81">
        <f t="shared" si="1469"/>
        <v>43.334614940871063</v>
      </c>
      <c r="AE49" s="82">
        <f t="shared" si="1469"/>
        <v>45.63790742218675</v>
      </c>
      <c r="AF49" s="81">
        <f t="shared" si="1469"/>
        <v>46.991349503499919</v>
      </c>
      <c r="AG49" s="82">
        <f t="shared" si="1469"/>
        <v>100.88102919099249</v>
      </c>
      <c r="AH49" s="131">
        <f t="shared" ref="AH49" si="1470">AH48/AH22</f>
        <v>51.618946458744468</v>
      </c>
      <c r="AI49" s="149">
        <v>51.62</v>
      </c>
      <c r="AJ49" s="358">
        <f>AJ48/AJ22</f>
        <v>43.265963356973991</v>
      </c>
      <c r="AK49" s="82">
        <f t="shared" ref="AK49:AU49" si="1471">AK48/AK22</f>
        <v>40.006065620952647</v>
      </c>
      <c r="AL49" s="81">
        <f t="shared" si="1471"/>
        <v>53.277193638914881</v>
      </c>
      <c r="AM49" s="82">
        <f t="shared" si="1471"/>
        <v>33.583963468309861</v>
      </c>
      <c r="AN49" s="81">
        <f t="shared" si="1471"/>
        <v>47.840799163852708</v>
      </c>
      <c r="AO49" s="82">
        <f t="shared" si="1471"/>
        <v>53.898932584269666</v>
      </c>
      <c r="AP49" s="200">
        <f t="shared" si="1471"/>
        <v>45.301547425474254</v>
      </c>
      <c r="AQ49" s="82">
        <f t="shared" si="1471"/>
        <v>51.637844827586207</v>
      </c>
      <c r="AR49" s="200">
        <f t="shared" si="1471"/>
        <v>49.989050830728736</v>
      </c>
      <c r="AS49" s="82">
        <f t="shared" si="1471"/>
        <v>45.174164524421592</v>
      </c>
      <c r="AT49" s="200">
        <f t="shared" si="1471"/>
        <v>36.597701190905809</v>
      </c>
      <c r="AU49" s="82">
        <f t="shared" si="1471"/>
        <v>54.386269413629158</v>
      </c>
      <c r="AV49" s="131">
        <f>AV48/AV22</f>
        <v>45.369247136445018</v>
      </c>
      <c r="AW49" s="149">
        <f t="shared" ref="AW49:BH49" si="1472">AW48/AW22</f>
        <v>45.369247136445018</v>
      </c>
      <c r="AX49" s="358">
        <f t="shared" si="1472"/>
        <v>42.018864423210076</v>
      </c>
      <c r="AY49" s="82">
        <f t="shared" si="1472"/>
        <v>43.604213402358354</v>
      </c>
      <c r="AZ49" s="81">
        <f t="shared" si="1472"/>
        <v>39.503350240256268</v>
      </c>
      <c r="BA49" s="82">
        <f t="shared" si="1472"/>
        <v>22.783460814138781</v>
      </c>
      <c r="BB49" s="81">
        <f t="shared" si="1472"/>
        <v>34.856215875200732</v>
      </c>
      <c r="BC49" s="82">
        <f t="shared" si="1472"/>
        <v>45.976438554852322</v>
      </c>
      <c r="BD49" s="200">
        <f t="shared" si="1472"/>
        <v>35.633894047619052</v>
      </c>
      <c r="BE49" s="82">
        <f t="shared" si="1472"/>
        <v>53.032216095380029</v>
      </c>
      <c r="BF49" s="200">
        <f t="shared" si="1472"/>
        <v>48.064350861556747</v>
      </c>
      <c r="BG49" s="82">
        <f t="shared" si="1472"/>
        <v>51.250562686567164</v>
      </c>
      <c r="BH49" s="200">
        <f t="shared" si="1472"/>
        <v>43.035081794987242</v>
      </c>
      <c r="BI49" s="82">
        <f t="shared" ref="BI49" si="1473">BI48/BI22</f>
        <v>49.323001406469757</v>
      </c>
      <c r="BJ49" s="131">
        <f t="shared" ref="BJ49:BO49" si="1474">BJ48/BJ22</f>
        <v>40.697836433202255</v>
      </c>
      <c r="BK49" s="149">
        <f t="shared" si="1474"/>
        <v>40.697836433202255</v>
      </c>
      <c r="BL49" s="358">
        <f t="shared" si="1474"/>
        <v>38.964457127687808</v>
      </c>
      <c r="BM49" s="82">
        <f t="shared" si="1474"/>
        <v>43.737467916366263</v>
      </c>
      <c r="BN49" s="81">
        <f t="shared" si="1474"/>
        <v>40.744468056123146</v>
      </c>
      <c r="BO49" s="82">
        <f t="shared" si="1474"/>
        <v>21.219337893103937</v>
      </c>
      <c r="BP49" s="81">
        <f t="shared" ref="BP49:BQ49" si="1475">BP48/BP22</f>
        <v>45.399168904593637</v>
      </c>
      <c r="BQ49" s="82">
        <f t="shared" si="1475"/>
        <v>43.972748387096772</v>
      </c>
      <c r="BR49" s="200">
        <f t="shared" ref="BR49" si="1476">BR48/BR22</f>
        <v>35.060459327978279</v>
      </c>
      <c r="BS49" s="82">
        <f t="shared" ref="BS49:BT49" si="1477">BS48/BS22</f>
        <v>48.212014978098061</v>
      </c>
      <c r="BT49" s="200">
        <f t="shared" si="1477"/>
        <v>42.034075180482951</v>
      </c>
      <c r="BU49" s="200">
        <f t="shared" ref="BU49:BV49" si="1478">BU48/BU22</f>
        <v>35.599426879810537</v>
      </c>
      <c r="BV49" s="200">
        <f t="shared" si="1478"/>
        <v>45.06989707885576</v>
      </c>
      <c r="BW49" s="200">
        <f t="shared" ref="BW49" si="1479">BW48/BW22</f>
        <v>40.03689608269859</v>
      </c>
      <c r="BX49" s="131">
        <f>BX48/BX22</f>
        <v>38.449595522635803</v>
      </c>
      <c r="BY49" s="149">
        <f>BY48/BY22</f>
        <v>38.449595522635803</v>
      </c>
      <c r="BZ49" s="200">
        <f t="shared" ref="BZ49:CA49" si="1480">BZ48/BZ22</f>
        <v>40.541857843787298</v>
      </c>
      <c r="CA49" s="82">
        <f t="shared" si="1480"/>
        <v>43.823615209988652</v>
      </c>
      <c r="CB49" s="81">
        <f t="shared" ref="CB49:CC49" si="1481">CB48/CB22</f>
        <v>43.903600707755821</v>
      </c>
      <c r="CC49" s="82">
        <f t="shared" si="1481"/>
        <v>44.910589930031549</v>
      </c>
      <c r="CD49" s="81">
        <f t="shared" ref="CD49:CE49" si="1482">CD48/CD22</f>
        <v>44.112177006260673</v>
      </c>
      <c r="CE49" s="82">
        <f t="shared" si="1482"/>
        <v>52.117015316682767</v>
      </c>
      <c r="CF49" s="200">
        <f t="shared" ref="CF49:CG49" si="1483">CF48/CF22</f>
        <v>47.566619206741244</v>
      </c>
      <c r="CG49" s="82">
        <f t="shared" si="1483"/>
        <v>48.938092218258681</v>
      </c>
      <c r="CH49" s="200">
        <f t="shared" ref="CH49:CI49" si="1484">CH48/CH22</f>
        <v>39.081278903796743</v>
      </c>
      <c r="CI49" s="200">
        <f t="shared" si="1484"/>
        <v>46.85709027996225</v>
      </c>
      <c r="CJ49" s="200">
        <f t="shared" ref="CJ49:CK49" si="1485">CJ48/CJ22</f>
        <v>53.811207128446533</v>
      </c>
      <c r="CK49" s="200">
        <f t="shared" si="1485"/>
        <v>53.860165542611888</v>
      </c>
      <c r="CL49" s="131">
        <f>CL48/CL22</f>
        <v>46.482366052653703</v>
      </c>
      <c r="CM49" s="149">
        <f>CM48/CM22</f>
        <v>46.482366052653703</v>
      </c>
      <c r="CN49" s="200">
        <f t="shared" ref="CN49:CO49" si="1486">CN48/CN22</f>
        <v>47.354446773469078</v>
      </c>
      <c r="CO49" s="82">
        <f t="shared" si="1486"/>
        <v>44.764912354508489</v>
      </c>
      <c r="CP49" s="81">
        <f t="shared" ref="CP49:CQ49" si="1487">CP48/CP22</f>
        <v>43.649801067442986</v>
      </c>
      <c r="CQ49" s="82">
        <f t="shared" si="1487"/>
        <v>46.795800081710475</v>
      </c>
      <c r="CR49" s="81">
        <f t="shared" ref="CR49:CS49" si="1488">CR48/CR22</f>
        <v>52.599493482923613</v>
      </c>
      <c r="CS49" s="82">
        <f t="shared" si="1488"/>
        <v>52.290948290104076</v>
      </c>
      <c r="CT49" s="200">
        <f t="shared" ref="CT49:CU49" si="1489">CT48/CT22</f>
        <v>42.092769385699903</v>
      </c>
      <c r="CU49" s="82">
        <f t="shared" si="1489"/>
        <v>56.78474939246658</v>
      </c>
      <c r="CV49" s="200">
        <f t="shared" ref="CV49:CW49" si="1490">CV48/CV22</f>
        <v>56.512062773014073</v>
      </c>
      <c r="CW49" s="968">
        <f t="shared" si="1490"/>
        <v>64.85097790585975</v>
      </c>
      <c r="CX49" s="200">
        <f t="shared" ref="CX49:CY49" si="1491">CX48/CX22</f>
        <v>64.217366197183097</v>
      </c>
      <c r="CY49" s="82">
        <f t="shared" si="1491"/>
        <v>64.477084245076583</v>
      </c>
      <c r="CZ49" s="131">
        <f>CZ48/CZ22</f>
        <v>52.372871648904479</v>
      </c>
      <c r="DA49" s="149">
        <f>DA48/DA22</f>
        <v>52.372871648904479</v>
      </c>
      <c r="DB49" s="200">
        <f t="shared" ref="DB49:DC49" si="1492">DB48/DB22</f>
        <v>65.554007476635519</v>
      </c>
      <c r="DC49" s="82">
        <f t="shared" si="1492"/>
        <v>59.200106259339186</v>
      </c>
      <c r="DD49" s="81">
        <f t="shared" ref="DD49:DE49" si="1493">DD48/DD22</f>
        <v>69.808054418985279</v>
      </c>
      <c r="DE49" s="82">
        <f t="shared" si="1493"/>
        <v>62.186054227613276</v>
      </c>
      <c r="DF49" s="81">
        <f t="shared" ref="DF49:DG49" si="1494">DF48/DF22</f>
        <v>70.712440464074902</v>
      </c>
      <c r="DG49" s="82">
        <f t="shared" si="1494"/>
        <v>75.337243337702063</v>
      </c>
      <c r="DH49" s="200">
        <f t="shared" ref="DH49:DI49" si="1495">DH48/DH22</f>
        <v>56.537362310211371</v>
      </c>
      <c r="DI49" s="82">
        <f t="shared" si="1495"/>
        <v>60.672750039625932</v>
      </c>
      <c r="DJ49" s="200">
        <f t="shared" ref="DJ49:DK49" si="1496">DJ48/DJ22</f>
        <v>64.759733732734233</v>
      </c>
      <c r="DK49" s="82">
        <f t="shared" si="1496"/>
        <v>57.063871234690495</v>
      </c>
      <c r="DL49" s="200">
        <f t="shared" ref="DL49:DM49" si="1497">DL48/DL22</f>
        <v>72.735463387777571</v>
      </c>
      <c r="DM49" s="82">
        <f t="shared" si="1497"/>
        <v>56.125583294806589</v>
      </c>
      <c r="DN49" s="131">
        <f>DN48/DN22</f>
        <v>63.569120864656163</v>
      </c>
      <c r="DO49" s="149">
        <f>DO48/DO22</f>
        <v>63.569120864656163</v>
      </c>
      <c r="DP49" s="200">
        <f t="shared" ref="DP49:DQ49" si="1498">DP48/DP22</f>
        <v>63.056378488767876</v>
      </c>
      <c r="DQ49" s="82">
        <f t="shared" si="1498"/>
        <v>64.747800166527895</v>
      </c>
      <c r="DR49" s="81">
        <f t="shared" ref="DR49:DS49" si="1499">DR48/DR22</f>
        <v>81.687146012812022</v>
      </c>
      <c r="DS49" s="82">
        <f t="shared" si="1499"/>
        <v>55.822275124303147</v>
      </c>
      <c r="DT49" s="81">
        <f t="shared" ref="DT49:DU49" si="1500">DT48/DT22</f>
        <v>66.882562737642587</v>
      </c>
      <c r="DU49" s="82">
        <f t="shared" si="1500"/>
        <v>75.566786595394731</v>
      </c>
      <c r="DV49" s="200">
        <f t="shared" ref="DV49:DW49" si="1501">DV48/DV22</f>
        <v>51.792566457898403</v>
      </c>
      <c r="DW49" s="82">
        <f t="shared" si="1501"/>
        <v>62.620955803639703</v>
      </c>
      <c r="DX49" s="200">
        <f t="shared" ref="DX49:DY49" si="1502">DX48/DX22</f>
        <v>58.121888836552046</v>
      </c>
      <c r="DY49" s="82">
        <f t="shared" si="1502"/>
        <v>69.382695338148395</v>
      </c>
      <c r="DZ49" s="200">
        <f t="shared" ref="DZ49:EA49" si="1503">DZ48/DZ22</f>
        <v>66.565158099275749</v>
      </c>
      <c r="EA49" s="82">
        <f t="shared" si="1503"/>
        <v>64.764311314125095</v>
      </c>
      <c r="EB49" s="131">
        <f>EB48/EB22</f>
        <v>64.193200531771964</v>
      </c>
      <c r="EC49" s="149">
        <f>EC48/EC22</f>
        <v>64.19320053177195</v>
      </c>
      <c r="ED49" s="200">
        <f t="shared" ref="ED49" si="1504">ED48/ED22</f>
        <v>59.431000841042888</v>
      </c>
      <c r="EE49" s="82">
        <f t="shared" ref="EE49:EF49" si="1505">EE48/EE22</f>
        <v>64.27368107302533</v>
      </c>
      <c r="EF49" s="81">
        <f t="shared" si="1505"/>
        <v>77.574066135946111</v>
      </c>
      <c r="EG49" s="82">
        <f t="shared" ref="EG49:EH49" si="1506">EG48/EG22</f>
        <v>62.748522299838797</v>
      </c>
      <c r="EH49" s="81">
        <f t="shared" si="1506"/>
        <v>69.331465330976229</v>
      </c>
      <c r="EI49" s="82">
        <f t="shared" ref="EI49:EJ49" si="1507">EI48/EI22</f>
        <v>74.341957726246662</v>
      </c>
      <c r="EJ49" s="200">
        <f t="shared" si="1507"/>
        <v>51.86660975956751</v>
      </c>
      <c r="EK49" s="82">
        <f t="shared" ref="EK49:EL49" si="1508">EK48/EK22</f>
        <v>58.595981497542645</v>
      </c>
      <c r="EL49" s="200">
        <f t="shared" si="1508"/>
        <v>60.109189903140596</v>
      </c>
      <c r="EM49" s="82"/>
      <c r="EN49" s="200"/>
      <c r="EO49" s="82"/>
      <c r="EP49" s="131">
        <f>EP48/EP22</f>
        <v>63.279798933739528</v>
      </c>
      <c r="EQ49" s="149">
        <f>EQ48/EQ22</f>
        <v>63.279798933739528</v>
      </c>
      <c r="ER49" s="599">
        <f t="shared" si="1207"/>
        <v>-12.367404990419082</v>
      </c>
      <c r="ES49" s="367">
        <f t="shared" si="1208"/>
        <v>-0.22739939921894733</v>
      </c>
      <c r="ET49" s="599">
        <f t="shared" si="1209"/>
        <v>1.5853489791482787</v>
      </c>
      <c r="EU49" s="367">
        <f t="shared" si="1210"/>
        <v>3.7729457968706435E-2</v>
      </c>
      <c r="EV49" s="599">
        <f t="shared" si="1211"/>
        <v>-4.1008631621020868</v>
      </c>
      <c r="EW49" s="367">
        <f t="shared" si="1212"/>
        <v>-9.4047406021554092E-2</v>
      </c>
      <c r="EX49" s="599">
        <f t="shared" si="1213"/>
        <v>-16.719889426117486</v>
      </c>
      <c r="EY49" s="367">
        <f t="shared" si="1214"/>
        <v>-0.42325244123418482</v>
      </c>
      <c r="EZ49" s="599">
        <f t="shared" si="1215"/>
        <v>12.072755061061951</v>
      </c>
      <c r="FA49" s="367">
        <f t="shared" si="1216"/>
        <v>0.52989118552041647</v>
      </c>
      <c r="FB49" s="599">
        <f t="shared" si="1217"/>
        <v>11.12022267965159</v>
      </c>
      <c r="FC49" s="367">
        <f t="shared" si="1218"/>
        <v>0.31903126602917709</v>
      </c>
      <c r="FD49" s="599">
        <f t="shared" si="1219"/>
        <v>-10.342544507233271</v>
      </c>
      <c r="FE49" s="367">
        <f t="shared" si="1220"/>
        <v>-0.22495314627065052</v>
      </c>
      <c r="FF49" s="599">
        <f t="shared" si="1221"/>
        <v>17.398322047760978</v>
      </c>
      <c r="FG49" s="367">
        <f t="shared" si="1222"/>
        <v>0.48825205644128811</v>
      </c>
      <c r="FH49" s="599">
        <f t="shared" si="1223"/>
        <v>-4.9678652338232823</v>
      </c>
      <c r="FI49" s="367">
        <f t="shared" si="1224"/>
        <v>-9.3676365039854784E-2</v>
      </c>
      <c r="FJ49" s="599">
        <f t="shared" si="1225"/>
        <v>3.1862118250104174</v>
      </c>
      <c r="FK49" s="100">
        <f t="shared" si="1226"/>
        <v>6.6290541074566792E-2</v>
      </c>
      <c r="FL49" s="599">
        <f t="shared" si="1227"/>
        <v>-8.2154808915799222</v>
      </c>
      <c r="FM49" s="367">
        <f t="shared" si="1228"/>
        <v>-0.16030030620001778</v>
      </c>
      <c r="FN49" s="599">
        <f t="shared" si="1229"/>
        <v>6.2879196114825149</v>
      </c>
      <c r="FO49" s="367">
        <f t="shared" si="1230"/>
        <v>0.14611148275347152</v>
      </c>
      <c r="FP49" s="599">
        <f t="shared" si="1231"/>
        <v>-10.358544278781949</v>
      </c>
      <c r="FQ49" s="367">
        <f t="shared" si="1232"/>
        <v>-0.21001447566861181</v>
      </c>
      <c r="FR49" s="303">
        <f t="shared" si="1233"/>
        <v>4.7730107886784552</v>
      </c>
      <c r="FS49" s="370">
        <f t="shared" si="1234"/>
        <v>0.12249652992821487</v>
      </c>
      <c r="FT49" s="303">
        <f t="shared" si="1235"/>
        <v>-2.9929998602431169</v>
      </c>
      <c r="FU49" s="370">
        <f t="shared" si="1236"/>
        <v>-6.8431027282289392E-2</v>
      </c>
      <c r="FV49" s="303">
        <f t="shared" si="1237"/>
        <v>-19.52513016301921</v>
      </c>
      <c r="FW49" s="370">
        <f t="shared" si="1238"/>
        <v>-0.47920935269358461</v>
      </c>
      <c r="FX49" s="303">
        <f t="shared" si="1239"/>
        <v>24.1798310114897</v>
      </c>
      <c r="FY49" s="370">
        <f t="shared" si="1240"/>
        <v>1.1395186378245992</v>
      </c>
      <c r="FZ49" s="303">
        <f t="shared" si="1241"/>
        <v>-1.4264205174968652</v>
      </c>
      <c r="GA49" s="370">
        <f t="shared" si="1242"/>
        <v>-3.1419529297870806E-2</v>
      </c>
      <c r="GB49" s="303">
        <f t="shared" si="1243"/>
        <v>-8.9122890591184927</v>
      </c>
      <c r="GC49" s="370">
        <f t="shared" si="1244"/>
        <v>-0.20267755339426743</v>
      </c>
      <c r="GD49" s="303">
        <f t="shared" si="1245"/>
        <v>13.151555650119782</v>
      </c>
      <c r="GE49" s="370">
        <f t="shared" si="1246"/>
        <v>0.37511076301344487</v>
      </c>
      <c r="GF49" s="303">
        <f t="shared" si="1247"/>
        <v>-6.1779397976151103</v>
      </c>
      <c r="GG49" s="370">
        <f t="shared" si="1248"/>
        <v>-0.12814108268284677</v>
      </c>
      <c r="GH49" s="303">
        <f t="shared" si="1249"/>
        <v>-6.4346483006724142</v>
      </c>
      <c r="GI49" s="370">
        <f t="shared" si="1250"/>
        <v>-0.15308171460996287</v>
      </c>
      <c r="GJ49" s="303">
        <f t="shared" si="1251"/>
        <v>9.4704701990452236</v>
      </c>
      <c r="GK49" s="370">
        <f t="shared" si="1252"/>
        <v>0.26602872655840987</v>
      </c>
      <c r="GL49" s="303">
        <f t="shared" si="1253"/>
        <v>-5.0330009961571704</v>
      </c>
      <c r="GM49" s="370">
        <f t="shared" si="1254"/>
        <v>-0.11167101152574783</v>
      </c>
      <c r="GN49" s="303">
        <f t="shared" si="1255"/>
        <v>0.50496176108870827</v>
      </c>
      <c r="GO49" s="370">
        <f t="shared" si="1256"/>
        <v>1.2612410313868481E-2</v>
      </c>
      <c r="GP49" s="303">
        <f t="shared" si="1257"/>
        <v>3.2817573662013544</v>
      </c>
      <c r="GQ49" s="370">
        <f t="shared" si="1258"/>
        <v>8.0947384770731629E-2</v>
      </c>
      <c r="GR49" s="303">
        <f t="shared" si="1259"/>
        <v>7.9985497767168567E-2</v>
      </c>
      <c r="GS49" s="370">
        <f t="shared" si="1260"/>
        <v>1.8251688589337922E-3</v>
      </c>
      <c r="GT49" s="303">
        <f t="shared" si="1261"/>
        <v>1.0069892222757275</v>
      </c>
      <c r="GU49" s="370">
        <f t="shared" si="1262"/>
        <v>2.29363698202967E-2</v>
      </c>
      <c r="GV49" s="303">
        <f t="shared" si="1263"/>
        <v>-0.79841292377087569</v>
      </c>
      <c r="GW49" s="370">
        <f t="shared" si="1264"/>
        <v>-1.7777832021684932E-2</v>
      </c>
      <c r="GX49" s="303">
        <f t="shared" si="1265"/>
        <v>8.0048383104220946</v>
      </c>
      <c r="GY49" s="370">
        <f t="shared" si="1266"/>
        <v>0.18146550122171479</v>
      </c>
      <c r="GZ49" s="303">
        <f t="shared" si="1267"/>
        <v>-4.5503961099415235</v>
      </c>
      <c r="HA49" s="370">
        <f t="shared" si="1268"/>
        <v>-8.7311141712386825E-2</v>
      </c>
      <c r="HB49" s="303">
        <f t="shared" si="1269"/>
        <v>1.3714730115174376</v>
      </c>
      <c r="HC49" s="370">
        <f t="shared" si="1270"/>
        <v>2.883267792391412E-2</v>
      </c>
      <c r="HD49" s="303">
        <f t="shared" si="1271"/>
        <v>-9.8568133144619381</v>
      </c>
      <c r="HE49" s="370">
        <f t="shared" si="1272"/>
        <v>-0.20141392660959484</v>
      </c>
      <c r="HF49" s="303">
        <f t="shared" si="1273"/>
        <v>7.7758113761655068</v>
      </c>
      <c r="HG49" s="370">
        <f t="shared" si="1274"/>
        <v>0.19896512075018322</v>
      </c>
      <c r="HH49" s="303">
        <f t="shared" si="1275"/>
        <v>6.9541168484842828</v>
      </c>
      <c r="HI49" s="370">
        <f t="shared" si="1276"/>
        <v>0.14841119683136</v>
      </c>
      <c r="HJ49" s="303">
        <f t="shared" si="1277"/>
        <v>4.895841416535518E-2</v>
      </c>
      <c r="HK49" s="370">
        <f t="shared" si="1278"/>
        <v>9.098181731640435E-4</v>
      </c>
      <c r="HL49" s="303">
        <f t="shared" si="1279"/>
        <v>-6.5057187691428098</v>
      </c>
      <c r="HM49" s="370">
        <f t="shared" si="1280"/>
        <v>-0.1207890600335374</v>
      </c>
      <c r="HN49" s="303">
        <f t="shared" si="1281"/>
        <v>-2.5895344189605893</v>
      </c>
      <c r="HO49" s="370">
        <f t="shared" si="1282"/>
        <v>-5.468408133555492E-2</v>
      </c>
      <c r="HP49" s="303">
        <f t="shared" si="1283"/>
        <v>-1.1151112870655027</v>
      </c>
      <c r="HQ49" s="370">
        <f t="shared" si="1284"/>
        <v>-2.4910386917203344E-2</v>
      </c>
      <c r="HR49" s="303">
        <f t="shared" si="1285"/>
        <v>3.1459990142674883</v>
      </c>
      <c r="HS49" s="370">
        <f t="shared" si="1286"/>
        <v>7.2073616312858524E-2</v>
      </c>
      <c r="HT49" s="303">
        <f t="shared" si="1287"/>
        <v>5.8036934012131383</v>
      </c>
      <c r="HU49" s="370">
        <f t="shared" si="1288"/>
        <v>0.12402167269454242</v>
      </c>
      <c r="HV49" s="303">
        <f t="shared" si="1289"/>
        <v>-0.30854519281953685</v>
      </c>
      <c r="HW49" s="370">
        <f t="shared" si="1290"/>
        <v>-5.8659346771030374E-3</v>
      </c>
      <c r="HX49" s="303">
        <f t="shared" si="1291"/>
        <v>-10.198178904404173</v>
      </c>
      <c r="HY49" s="370">
        <f t="shared" si="1292"/>
        <v>-0.19502761448933509</v>
      </c>
      <c r="HZ49" s="303">
        <f t="shared" si="1293"/>
        <v>14.691980006766677</v>
      </c>
      <c r="IA49" s="370">
        <f t="shared" si="1294"/>
        <v>0.34903809421857512</v>
      </c>
      <c r="IB49" s="303">
        <f t="shared" si="1295"/>
        <v>-0.27268661945250727</v>
      </c>
      <c r="IC49" s="370">
        <f t="shared" si="1296"/>
        <v>-4.8021101153029582E-3</v>
      </c>
      <c r="ID49" s="303">
        <f t="shared" si="1297"/>
        <v>8.3389151328456776</v>
      </c>
      <c r="IE49" s="370">
        <f t="shared" si="1298"/>
        <v>0.14755991417867192</v>
      </c>
      <c r="IF49" s="303">
        <f t="shared" si="1299"/>
        <v>-0.63361170867665351</v>
      </c>
      <c r="IG49" s="370">
        <f t="shared" si="1300"/>
        <v>-9.7702722323852915E-3</v>
      </c>
      <c r="IH49" s="303">
        <f t="shared" si="1301"/>
        <v>0.25971804789348596</v>
      </c>
      <c r="II49" s="370">
        <f t="shared" si="1302"/>
        <v>4.0443584543160306E-3</v>
      </c>
      <c r="IJ49" s="303">
        <f t="shared" si="1303"/>
        <v>1.0769232315589363</v>
      </c>
      <c r="IK49" s="370">
        <f t="shared" si="1304"/>
        <v>1.6702418295864073E-2</v>
      </c>
      <c r="IL49" s="303">
        <f t="shared" si="1305"/>
        <v>-6.3539012172963325</v>
      </c>
      <c r="IM49" s="370">
        <f t="shared" si="1306"/>
        <v>-9.6926205763407575E-2</v>
      </c>
      <c r="IN49" s="303">
        <f t="shared" si="1307"/>
        <v>10.607948159646092</v>
      </c>
      <c r="IO49" s="370">
        <f t="shared" si="1308"/>
        <v>0.15195879971066939</v>
      </c>
      <c r="IP49" s="303">
        <f t="shared" si="1309"/>
        <v>-7.6220001913720026</v>
      </c>
      <c r="IQ49" s="370">
        <f t="shared" si="1310"/>
        <v>-0.10918511129998049</v>
      </c>
      <c r="IR49" s="303">
        <f t="shared" si="1311"/>
        <v>8.5263862364616259</v>
      </c>
      <c r="IS49" s="370">
        <f t="shared" si="1312"/>
        <v>0.13412779853625784</v>
      </c>
      <c r="IT49" s="303">
        <f t="shared" si="1313"/>
        <v>4.6248028736271607</v>
      </c>
      <c r="IU49" s="370">
        <f t="shared" si="1314"/>
        <v>6.5402959412449752E-2</v>
      </c>
      <c r="IV49" s="303">
        <f t="shared" si="1315"/>
        <v>-18.799881027490692</v>
      </c>
      <c r="IW49" s="370">
        <f t="shared" si="1316"/>
        <v>-0.24954299088459486</v>
      </c>
      <c r="IX49" s="303">
        <f t="shared" si="1317"/>
        <v>4.1353877294145605</v>
      </c>
      <c r="IY49" s="370">
        <f t="shared" si="1318"/>
        <v>7.3144334302763472E-2</v>
      </c>
      <c r="IZ49" s="303">
        <f t="shared" si="1319"/>
        <v>4.0869836931083015</v>
      </c>
      <c r="JA49" s="370">
        <f t="shared" si="1320"/>
        <v>6.7361108412574922E-2</v>
      </c>
      <c r="JB49" s="303">
        <f t="shared" si="1321"/>
        <v>-7.6958624980437378</v>
      </c>
      <c r="JC49" s="370">
        <f t="shared" si="1322"/>
        <v>-0.11883715473267449</v>
      </c>
      <c r="JD49" s="303">
        <f t="shared" si="1323"/>
        <v>15.671592153087076</v>
      </c>
      <c r="JE49" s="370">
        <f t="shared" si="1324"/>
        <v>0.27463247434849702</v>
      </c>
      <c r="JF49" s="303">
        <f t="shared" si="1325"/>
        <v>-16.609880092970982</v>
      </c>
      <c r="JG49" s="370">
        <f t="shared" si="1326"/>
        <v>-0.22836013299892027</v>
      </c>
      <c r="JH49" s="303">
        <f t="shared" si="1327"/>
        <v>6.9307951939612877</v>
      </c>
      <c r="JI49" s="370">
        <f t="shared" si="1328"/>
        <v>0.12348727241829142</v>
      </c>
      <c r="JJ49" s="303">
        <f t="shared" si="1329"/>
        <v>1.6914216777600188</v>
      </c>
      <c r="JK49" s="370">
        <f t="shared" si="1330"/>
        <v>2.6823958468552216E-2</v>
      </c>
      <c r="JL49" s="303">
        <f t="shared" si="1331"/>
        <v>16.939345846284127</v>
      </c>
      <c r="JM49" s="370">
        <f t="shared" si="1332"/>
        <v>0.26162040722182112</v>
      </c>
      <c r="JN49" s="303">
        <f t="shared" si="1333"/>
        <v>-25.864870888508875</v>
      </c>
      <c r="JO49" s="370">
        <f t="shared" si="1334"/>
        <v>-0.31663330341412788</v>
      </c>
      <c r="JP49" s="303">
        <f t="shared" si="1335"/>
        <v>11.06028761333944</v>
      </c>
      <c r="JQ49" s="370">
        <f t="shared" si="1336"/>
        <v>0.19813394543147458</v>
      </c>
      <c r="JR49" s="303">
        <f t="shared" si="1337"/>
        <v>8.6842238577521442</v>
      </c>
      <c r="JS49" s="370">
        <f t="shared" si="1338"/>
        <v>0.12984286938611164</v>
      </c>
      <c r="JT49" s="303">
        <f t="shared" si="1339"/>
        <v>-23.774220137496329</v>
      </c>
      <c r="JU49" s="370">
        <f t="shared" si="1340"/>
        <v>-0.31461203008128441</v>
      </c>
      <c r="JV49" s="303">
        <f t="shared" si="1341"/>
        <v>10.8283893457413</v>
      </c>
      <c r="JW49" s="370">
        <f t="shared" si="1342"/>
        <v>0.20907226820944616</v>
      </c>
      <c r="JX49" s="303">
        <f t="shared" si="1343"/>
        <v>-4.4990669670876571</v>
      </c>
      <c r="JY49" s="370">
        <f t="shared" si="1344"/>
        <v>-7.1846028367809719E-2</v>
      </c>
      <c r="JZ49" s="303">
        <f t="shared" si="1345"/>
        <v>11.260806501596349</v>
      </c>
      <c r="KA49" s="370">
        <f t="shared" si="1346"/>
        <v>0.19374467566364748</v>
      </c>
      <c r="KB49" s="303">
        <f t="shared" si="1347"/>
        <v>-2.8175372388726458</v>
      </c>
      <c r="KC49" s="370">
        <f t="shared" si="1348"/>
        <v>-4.0608644924226389E-2</v>
      </c>
      <c r="KD49" s="303">
        <f t="shared" si="1349"/>
        <v>-1.8008467851506538</v>
      </c>
      <c r="KE49" s="370">
        <f t="shared" si="1350"/>
        <v>-2.7053894808825633E-2</v>
      </c>
      <c r="KF49" s="303">
        <f t="shared" si="1351"/>
        <v>-5.3333104730822072</v>
      </c>
      <c r="KG49" s="375">
        <f t="shared" si="1352"/>
        <v>-8.2349528079039613E-2</v>
      </c>
      <c r="KH49" s="303">
        <f t="shared" si="1353"/>
        <v>4.8426802319824418</v>
      </c>
      <c r="KI49" s="370">
        <f t="shared" si="1354"/>
        <v>8.1484076718393403E-2</v>
      </c>
      <c r="KJ49" s="303">
        <f t="shared" si="1355"/>
        <v>13.300385062920782</v>
      </c>
      <c r="KK49" s="370">
        <f t="shared" si="1356"/>
        <v>0.20693361327491711</v>
      </c>
      <c r="KL49" s="303">
        <f t="shared" si="1357"/>
        <v>-14.825543836107315</v>
      </c>
      <c r="KM49" s="370">
        <f t="shared" si="1358"/>
        <v>-0.19111469302287204</v>
      </c>
      <c r="KN49" s="303">
        <f t="shared" si="1359"/>
        <v>6.5829430311374324</v>
      </c>
      <c r="KO49" s="370">
        <f t="shared" si="1360"/>
        <v>0.10490992918815467</v>
      </c>
      <c r="KP49" s="303">
        <f t="shared" si="1361"/>
        <v>5.0104923952704326</v>
      </c>
      <c r="KQ49" s="370">
        <f t="shared" si="1362"/>
        <v>7.2268664326525081E-2</v>
      </c>
      <c r="KR49" s="303">
        <f t="shared" si="1363"/>
        <v>-22.475347966679152</v>
      </c>
      <c r="KS49" s="370">
        <f t="shared" si="1364"/>
        <v>-0.30232386466659</v>
      </c>
      <c r="KT49" s="303">
        <f t="shared" si="1365"/>
        <v>6.7293717379751357</v>
      </c>
      <c r="KU49" s="370">
        <f t="shared" si="1366"/>
        <v>0.1297438133930435</v>
      </c>
      <c r="KV49" s="303">
        <f t="shared" si="1367"/>
        <v>1.5132084055979504</v>
      </c>
      <c r="KW49" s="370">
        <f t="shared" si="1368"/>
        <v>2.5824439951763763E-2</v>
      </c>
      <c r="KX49" s="303">
        <f t="shared" si="1369"/>
        <v>-60.109189903140596</v>
      </c>
      <c r="KY49" s="370">
        <f t="shared" si="1370"/>
        <v>-1</v>
      </c>
      <c r="KZ49" s="303">
        <f t="shared" si="1371"/>
        <v>0</v>
      </c>
      <c r="LA49" s="370" t="e">
        <f t="shared" si="1372"/>
        <v>#DIV/0!</v>
      </c>
      <c r="LB49" s="303">
        <f t="shared" si="1373"/>
        <v>0</v>
      </c>
      <c r="LC49" s="370" t="e">
        <f t="shared" si="1374"/>
        <v>#DIV/0!</v>
      </c>
      <c r="LD49" s="200">
        <f t="shared" si="1375"/>
        <v>58.121888836552046</v>
      </c>
      <c r="LE49" s="968">
        <f t="shared" si="1376"/>
        <v>60.109189903140596</v>
      </c>
      <c r="LF49" s="621">
        <f>LE49-LD49</f>
        <v>1.9873010665885502</v>
      </c>
      <c r="LG49" s="105">
        <f t="shared" si="1377"/>
        <v>3.4191956014663523E-2</v>
      </c>
      <c r="LH49" s="614"/>
      <c r="LI49" s="614"/>
      <c r="LJ49" s="614"/>
      <c r="LK49" s="80" t="str">
        <f t="shared" si="137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79"/>
        <v>43.265963356973991</v>
      </c>
      <c r="LX49" s="273">
        <f t="shared" si="1379"/>
        <v>40.006065620952647</v>
      </c>
      <c r="LY49" s="273">
        <f t="shared" si="1379"/>
        <v>53.277193638914881</v>
      </c>
      <c r="LZ49" s="273">
        <f t="shared" si="1379"/>
        <v>33.583963468309861</v>
      </c>
      <c r="MA49" s="273">
        <f t="shared" si="1379"/>
        <v>47.840799163852708</v>
      </c>
      <c r="MB49" s="273">
        <f t="shared" si="1379"/>
        <v>53.898932584269666</v>
      </c>
      <c r="MC49" s="273">
        <f t="shared" si="1379"/>
        <v>45.301547425474254</v>
      </c>
      <c r="MD49" s="273">
        <f t="shared" si="1379"/>
        <v>51.637844827586207</v>
      </c>
      <c r="ME49" s="273">
        <f t="shared" si="1379"/>
        <v>49.989050830728736</v>
      </c>
      <c r="MF49" s="273">
        <f t="shared" si="1379"/>
        <v>45.174164524421592</v>
      </c>
      <c r="MG49" s="273">
        <f t="shared" si="1379"/>
        <v>36.597701190905809</v>
      </c>
      <c r="MH49" s="273">
        <f t="shared" si="1379"/>
        <v>54.386269413629158</v>
      </c>
      <c r="MI49" s="273">
        <f t="shared" si="1380"/>
        <v>42.018864423210076</v>
      </c>
      <c r="MJ49" s="273">
        <f t="shared" si="1380"/>
        <v>43.604213402358354</v>
      </c>
      <c r="MK49" s="273">
        <f t="shared" si="1380"/>
        <v>39.503350240256268</v>
      </c>
      <c r="ML49" s="273">
        <f t="shared" si="1380"/>
        <v>22.783460814138781</v>
      </c>
      <c r="MM49" s="273">
        <f t="shared" si="1380"/>
        <v>34.856215875200732</v>
      </c>
      <c r="MN49" s="273">
        <f t="shared" si="1380"/>
        <v>45.976438554852322</v>
      </c>
      <c r="MO49" s="273">
        <f t="shared" si="1380"/>
        <v>35.633894047619052</v>
      </c>
      <c r="MP49" s="273">
        <f t="shared" si="1380"/>
        <v>53.032216095380029</v>
      </c>
      <c r="MQ49" s="273">
        <f t="shared" si="1380"/>
        <v>48.064350861556747</v>
      </c>
      <c r="MR49" s="273">
        <f t="shared" si="1380"/>
        <v>51.250562686567164</v>
      </c>
      <c r="MS49" s="273">
        <f t="shared" si="1380"/>
        <v>43.035081794987242</v>
      </c>
      <c r="MT49" s="273">
        <f t="shared" si="1380"/>
        <v>49.323001406469757</v>
      </c>
      <c r="MU49" s="713">
        <f t="shared" si="1381"/>
        <v>38.964457127687808</v>
      </c>
      <c r="MV49" s="713">
        <f t="shared" si="1381"/>
        <v>43.737467916366263</v>
      </c>
      <c r="MW49" s="713">
        <f t="shared" si="1381"/>
        <v>40.744468056123146</v>
      </c>
      <c r="MX49" s="713">
        <f t="shared" si="1381"/>
        <v>21.219337893103937</v>
      </c>
      <c r="MY49" s="713">
        <f t="shared" si="1381"/>
        <v>45.399168904593637</v>
      </c>
      <c r="MZ49" s="713">
        <f t="shared" si="1381"/>
        <v>43.972748387096772</v>
      </c>
      <c r="NA49" s="713">
        <f t="shared" si="1381"/>
        <v>35.060459327978279</v>
      </c>
      <c r="NB49" s="713">
        <f t="shared" si="1381"/>
        <v>48.212014978098061</v>
      </c>
      <c r="NC49" s="713">
        <f t="shared" si="1381"/>
        <v>42.034075180482951</v>
      </c>
      <c r="ND49" s="713">
        <f t="shared" si="1381"/>
        <v>35.599426879810537</v>
      </c>
      <c r="NE49" s="713">
        <f t="shared" si="1381"/>
        <v>45.06989707885576</v>
      </c>
      <c r="NF49" s="713">
        <f t="shared" si="1381"/>
        <v>40.03689608269859</v>
      </c>
      <c r="NG49" s="816">
        <f t="shared" si="1382"/>
        <v>40.541857843787298</v>
      </c>
      <c r="NH49" s="816">
        <f t="shared" si="1382"/>
        <v>43.823615209988652</v>
      </c>
      <c r="NI49" s="816">
        <f t="shared" si="1382"/>
        <v>43.903600707755821</v>
      </c>
      <c r="NJ49" s="816">
        <f t="shared" si="1382"/>
        <v>44.910589930031549</v>
      </c>
      <c r="NK49" s="816">
        <f t="shared" si="1382"/>
        <v>44.112177006260673</v>
      </c>
      <c r="NL49" s="816">
        <f t="shared" si="1382"/>
        <v>52.117015316682767</v>
      </c>
      <c r="NM49" s="816">
        <f t="shared" si="1382"/>
        <v>47.566619206741244</v>
      </c>
      <c r="NN49" s="816">
        <f t="shared" si="1382"/>
        <v>48.938092218258681</v>
      </c>
      <c r="NO49" s="816">
        <f t="shared" si="1382"/>
        <v>39.081278903796743</v>
      </c>
      <c r="NP49" s="816">
        <f t="shared" si="1382"/>
        <v>46.85709027996225</v>
      </c>
      <c r="NQ49" s="816">
        <f t="shared" si="1382"/>
        <v>53.811207128446533</v>
      </c>
      <c r="NR49" s="816">
        <f t="shared" si="1382"/>
        <v>53.860165542611888</v>
      </c>
      <c r="NS49" s="869">
        <f t="shared" si="1383"/>
        <v>47.354446773469078</v>
      </c>
      <c r="NT49" s="869">
        <f t="shared" si="1383"/>
        <v>44.764912354508489</v>
      </c>
      <c r="NU49" s="869">
        <f t="shared" si="1383"/>
        <v>43.649801067442986</v>
      </c>
      <c r="NV49" s="869">
        <f t="shared" si="1383"/>
        <v>46.795800081710475</v>
      </c>
      <c r="NW49" s="869">
        <f t="shared" si="1383"/>
        <v>52.599493482923613</v>
      </c>
      <c r="NX49" s="869">
        <f t="shared" si="1383"/>
        <v>52.290948290104076</v>
      </c>
      <c r="NY49" s="869">
        <f t="shared" si="1383"/>
        <v>42.092769385699903</v>
      </c>
      <c r="NZ49" s="869">
        <f t="shared" si="1383"/>
        <v>56.78474939246658</v>
      </c>
      <c r="OA49" s="869">
        <f t="shared" si="1383"/>
        <v>56.512062773014073</v>
      </c>
      <c r="OB49" s="869">
        <f t="shared" si="1383"/>
        <v>64.85097790585975</v>
      </c>
      <c r="OC49" s="869">
        <f t="shared" si="1383"/>
        <v>64.217366197183097</v>
      </c>
      <c r="OD49" s="869">
        <f t="shared" si="1383"/>
        <v>64.477084245076583</v>
      </c>
      <c r="OE49" s="1056">
        <f t="shared" si="1384"/>
        <v>65.554007476635519</v>
      </c>
      <c r="OF49" s="1056">
        <f t="shared" si="1384"/>
        <v>59.200106259339186</v>
      </c>
      <c r="OG49" s="1056">
        <f t="shared" si="1384"/>
        <v>69.808054418985279</v>
      </c>
      <c r="OH49" s="1056">
        <f t="shared" si="1384"/>
        <v>62.186054227613276</v>
      </c>
      <c r="OI49" s="1056">
        <f t="shared" si="1384"/>
        <v>70.712440464074902</v>
      </c>
      <c r="OJ49" s="1056">
        <f t="shared" si="1384"/>
        <v>75.337243337702063</v>
      </c>
      <c r="OK49" s="1056">
        <f t="shared" si="1384"/>
        <v>56.537362310211371</v>
      </c>
      <c r="OL49" s="1056">
        <f t="shared" si="1384"/>
        <v>60.672750039625932</v>
      </c>
      <c r="OM49" s="1056">
        <f t="shared" si="1384"/>
        <v>64.759733732734233</v>
      </c>
      <c r="ON49" s="1056">
        <f t="shared" si="1384"/>
        <v>57.063871234690495</v>
      </c>
      <c r="OO49" s="1056">
        <f t="shared" si="1384"/>
        <v>72.735463387777571</v>
      </c>
      <c r="OP49" s="1056">
        <f t="shared" si="1384"/>
        <v>56.125583294806589</v>
      </c>
      <c r="OQ49" s="1078">
        <f t="shared" si="1385"/>
        <v>63.056378488767876</v>
      </c>
      <c r="OR49" s="1078">
        <f t="shared" si="1385"/>
        <v>64.747800166527895</v>
      </c>
      <c r="OS49" s="1078">
        <f t="shared" si="1385"/>
        <v>81.687146012812022</v>
      </c>
      <c r="OT49" s="1078">
        <f t="shared" si="1385"/>
        <v>55.822275124303147</v>
      </c>
      <c r="OU49" s="1078">
        <f t="shared" si="1385"/>
        <v>66.882562737642587</v>
      </c>
      <c r="OV49" s="1078">
        <f t="shared" si="1385"/>
        <v>75.566786595394731</v>
      </c>
      <c r="OW49" s="1078">
        <f t="shared" si="1385"/>
        <v>51.792566457898403</v>
      </c>
      <c r="OX49" s="1078">
        <f t="shared" si="1385"/>
        <v>62.620955803639703</v>
      </c>
      <c r="OY49" s="1078">
        <f t="shared" si="1385"/>
        <v>58.121888836552046</v>
      </c>
      <c r="OZ49" s="1078">
        <f t="shared" si="1385"/>
        <v>69.382695338148395</v>
      </c>
      <c r="PA49" s="1078">
        <f t="shared" si="1385"/>
        <v>66.565158099275749</v>
      </c>
      <c r="PB49" s="1078">
        <f t="shared" si="1385"/>
        <v>64.764311314125095</v>
      </c>
      <c r="PC49" s="1136">
        <f t="shared" si="1386"/>
        <v>59.431000841042888</v>
      </c>
      <c r="PD49" s="1136">
        <f t="shared" si="1387"/>
        <v>64.27368107302533</v>
      </c>
      <c r="PE49" s="1136">
        <f t="shared" si="1387"/>
        <v>77.574066135946111</v>
      </c>
      <c r="PF49" s="1136">
        <f t="shared" si="1387"/>
        <v>62.748522299838797</v>
      </c>
      <c r="PG49" s="1136">
        <f t="shared" si="1387"/>
        <v>69.331465330976229</v>
      </c>
      <c r="PH49" s="1136">
        <f t="shared" si="1387"/>
        <v>74.341957726246662</v>
      </c>
      <c r="PI49" s="1136">
        <f t="shared" si="1387"/>
        <v>51.86660975956751</v>
      </c>
      <c r="PJ49" s="1136">
        <f t="shared" si="1387"/>
        <v>58.595981497542645</v>
      </c>
      <c r="PK49" s="1136">
        <f t="shared" si="1387"/>
        <v>60.109189903140596</v>
      </c>
      <c r="PL49" s="1136">
        <f t="shared" si="1387"/>
        <v>0</v>
      </c>
      <c r="PM49" s="1136">
        <f t="shared" si="1387"/>
        <v>0</v>
      </c>
      <c r="PN49" s="1136">
        <f t="shared" si="1387"/>
        <v>0</v>
      </c>
    </row>
    <row r="50" spans="1:430" s="1" customFormat="1" ht="15" thickBot="1" x14ac:dyDescent="0.35">
      <c r="A50" s="676"/>
      <c r="B50" s="51">
        <v>7.6</v>
      </c>
      <c r="C50" s="3"/>
      <c r="D50" s="3"/>
      <c r="E50" s="1190" t="s">
        <v>93</v>
      </c>
      <c r="F50" s="1190"/>
      <c r="G50" s="119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509">V48/V45</f>
        <v>0.36401053048971238</v>
      </c>
      <c r="W50" s="174">
        <f t="shared" si="1509"/>
        <v>0.38015061192897082</v>
      </c>
      <c r="X50" s="175">
        <f t="shared" si="1509"/>
        <v>0.33838657078358619</v>
      </c>
      <c r="Y50" s="174">
        <f t="shared" si="150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510">AJ48/AJ45</f>
        <v>0.34749772691299174</v>
      </c>
      <c r="AK50" s="174">
        <f t="shared" ref="AK50:AP50" si="1511">AK48/AK45</f>
        <v>0.38162622581033506</v>
      </c>
      <c r="AL50" s="175">
        <f t="shared" si="1511"/>
        <v>0.38120443324751174</v>
      </c>
      <c r="AM50" s="174">
        <f t="shared" si="1511"/>
        <v>0.41376357709130496</v>
      </c>
      <c r="AN50" s="175">
        <f t="shared" si="1511"/>
        <v>0.41007331280949383</v>
      </c>
      <c r="AO50" s="558">
        <f t="shared" si="1511"/>
        <v>0.1090027964615671</v>
      </c>
      <c r="AP50" s="566">
        <f t="shared" si="1511"/>
        <v>0.44854634205400062</v>
      </c>
      <c r="AQ50" s="558">
        <f t="shared" ref="AQ50:AW50" si="1512">AQ48/AQ45</f>
        <v>0.44414391013359522</v>
      </c>
      <c r="AR50" s="566">
        <f t="shared" si="1512"/>
        <v>0.39290583624576592</v>
      </c>
      <c r="AS50" s="558">
        <f t="shared" si="1512"/>
        <v>0.40433458044897463</v>
      </c>
      <c r="AT50" s="566">
        <f t="shared" si="1512"/>
        <v>0.39696153846555315</v>
      </c>
      <c r="AU50" s="558">
        <f t="shared" si="1512"/>
        <v>0.43682233655593361</v>
      </c>
      <c r="AV50" s="132">
        <f t="shared" si="1512"/>
        <v>0.33242937951128659</v>
      </c>
      <c r="AW50" s="146">
        <f t="shared" si="1512"/>
        <v>0.33242937951128659</v>
      </c>
      <c r="AX50" s="352">
        <f t="shared" ref="AX50:BC50" si="1513">AX48/AX45</f>
        <v>0.37469381055344114</v>
      </c>
      <c r="AY50" s="174">
        <f t="shared" si="1513"/>
        <v>0.36404995239386395</v>
      </c>
      <c r="AZ50" s="175">
        <f t="shared" si="1513"/>
        <v>0.39818682100942093</v>
      </c>
      <c r="BA50" s="174">
        <f t="shared" si="1513"/>
        <v>0.29480296428057762</v>
      </c>
      <c r="BB50" s="175">
        <f t="shared" si="1513"/>
        <v>0.34871368400754271</v>
      </c>
      <c r="BC50" s="558">
        <f t="shared" si="1513"/>
        <v>0.37168217445385709</v>
      </c>
      <c r="BD50" s="566">
        <f t="shared" ref="BD50:BK50" si="1514">BD48/BD45</f>
        <v>0.12839379839573162</v>
      </c>
      <c r="BE50" s="558">
        <f t="shared" si="1514"/>
        <v>0.37939499744213473</v>
      </c>
      <c r="BF50" s="566">
        <f t="shared" si="1514"/>
        <v>0.35122615916502953</v>
      </c>
      <c r="BG50" s="558">
        <f t="shared" si="1514"/>
        <v>0.42969549911936383</v>
      </c>
      <c r="BH50" s="566">
        <f t="shared" si="1514"/>
        <v>0.23592673769166653</v>
      </c>
      <c r="BI50" s="558">
        <f t="shared" si="1514"/>
        <v>0.29479459350006015</v>
      </c>
      <c r="BJ50" s="132">
        <f t="shared" si="1514"/>
        <v>0.30253884530149555</v>
      </c>
      <c r="BK50" s="146">
        <f t="shared" si="1514"/>
        <v>0.3025388453014955</v>
      </c>
      <c r="BL50" s="352">
        <f t="shared" ref="BL50:BM50" si="1515">BL48/BL45</f>
        <v>0.35177165543275707</v>
      </c>
      <c r="BM50" s="174">
        <f t="shared" si="1515"/>
        <v>0.36024328327478439</v>
      </c>
      <c r="BN50" s="175">
        <f t="shared" ref="BN50:BO50" si="1516">BN48/BN45</f>
        <v>0.35550300397847495</v>
      </c>
      <c r="BO50" s="174">
        <f t="shared" si="1516"/>
        <v>0.36231537435325778</v>
      </c>
      <c r="BP50" s="175">
        <f t="shared" ref="BP50:BQ50" si="1517">BP48/BP45</f>
        <v>0.37249069799926604</v>
      </c>
      <c r="BQ50" s="558">
        <f t="shared" si="1517"/>
        <v>0.34116868374782694</v>
      </c>
      <c r="BR50" s="566">
        <f t="shared" ref="BR50" si="1518">BR48/BR45</f>
        <v>0.1115973131895532</v>
      </c>
      <c r="BS50" s="558">
        <f t="shared" ref="BS50:BT50" si="1519">BS48/BS45</f>
        <v>0.38171752824395239</v>
      </c>
      <c r="BT50" s="566">
        <f t="shared" si="1519"/>
        <v>0.389465395389967</v>
      </c>
      <c r="BU50" s="566">
        <f t="shared" ref="BU50:BV50" si="1520">BU48/BU45</f>
        <v>0.34060676046681465</v>
      </c>
      <c r="BV50" s="566">
        <f t="shared" si="1520"/>
        <v>0.31898494172056546</v>
      </c>
      <c r="BW50" s="566">
        <f t="shared" ref="BW50" si="1521">BW48/BW45</f>
        <v>0.12629253376281391</v>
      </c>
      <c r="BX50" s="132">
        <f>BX48/BX45</f>
        <v>0.26868603832173082</v>
      </c>
      <c r="BY50" s="146">
        <f t="shared" si="1205"/>
        <v>0.31767976429666944</v>
      </c>
      <c r="BZ50" s="566">
        <f t="shared" ref="BZ50:CA50" si="1522">BZ48/BZ45</f>
        <v>0.35798199124050728</v>
      </c>
      <c r="CA50" s="174">
        <f t="shared" si="1522"/>
        <v>0.35009439447202656</v>
      </c>
      <c r="CB50" s="175">
        <f t="shared" ref="CB50:CC50" si="1523">CB48/CB45</f>
        <v>0.33994013462214884</v>
      </c>
      <c r="CC50" s="174">
        <f t="shared" si="1523"/>
        <v>0.32448055977057194</v>
      </c>
      <c r="CD50" s="175">
        <f t="shared" ref="CD50:CE50" si="1524">CD48/CD45</f>
        <v>0.33404561903349567</v>
      </c>
      <c r="CE50" s="558">
        <f t="shared" si="1524"/>
        <v>0.36945939073145784</v>
      </c>
      <c r="CF50" s="566">
        <f t="shared" ref="CF50:CG50" si="1525">CF48/CF45</f>
        <v>0.11228386714602694</v>
      </c>
      <c r="CG50" s="558">
        <f t="shared" si="1525"/>
        <v>0.36966738495900592</v>
      </c>
      <c r="CH50" s="566">
        <f t="shared" ref="CH50:CI50" si="1526">CH48/CH45</f>
        <v>0.30322151536271108</v>
      </c>
      <c r="CI50" s="566">
        <f t="shared" si="1526"/>
        <v>0.42644228818244767</v>
      </c>
      <c r="CJ50" s="566">
        <f t="shared" ref="CJ50:CK50" si="1527">CJ48/CJ45</f>
        <v>0.31651519886082274</v>
      </c>
      <c r="CK50" s="566">
        <f t="shared" si="1527"/>
        <v>0.3411468348179717</v>
      </c>
      <c r="CL50" s="132">
        <f>CL48/CL45</f>
        <v>0.29457684058561423</v>
      </c>
      <c r="CM50" s="146">
        <f t="shared" si="1206"/>
        <v>0.32877326493326614</v>
      </c>
      <c r="CN50" s="566">
        <f t="shared" ref="CN50:CO50" si="1528">CN48/CN45</f>
        <v>0.32412800767051542</v>
      </c>
      <c r="CO50" s="174">
        <f t="shared" si="1528"/>
        <v>0.33740128350247461</v>
      </c>
      <c r="CP50" s="175">
        <f t="shared" ref="CP50:CQ50" si="1529">CP48/CP45</f>
        <v>0.28345304343562916</v>
      </c>
      <c r="CQ50" s="174">
        <f t="shared" si="1529"/>
        <v>0.35148824297009063</v>
      </c>
      <c r="CR50" s="175">
        <f t="shared" ref="CR50:CS50" si="1530">CR48/CR45</f>
        <v>0.36962616301237411</v>
      </c>
      <c r="CS50" s="558">
        <f t="shared" si="1530"/>
        <v>0.37110329917386081</v>
      </c>
      <c r="CT50" s="566">
        <f t="shared" ref="CT50:CU50" si="1531">CT48/CT45</f>
        <v>0.38662676365100973</v>
      </c>
      <c r="CU50" s="558">
        <f t="shared" si="1531"/>
        <v>0.13634480257515244</v>
      </c>
      <c r="CV50" s="566">
        <f t="shared" ref="CV50:CW50" si="1532">CV48/CV45</f>
        <v>0.36945163960405486</v>
      </c>
      <c r="CW50" s="986">
        <f t="shared" si="1532"/>
        <v>0.44661576326373004</v>
      </c>
      <c r="CX50" s="566">
        <f t="shared" ref="CX50:CY50" si="1533">CX48/CX45</f>
        <v>0.45915847110167618</v>
      </c>
      <c r="CY50" s="174">
        <f t="shared" si="1533"/>
        <v>0.36436812749682207</v>
      </c>
      <c r="CZ50" s="132">
        <f>CZ48/CZ45</f>
        <v>0.31567030890447245</v>
      </c>
      <c r="DA50" s="146">
        <f>SUM(CN50:CY50)/$CZ$4</f>
        <v>0.34998046728811577</v>
      </c>
      <c r="DB50" s="566">
        <f t="shared" ref="DB50:DC50" si="1534">DB48/DB45</f>
        <v>0.47119438662790852</v>
      </c>
      <c r="DC50" s="174">
        <f t="shared" si="1534"/>
        <v>0.4684231372986411</v>
      </c>
      <c r="DD50" s="175">
        <f t="shared" ref="DD50:DE50" si="1535">DD48/DD45</f>
        <v>0.46324894477075407</v>
      </c>
      <c r="DE50" s="174">
        <f t="shared" si="1535"/>
        <v>0.46518658128774593</v>
      </c>
      <c r="DF50" s="175">
        <f t="shared" ref="DF50:DG50" si="1536">DF48/DF45</f>
        <v>0.45633835992194505</v>
      </c>
      <c r="DG50" s="558">
        <f t="shared" si="1536"/>
        <v>0.46416356998997155</v>
      </c>
      <c r="DH50" s="566">
        <f t="shared" ref="DH50:DI50" si="1537">DH48/DH45</f>
        <v>0.12932753237968911</v>
      </c>
      <c r="DI50" s="558">
        <f t="shared" si="1537"/>
        <v>0.48226899940847823</v>
      </c>
      <c r="DJ50" s="566">
        <f t="shared" ref="DJ50:DK50" si="1538">DJ48/DJ45</f>
        <v>0.49138708418786076</v>
      </c>
      <c r="DK50" s="558">
        <f t="shared" si="1538"/>
        <v>0.4526704246890752</v>
      </c>
      <c r="DL50" s="566">
        <f t="shared" ref="DL50:DM50" si="1539">DL48/DL45</f>
        <v>0.40620683734747492</v>
      </c>
      <c r="DM50" s="558">
        <f t="shared" si="1539"/>
        <v>0.43263746758119676</v>
      </c>
      <c r="DN50" s="132">
        <f>DN48/DN45</f>
        <v>0.37477632950481815</v>
      </c>
      <c r="DO50" s="146">
        <f>SUM(DB50:DM50)/$DN$4</f>
        <v>0.43192111045756176</v>
      </c>
      <c r="DP50" s="566">
        <f t="shared" ref="DP50:DQ50" si="1540">DP48/DP45</f>
        <v>0.46721604631737595</v>
      </c>
      <c r="DQ50" s="174">
        <f t="shared" si="1540"/>
        <v>0.48319851946419506</v>
      </c>
      <c r="DR50" s="175">
        <f t="shared" ref="DR50:DS50" si="1541">DR48/DR45</f>
        <v>0.46654206543665161</v>
      </c>
      <c r="DS50" s="174">
        <f t="shared" si="1541"/>
        <v>0.45790056624113634</v>
      </c>
      <c r="DT50" s="175">
        <f t="shared" ref="DT50:DU50" si="1542">DT48/DT45</f>
        <v>0.45196669630853525</v>
      </c>
      <c r="DU50" s="558">
        <f t="shared" si="1542"/>
        <v>0.47175424878947969</v>
      </c>
      <c r="DV50" s="566">
        <f t="shared" ref="DV50:DW50" si="1543">DV48/DV45</f>
        <v>0.40447416767715577</v>
      </c>
      <c r="DW50" s="558">
        <f t="shared" si="1543"/>
        <v>0.49925627623496749</v>
      </c>
      <c r="DX50" s="566">
        <f t="shared" ref="DX50:DY50" si="1544">DX48/DX45</f>
        <v>0.47792379751839209</v>
      </c>
      <c r="DY50" s="558">
        <f t="shared" si="1544"/>
        <v>0.19316887180429651</v>
      </c>
      <c r="DZ50" s="566">
        <f t="shared" ref="DZ50:EA50" si="1545">DZ48/DZ45</f>
        <v>0.38147960960659749</v>
      </c>
      <c r="EA50" s="558">
        <f t="shared" si="1545"/>
        <v>0.46519610879193535</v>
      </c>
      <c r="EB50" s="132">
        <f>EB48/EB45</f>
        <v>0.40381438073700254</v>
      </c>
      <c r="EC50" s="146">
        <f>SUM(DP50:EA50)/$EB$4</f>
        <v>0.43500641451589322</v>
      </c>
      <c r="ED50" s="566">
        <f t="shared" ref="ED50" si="1546">ED48/ED45</f>
        <v>0.45855246863060278</v>
      </c>
      <c r="EE50" s="174">
        <f t="shared" ref="EE50:EF50" si="1547">EE48/EE45</f>
        <v>0.45628312197785487</v>
      </c>
      <c r="EF50" s="175">
        <f t="shared" si="1547"/>
        <v>0.45414464942188876</v>
      </c>
      <c r="EG50" s="174">
        <f t="shared" ref="EG50:EH50" si="1548">EG48/EG45</f>
        <v>0.40510481208895438</v>
      </c>
      <c r="EH50" s="175">
        <f t="shared" si="1548"/>
        <v>0.43529678756606272</v>
      </c>
      <c r="EI50" s="558">
        <f t="shared" ref="EI50:EJ50" si="1549">EI48/EI45</f>
        <v>0.4360027569623674</v>
      </c>
      <c r="EJ50" s="566">
        <f t="shared" si="1549"/>
        <v>0.14344361417799739</v>
      </c>
      <c r="EK50" s="558">
        <f t="shared" ref="EK50:EL50" si="1550">EK48/EK45</f>
        <v>0.47521416858416854</v>
      </c>
      <c r="EL50" s="566">
        <f t="shared" si="1550"/>
        <v>0.47775907972172671</v>
      </c>
      <c r="EM50" s="558"/>
      <c r="EN50" s="566"/>
      <c r="EO50" s="558"/>
      <c r="EP50" s="132">
        <f>EP48/EP45</f>
        <v>0.36433867351427862</v>
      </c>
      <c r="EQ50" s="146">
        <f>SUM(ED50:EO50)/$EP$4</f>
        <v>0.41575571768129149</v>
      </c>
      <c r="ER50" s="602">
        <f t="shared" si="1207"/>
        <v>-6.2128526002492468E-2</v>
      </c>
      <c r="ES50" s="416">
        <f t="shared" si="1208"/>
        <v>-0.14222836334867028</v>
      </c>
      <c r="ET50" s="602">
        <f t="shared" si="1209"/>
        <v>-1.0643858159577191E-2</v>
      </c>
      <c r="EU50" s="416">
        <f t="shared" si="1210"/>
        <v>-2.8406816071649781E-2</v>
      </c>
      <c r="EV50" s="602">
        <f t="shared" si="1211"/>
        <v>3.4136868615556981E-2</v>
      </c>
      <c r="EW50" s="416">
        <f t="shared" si="1212"/>
        <v>9.3769737891970559E-2</v>
      </c>
      <c r="EX50" s="602">
        <f t="shared" si="1213"/>
        <v>-0.10338385672884332</v>
      </c>
      <c r="EY50" s="416">
        <f t="shared" si="1214"/>
        <v>-0.25963656071479396</v>
      </c>
      <c r="EZ50" s="602">
        <f t="shared" si="1215"/>
        <v>5.3910719726965095E-2</v>
      </c>
      <c r="FA50" s="416">
        <f t="shared" si="1216"/>
        <v>0.18287034480309963</v>
      </c>
      <c r="FB50" s="602">
        <f t="shared" si="1217"/>
        <v>2.2968490446314382E-2</v>
      </c>
      <c r="FC50" s="416">
        <f t="shared" si="1218"/>
        <v>6.5866329598403633E-2</v>
      </c>
      <c r="FD50" s="602">
        <f t="shared" si="1219"/>
        <v>-0.24328837605812548</v>
      </c>
      <c r="FE50" s="416">
        <f t="shared" si="1220"/>
        <v>-0.6545602473823473</v>
      </c>
      <c r="FF50" s="602">
        <f t="shared" si="1221"/>
        <v>0.25100119904640311</v>
      </c>
      <c r="FG50" s="416">
        <f t="shared" si="1222"/>
        <v>1.9549324202776099</v>
      </c>
      <c r="FH50" s="602">
        <f t="shared" si="1223"/>
        <v>-2.8168838277105201E-2</v>
      </c>
      <c r="FI50" s="416">
        <f t="shared" si="1224"/>
        <v>-7.4246730892653656E-2</v>
      </c>
      <c r="FJ50" s="602">
        <f t="shared" si="1225"/>
        <v>7.8469339954334305E-2</v>
      </c>
      <c r="FK50" s="101">
        <f t="shared" si="1226"/>
        <v>0.22341542025479988</v>
      </c>
      <c r="FL50" s="602">
        <f t="shared" si="1227"/>
        <v>-0.19376876142769731</v>
      </c>
      <c r="FM50" s="416">
        <f t="shared" si="1228"/>
        <v>-0.45094435902823099</v>
      </c>
      <c r="FN50" s="602">
        <f t="shared" si="1229"/>
        <v>5.8867855808393627E-2</v>
      </c>
      <c r="FO50" s="416">
        <f t="shared" si="1230"/>
        <v>0.24951752558596488</v>
      </c>
      <c r="FP50" s="602">
        <f t="shared" si="1231"/>
        <v>5.6977061932696915E-2</v>
      </c>
      <c r="FQ50" s="416">
        <f t="shared" si="1232"/>
        <v>0.19327716039909426</v>
      </c>
      <c r="FR50" s="366">
        <f t="shared" si="1233"/>
        <v>8.4716278420273183E-3</v>
      </c>
      <c r="FS50" s="371">
        <f t="shared" si="1234"/>
        <v>2.4082747177584105E-2</v>
      </c>
      <c r="FT50" s="366">
        <f t="shared" si="1235"/>
        <v>-4.7402792963094353E-3</v>
      </c>
      <c r="FU50" s="371">
        <f t="shared" si="1236"/>
        <v>-1.3158550114295042E-2</v>
      </c>
      <c r="FV50" s="366">
        <f t="shared" si="1237"/>
        <v>6.8123703747828279E-3</v>
      </c>
      <c r="FW50" s="371">
        <f t="shared" si="1238"/>
        <v>1.9162623940008408E-2</v>
      </c>
      <c r="FX50" s="366">
        <f t="shared" si="1239"/>
        <v>1.0175323646008261E-2</v>
      </c>
      <c r="FY50" s="371">
        <f t="shared" si="1240"/>
        <v>2.8084161938122205E-2</v>
      </c>
      <c r="FZ50" s="366">
        <f t="shared" si="1241"/>
        <v>-3.1322014251439101E-2</v>
      </c>
      <c r="GA50" s="371">
        <f t="shared" si="1242"/>
        <v>-8.4088044130167294E-2</v>
      </c>
      <c r="GB50" s="366">
        <f t="shared" si="1243"/>
        <v>-0.22957137055827376</v>
      </c>
      <c r="GC50" s="371">
        <f t="shared" si="1244"/>
        <v>-0.67289696122273712</v>
      </c>
      <c r="GD50" s="366">
        <f t="shared" si="1245"/>
        <v>0.2701202150543992</v>
      </c>
      <c r="GE50" s="371">
        <f t="shared" si="1246"/>
        <v>2.4204903087190597</v>
      </c>
      <c r="GF50" s="366">
        <f t="shared" si="1247"/>
        <v>7.7478671460146087E-3</v>
      </c>
      <c r="GG50" s="371">
        <f t="shared" si="1248"/>
        <v>2.0297383726803904E-2</v>
      </c>
      <c r="GH50" s="366">
        <f t="shared" si="1249"/>
        <v>-4.8858634923152344E-2</v>
      </c>
      <c r="GI50" s="371">
        <f t="shared" si="1250"/>
        <v>-0.12545051627560078</v>
      </c>
      <c r="GJ50" s="366">
        <f t="shared" si="1251"/>
        <v>-2.1621818746249188E-2</v>
      </c>
      <c r="GK50" s="371">
        <f t="shared" si="1252"/>
        <v>-6.3480298267173718E-2</v>
      </c>
      <c r="GL50" s="366">
        <f t="shared" si="1253"/>
        <v>-0.19269240795775155</v>
      </c>
      <c r="GM50" s="371">
        <f t="shared" si="1254"/>
        <v>-0.60407995097948031</v>
      </c>
      <c r="GN50" s="366">
        <f t="shared" si="1255"/>
        <v>0.23168945747769337</v>
      </c>
      <c r="GO50" s="371">
        <f t="shared" si="1256"/>
        <v>1.8345459590890951</v>
      </c>
      <c r="GP50" s="366">
        <f t="shared" si="1257"/>
        <v>-7.8875967684807202E-3</v>
      </c>
      <c r="GQ50" s="371">
        <f t="shared" si="1258"/>
        <v>-2.2033501576847487E-2</v>
      </c>
      <c r="GR50" s="366">
        <f t="shared" si="1259"/>
        <v>-1.0154259849877723E-2</v>
      </c>
      <c r="GS50" s="371">
        <f t="shared" si="1260"/>
        <v>-2.9004348570594078E-2</v>
      </c>
      <c r="GT50" s="366">
        <f t="shared" si="1261"/>
        <v>-1.5459574851576896E-2</v>
      </c>
      <c r="GU50" s="371">
        <f t="shared" si="1262"/>
        <v>-4.5477345205974469E-2</v>
      </c>
      <c r="GV50" s="366">
        <f t="shared" si="1263"/>
        <v>9.5650592629237252E-3</v>
      </c>
      <c r="GW50" s="371">
        <f t="shared" si="1264"/>
        <v>2.9478065711199528E-2</v>
      </c>
      <c r="GX50" s="366">
        <f t="shared" si="1265"/>
        <v>3.5413771697962171E-2</v>
      </c>
      <c r="GY50" s="371">
        <f t="shared" si="1266"/>
        <v>0.10601477666561206</v>
      </c>
      <c r="GZ50" s="366">
        <f t="shared" si="1267"/>
        <v>-0.25717552358543089</v>
      </c>
      <c r="HA50" s="371">
        <f t="shared" si="1268"/>
        <v>-0.69608603824164084</v>
      </c>
      <c r="HB50" s="366">
        <f t="shared" si="1269"/>
        <v>0.25738351781297897</v>
      </c>
      <c r="HC50" s="371">
        <f t="shared" si="1270"/>
        <v>2.2922573327319378</v>
      </c>
      <c r="HD50" s="366">
        <f t="shared" si="1271"/>
        <v>-6.6445869596294838E-2</v>
      </c>
      <c r="HE50" s="371">
        <f t="shared" si="1272"/>
        <v>-0.17974501484263569</v>
      </c>
      <c r="HF50" s="366">
        <f t="shared" si="1273"/>
        <v>0.12322077281973659</v>
      </c>
      <c r="HG50" s="371">
        <f t="shared" si="1274"/>
        <v>0.40637212920838062</v>
      </c>
      <c r="HH50" s="366">
        <f t="shared" si="1275"/>
        <v>-0.10992708932162493</v>
      </c>
      <c r="HI50" s="371">
        <f t="shared" si="1276"/>
        <v>-0.2577771772826481</v>
      </c>
      <c r="HJ50" s="366">
        <f t="shared" si="1277"/>
        <v>2.4631635957148956E-2</v>
      </c>
      <c r="HK50" s="371">
        <f t="shared" si="1278"/>
        <v>7.78213370030926E-2</v>
      </c>
      <c r="HL50" s="366">
        <f t="shared" si="1279"/>
        <v>-1.7018827147456284E-2</v>
      </c>
      <c r="HM50" s="371">
        <f t="shared" si="1280"/>
        <v>-4.9887102591871173E-2</v>
      </c>
      <c r="HN50" s="366">
        <f t="shared" si="1281"/>
        <v>1.3273275831959197E-2</v>
      </c>
      <c r="HO50" s="371">
        <f t="shared" si="1282"/>
        <v>4.0950721683551114E-2</v>
      </c>
      <c r="HP50" s="366">
        <f t="shared" si="1283"/>
        <v>-5.3948240066845454E-2</v>
      </c>
      <c r="HQ50" s="371">
        <f t="shared" si="1284"/>
        <v>-0.15989340498892851</v>
      </c>
      <c r="HR50" s="366">
        <f t="shared" si="1285"/>
        <v>6.8035199534461466E-2</v>
      </c>
      <c r="HS50" s="371">
        <f t="shared" si="1286"/>
        <v>0.24002282250997223</v>
      </c>
      <c r="HT50" s="366">
        <f t="shared" si="1287"/>
        <v>1.8137920042283484E-2</v>
      </c>
      <c r="HU50" s="371">
        <f t="shared" si="1288"/>
        <v>5.1603205526925419E-2</v>
      </c>
      <c r="HV50" s="366">
        <f t="shared" si="1289"/>
        <v>1.4771361614867029E-3</v>
      </c>
      <c r="HW50" s="371">
        <f t="shared" si="1290"/>
        <v>3.9962976360990235E-3</v>
      </c>
      <c r="HX50" s="366">
        <f t="shared" si="1291"/>
        <v>1.5523464477148918E-2</v>
      </c>
      <c r="HY50" s="371">
        <f t="shared" si="1292"/>
        <v>4.1830575237964192E-2</v>
      </c>
      <c r="HZ50" s="366">
        <f t="shared" si="1293"/>
        <v>-0.25028196107585732</v>
      </c>
      <c r="IA50" s="371">
        <f t="shared" si="1294"/>
        <v>-0.6473477384555183</v>
      </c>
      <c r="IB50" s="366">
        <f t="shared" si="1295"/>
        <v>0.23310683702890242</v>
      </c>
      <c r="IC50" s="371">
        <f t="shared" si="1296"/>
        <v>1.7096862705889748</v>
      </c>
      <c r="ID50" s="366">
        <f t="shared" si="1297"/>
        <v>7.7164123659675177E-2</v>
      </c>
      <c r="IE50" s="371">
        <f t="shared" si="1298"/>
        <v>0.20886122942199625</v>
      </c>
      <c r="IF50" s="366">
        <f t="shared" si="1299"/>
        <v>1.2542707837946143E-2</v>
      </c>
      <c r="IG50" s="371">
        <f t="shared" si="1300"/>
        <v>2.8083889709328458E-2</v>
      </c>
      <c r="IH50" s="366">
        <f t="shared" si="1301"/>
        <v>-9.479034360485411E-2</v>
      </c>
      <c r="II50" s="371">
        <f t="shared" si="1302"/>
        <v>-0.2064436345417304</v>
      </c>
      <c r="IJ50" s="366">
        <f t="shared" si="1303"/>
        <v>0.10682625913108645</v>
      </c>
      <c r="IK50" s="371">
        <f t="shared" si="1304"/>
        <v>0.29318222717495557</v>
      </c>
      <c r="IL50" s="366">
        <f t="shared" si="1305"/>
        <v>-2.7712493292674223E-3</v>
      </c>
      <c r="IM50" s="371">
        <f t="shared" si="1306"/>
        <v>-5.8813292516063332E-3</v>
      </c>
      <c r="IN50" s="366">
        <f t="shared" si="1307"/>
        <v>-5.1741925278870338E-3</v>
      </c>
      <c r="IO50" s="371">
        <f t="shared" si="1308"/>
        <v>-1.1169356317579014E-2</v>
      </c>
      <c r="IP50" s="366">
        <f t="shared" si="1309"/>
        <v>1.9376365169918586E-3</v>
      </c>
      <c r="IQ50" s="371">
        <f t="shared" si="1310"/>
        <v>4.1827111294354445E-3</v>
      </c>
      <c r="IR50" s="366">
        <f t="shared" si="1311"/>
        <v>-8.848221365800879E-3</v>
      </c>
      <c r="IS50" s="371">
        <f t="shared" si="1312"/>
        <v>-2.0485734898272025E-2</v>
      </c>
      <c r="IT50" s="366">
        <f t="shared" si="1313"/>
        <v>7.8252100680265002E-3</v>
      </c>
      <c r="IU50" s="371">
        <f t="shared" si="1314"/>
        <v>1.7147824411178084E-2</v>
      </c>
      <c r="IV50" s="366">
        <f t="shared" si="1315"/>
        <v>-0.33483603761028247</v>
      </c>
      <c r="IW50" s="371">
        <f t="shared" si="1316"/>
        <v>-0.72137509115055443</v>
      </c>
      <c r="IX50" s="366">
        <f t="shared" si="1317"/>
        <v>0.35294146702878915</v>
      </c>
      <c r="IY50" s="371">
        <f t="shared" si="1318"/>
        <v>2.7290512741911606</v>
      </c>
      <c r="IZ50" s="366">
        <f t="shared" si="1319"/>
        <v>9.1180847793825293E-3</v>
      </c>
      <c r="JA50" s="371">
        <f t="shared" si="1320"/>
        <v>1.8906636732956537E-2</v>
      </c>
      <c r="JB50" s="366">
        <f t="shared" si="1321"/>
        <v>-3.8716659498785555E-2</v>
      </c>
      <c r="JC50" s="371">
        <f t="shared" si="1322"/>
        <v>-7.8790551776049336E-2</v>
      </c>
      <c r="JD50" s="366">
        <f t="shared" si="1323"/>
        <v>-4.6463587341600276E-2</v>
      </c>
      <c r="JE50" s="371">
        <f t="shared" si="1324"/>
        <v>-0.1026433025164271</v>
      </c>
      <c r="JF50" s="366">
        <f t="shared" si="1325"/>
        <v>2.643063023372183E-2</v>
      </c>
      <c r="JG50" s="371">
        <f t="shared" si="1326"/>
        <v>6.5066926018068738E-2</v>
      </c>
      <c r="JH50" s="366">
        <f t="shared" si="1327"/>
        <v>3.45785787361792E-2</v>
      </c>
      <c r="JI50" s="371">
        <f t="shared" si="1328"/>
        <v>7.9925067353741261E-2</v>
      </c>
      <c r="JJ50" s="366">
        <f t="shared" si="1329"/>
        <v>1.5982473146819109E-2</v>
      </c>
      <c r="JK50" s="371">
        <f t="shared" si="1330"/>
        <v>3.4207885779595743E-2</v>
      </c>
      <c r="JL50" s="366">
        <f t="shared" si="1331"/>
        <v>-1.6656454027543455E-2</v>
      </c>
      <c r="JM50" s="371">
        <f t="shared" si="1332"/>
        <v>-3.447124392271176E-2</v>
      </c>
      <c r="JN50" s="366">
        <f t="shared" si="1333"/>
        <v>-8.6414991955152676E-3</v>
      </c>
      <c r="JO50" s="371">
        <f t="shared" si="1334"/>
        <v>-1.8522443817423864E-2</v>
      </c>
      <c r="JP50" s="366">
        <f t="shared" si="1335"/>
        <v>-5.933869932601088E-3</v>
      </c>
      <c r="JQ50" s="371">
        <f t="shared" si="1336"/>
        <v>-1.2958861311991117E-2</v>
      </c>
      <c r="JR50" s="366">
        <f t="shared" si="1337"/>
        <v>1.9787552480944437E-2</v>
      </c>
      <c r="JS50" s="371">
        <f t="shared" si="1338"/>
        <v>4.3780996791490265E-2</v>
      </c>
      <c r="JT50" s="366">
        <f t="shared" si="1339"/>
        <v>-6.728008111232392E-2</v>
      </c>
      <c r="JU50" s="371">
        <f t="shared" si="1340"/>
        <v>-0.14261679949881628</v>
      </c>
      <c r="JV50" s="366">
        <f t="shared" si="1341"/>
        <v>9.4782108557811717E-2</v>
      </c>
      <c r="JW50" s="371">
        <f t="shared" si="1342"/>
        <v>0.23433414574318412</v>
      </c>
      <c r="JX50" s="366">
        <f t="shared" si="1343"/>
        <v>-2.1332478716575398E-2</v>
      </c>
      <c r="JY50" s="371">
        <f t="shared" si="1344"/>
        <v>-4.2728513855548579E-2</v>
      </c>
      <c r="JZ50" s="366">
        <f t="shared" si="1345"/>
        <v>-0.28475492571409555</v>
      </c>
      <c r="KA50" s="371">
        <f t="shared" si="1346"/>
        <v>-0.59581658664556714</v>
      </c>
      <c r="KB50" s="366">
        <f t="shared" si="1347"/>
        <v>0.18831073780230098</v>
      </c>
      <c r="KC50" s="371">
        <f t="shared" si="1348"/>
        <v>0.97485032678082106</v>
      </c>
      <c r="KD50" s="366">
        <f t="shared" si="1349"/>
        <v>8.3716499185337856E-2</v>
      </c>
      <c r="KE50" s="371">
        <f t="shared" si="1350"/>
        <v>0.21945209410188624</v>
      </c>
      <c r="KF50" s="366">
        <f t="shared" si="1351"/>
        <v>-6.6436401613325646E-3</v>
      </c>
      <c r="KG50" s="1110">
        <f t="shared" si="1352"/>
        <v>-1.4281375178707726E-2</v>
      </c>
      <c r="KH50" s="366">
        <f t="shared" si="1353"/>
        <v>-2.2693466527479167E-3</v>
      </c>
      <c r="KI50" s="371">
        <f t="shared" si="1354"/>
        <v>-4.9489356354900354E-3</v>
      </c>
      <c r="KJ50" s="366">
        <f t="shared" si="1355"/>
        <v>-2.1384725559661089E-3</v>
      </c>
      <c r="KK50" s="371">
        <f t="shared" si="1356"/>
        <v>-4.6867228984855966E-3</v>
      </c>
      <c r="KL50" s="366">
        <f t="shared" si="1357"/>
        <v>-4.9039837332934377E-2</v>
      </c>
      <c r="KM50" s="371">
        <f t="shared" si="1358"/>
        <v>-0.10798285831476927</v>
      </c>
      <c r="KN50" s="366">
        <f t="shared" si="1359"/>
        <v>3.0191975477108335E-2</v>
      </c>
      <c r="KO50" s="371">
        <f t="shared" si="1360"/>
        <v>7.4528799896059178E-2</v>
      </c>
      <c r="KP50" s="366">
        <f t="shared" si="1361"/>
        <v>7.0596939630468425E-4</v>
      </c>
      <c r="KQ50" s="371">
        <f t="shared" si="1362"/>
        <v>1.6218116385652006E-3</v>
      </c>
      <c r="KR50" s="366">
        <f t="shared" si="1363"/>
        <v>-0.29255914278437001</v>
      </c>
      <c r="KS50" s="371">
        <f t="shared" si="1364"/>
        <v>-0.6710029652624917</v>
      </c>
      <c r="KT50" s="366">
        <f t="shared" si="1365"/>
        <v>0.33177055440617115</v>
      </c>
      <c r="KU50" s="371">
        <f t="shared" si="1366"/>
        <v>2.3128987393923386</v>
      </c>
      <c r="KV50" s="366">
        <f t="shared" si="1367"/>
        <v>2.5449111375581701E-3</v>
      </c>
      <c r="KW50" s="371">
        <f t="shared" si="1368"/>
        <v>5.3552930568976139E-3</v>
      </c>
      <c r="KX50" s="366">
        <f t="shared" si="1369"/>
        <v>-0.47775907972172671</v>
      </c>
      <c r="KY50" s="371">
        <f t="shared" si="1370"/>
        <v>-1</v>
      </c>
      <c r="KZ50" s="366">
        <f t="shared" si="1371"/>
        <v>0</v>
      </c>
      <c r="LA50" s="371" t="e">
        <f t="shared" si="1372"/>
        <v>#DIV/0!</v>
      </c>
      <c r="LB50" s="366">
        <f t="shared" si="1373"/>
        <v>0</v>
      </c>
      <c r="LC50" s="371" t="e">
        <f t="shared" si="1374"/>
        <v>#DIV/0!</v>
      </c>
      <c r="LD50" s="566">
        <f t="shared" si="1375"/>
        <v>0.47792379751839209</v>
      </c>
      <c r="LE50" s="962">
        <f t="shared" si="1376"/>
        <v>0.47775907972172671</v>
      </c>
      <c r="LF50" s="602">
        <f>(LE50-LD50)*100</f>
        <v>-1.6471779666538122E-2</v>
      </c>
      <c r="LG50" s="101">
        <f>IF(ISERROR((LF50/LD50)/100),0,(LF50/LD50)/100)</f>
        <v>-3.4465284532947393E-4</v>
      </c>
      <c r="LH50" s="612"/>
      <c r="LI50" s="612"/>
      <c r="LJ50" s="612"/>
      <c r="LK50" s="1" t="str">
        <f t="shared" si="137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79"/>
        <v>0.34749772691299174</v>
      </c>
      <c r="LX50" s="265">
        <f t="shared" si="1379"/>
        <v>0.38162622581033506</v>
      </c>
      <c r="LY50" s="265">
        <f t="shared" si="1379"/>
        <v>0.38120443324751174</v>
      </c>
      <c r="LZ50" s="265">
        <f t="shared" si="1379"/>
        <v>0.41376357709130496</v>
      </c>
      <c r="MA50" s="265">
        <f t="shared" si="1379"/>
        <v>0.41007331280949383</v>
      </c>
      <c r="MB50" s="265">
        <f t="shared" si="1379"/>
        <v>0.1090027964615671</v>
      </c>
      <c r="MC50" s="265">
        <f t="shared" si="1379"/>
        <v>0.44854634205400062</v>
      </c>
      <c r="MD50" s="265">
        <f t="shared" si="1379"/>
        <v>0.44414391013359522</v>
      </c>
      <c r="ME50" s="265">
        <f t="shared" si="1379"/>
        <v>0.39290583624576592</v>
      </c>
      <c r="MF50" s="265">
        <f t="shared" si="1379"/>
        <v>0.40433458044897463</v>
      </c>
      <c r="MG50" s="265">
        <f t="shared" si="1379"/>
        <v>0.39696153846555315</v>
      </c>
      <c r="MH50" s="265">
        <f t="shared" si="1379"/>
        <v>0.43682233655593361</v>
      </c>
      <c r="MI50" s="265">
        <f t="shared" si="1380"/>
        <v>0.37469381055344114</v>
      </c>
      <c r="MJ50" s="265">
        <f t="shared" si="1380"/>
        <v>0.36404995239386395</v>
      </c>
      <c r="MK50" s="265">
        <f t="shared" si="1380"/>
        <v>0.39818682100942093</v>
      </c>
      <c r="ML50" s="265">
        <f t="shared" si="1380"/>
        <v>0.29480296428057762</v>
      </c>
      <c r="MM50" s="265">
        <f t="shared" si="1380"/>
        <v>0.34871368400754271</v>
      </c>
      <c r="MN50" s="265">
        <f t="shared" si="1380"/>
        <v>0.37168217445385709</v>
      </c>
      <c r="MO50" s="265">
        <f t="shared" si="1380"/>
        <v>0.12839379839573162</v>
      </c>
      <c r="MP50" s="265">
        <f t="shared" si="1380"/>
        <v>0.37939499744213473</v>
      </c>
      <c r="MQ50" s="265">
        <f t="shared" si="1380"/>
        <v>0.35122615916502953</v>
      </c>
      <c r="MR50" s="265">
        <f t="shared" si="1380"/>
        <v>0.42969549911936383</v>
      </c>
      <c r="MS50" s="265">
        <f t="shared" si="1380"/>
        <v>0.23592673769166653</v>
      </c>
      <c r="MT50" s="265">
        <f t="shared" si="1380"/>
        <v>0.29479459350006015</v>
      </c>
      <c r="MU50" s="709">
        <f t="shared" si="1381"/>
        <v>0.35177165543275707</v>
      </c>
      <c r="MV50" s="709">
        <f t="shared" si="1381"/>
        <v>0.36024328327478439</v>
      </c>
      <c r="MW50" s="709">
        <f t="shared" si="1381"/>
        <v>0.35550300397847495</v>
      </c>
      <c r="MX50" s="709">
        <f t="shared" si="1381"/>
        <v>0.36231537435325778</v>
      </c>
      <c r="MY50" s="709">
        <f t="shared" si="1381"/>
        <v>0.37249069799926604</v>
      </c>
      <c r="MZ50" s="709">
        <f t="shared" si="1381"/>
        <v>0.34116868374782694</v>
      </c>
      <c r="NA50" s="709">
        <f t="shared" si="1381"/>
        <v>0.1115973131895532</v>
      </c>
      <c r="NB50" s="709">
        <f t="shared" si="1381"/>
        <v>0.38171752824395239</v>
      </c>
      <c r="NC50" s="709">
        <f t="shared" si="1381"/>
        <v>0.389465395389967</v>
      </c>
      <c r="ND50" s="709">
        <f t="shared" si="1381"/>
        <v>0.34060676046681465</v>
      </c>
      <c r="NE50" s="709">
        <f t="shared" si="1381"/>
        <v>0.31898494172056546</v>
      </c>
      <c r="NF50" s="709">
        <f t="shared" si="1381"/>
        <v>0.12629253376281391</v>
      </c>
      <c r="NG50" s="812">
        <f t="shared" si="1382"/>
        <v>0.35798199124050728</v>
      </c>
      <c r="NH50" s="812">
        <f t="shared" si="1382"/>
        <v>0.35009439447202656</v>
      </c>
      <c r="NI50" s="812">
        <f t="shared" si="1382"/>
        <v>0.33994013462214884</v>
      </c>
      <c r="NJ50" s="812">
        <f t="shared" si="1382"/>
        <v>0.32448055977057194</v>
      </c>
      <c r="NK50" s="812">
        <f t="shared" si="1382"/>
        <v>0.33404561903349567</v>
      </c>
      <c r="NL50" s="812">
        <f t="shared" si="1382"/>
        <v>0.36945939073145784</v>
      </c>
      <c r="NM50" s="812">
        <f t="shared" si="1382"/>
        <v>0.11228386714602694</v>
      </c>
      <c r="NN50" s="812">
        <f t="shared" si="1382"/>
        <v>0.36966738495900592</v>
      </c>
      <c r="NO50" s="812">
        <f t="shared" si="1382"/>
        <v>0.30322151536271108</v>
      </c>
      <c r="NP50" s="812">
        <f t="shared" si="1382"/>
        <v>0.42644228818244767</v>
      </c>
      <c r="NQ50" s="812">
        <f t="shared" si="1382"/>
        <v>0.31651519886082274</v>
      </c>
      <c r="NR50" s="812">
        <f t="shared" si="1382"/>
        <v>0.3411468348179717</v>
      </c>
      <c r="NS50" s="865">
        <f t="shared" si="1383"/>
        <v>0.32412800767051542</v>
      </c>
      <c r="NT50" s="865">
        <f t="shared" si="1383"/>
        <v>0.33740128350247461</v>
      </c>
      <c r="NU50" s="865">
        <f t="shared" si="1383"/>
        <v>0.28345304343562916</v>
      </c>
      <c r="NV50" s="865">
        <f t="shared" si="1383"/>
        <v>0.35148824297009063</v>
      </c>
      <c r="NW50" s="865">
        <f t="shared" si="1383"/>
        <v>0.36962616301237411</v>
      </c>
      <c r="NX50" s="865">
        <f t="shared" si="1383"/>
        <v>0.37110329917386081</v>
      </c>
      <c r="NY50" s="865">
        <f t="shared" si="1383"/>
        <v>0.38662676365100973</v>
      </c>
      <c r="NZ50" s="865">
        <f t="shared" si="1383"/>
        <v>0.13634480257515244</v>
      </c>
      <c r="OA50" s="865">
        <f t="shared" si="1383"/>
        <v>0.36945163960405486</v>
      </c>
      <c r="OB50" s="865">
        <f t="shared" si="1383"/>
        <v>0.44661576326373004</v>
      </c>
      <c r="OC50" s="865">
        <f t="shared" si="1383"/>
        <v>0.45915847110167618</v>
      </c>
      <c r="OD50" s="865">
        <f t="shared" si="1383"/>
        <v>0.36436812749682207</v>
      </c>
      <c r="OE50" s="1052">
        <f t="shared" si="1384"/>
        <v>0.47119438662790852</v>
      </c>
      <c r="OF50" s="1052">
        <f t="shared" si="1384"/>
        <v>0.4684231372986411</v>
      </c>
      <c r="OG50" s="1052">
        <f t="shared" si="1384"/>
        <v>0.46324894477075407</v>
      </c>
      <c r="OH50" s="1052">
        <f t="shared" si="1384"/>
        <v>0.46518658128774593</v>
      </c>
      <c r="OI50" s="1052">
        <f t="shared" si="1384"/>
        <v>0.45633835992194505</v>
      </c>
      <c r="OJ50" s="1052">
        <f t="shared" si="1384"/>
        <v>0.46416356998997155</v>
      </c>
      <c r="OK50" s="1052">
        <f t="shared" si="1384"/>
        <v>0.12932753237968911</v>
      </c>
      <c r="OL50" s="1052">
        <f t="shared" si="1384"/>
        <v>0.48226899940847823</v>
      </c>
      <c r="OM50" s="1052">
        <f t="shared" si="1384"/>
        <v>0.49138708418786076</v>
      </c>
      <c r="ON50" s="1052">
        <f t="shared" si="1384"/>
        <v>0.4526704246890752</v>
      </c>
      <c r="OO50" s="1052">
        <f t="shared" si="1384"/>
        <v>0.40620683734747492</v>
      </c>
      <c r="OP50" s="1052">
        <f t="shared" si="1384"/>
        <v>0.43263746758119676</v>
      </c>
      <c r="OQ50" s="1074">
        <f t="shared" si="1385"/>
        <v>0.46721604631737595</v>
      </c>
      <c r="OR50" s="1074">
        <f t="shared" si="1385"/>
        <v>0.48319851946419506</v>
      </c>
      <c r="OS50" s="1074">
        <f t="shared" si="1385"/>
        <v>0.46654206543665161</v>
      </c>
      <c r="OT50" s="1074">
        <f t="shared" si="1385"/>
        <v>0.45790056624113634</v>
      </c>
      <c r="OU50" s="1074">
        <f t="shared" si="1385"/>
        <v>0.45196669630853525</v>
      </c>
      <c r="OV50" s="1074">
        <f t="shared" si="1385"/>
        <v>0.47175424878947969</v>
      </c>
      <c r="OW50" s="1074">
        <f t="shared" si="1385"/>
        <v>0.40447416767715577</v>
      </c>
      <c r="OX50" s="1074">
        <f t="shared" si="1385"/>
        <v>0.49925627623496749</v>
      </c>
      <c r="OY50" s="1074">
        <f t="shared" si="1385"/>
        <v>0.47792379751839209</v>
      </c>
      <c r="OZ50" s="1074">
        <f t="shared" si="1385"/>
        <v>0.19316887180429651</v>
      </c>
      <c r="PA50" s="1074">
        <f t="shared" si="1385"/>
        <v>0.38147960960659749</v>
      </c>
      <c r="PB50" s="1074">
        <f t="shared" si="1385"/>
        <v>0.46519610879193535</v>
      </c>
      <c r="PC50" s="1132">
        <f t="shared" si="1386"/>
        <v>0.45855246863060278</v>
      </c>
      <c r="PD50" s="1132">
        <f t="shared" si="1387"/>
        <v>0.45628312197785487</v>
      </c>
      <c r="PE50" s="1132">
        <f t="shared" si="1387"/>
        <v>0.45414464942188876</v>
      </c>
      <c r="PF50" s="1132">
        <f t="shared" si="1387"/>
        <v>0.40510481208895438</v>
      </c>
      <c r="PG50" s="1132">
        <f t="shared" si="1387"/>
        <v>0.43529678756606272</v>
      </c>
      <c r="PH50" s="1132">
        <f t="shared" si="1387"/>
        <v>0.4360027569623674</v>
      </c>
      <c r="PI50" s="1132">
        <f t="shared" si="1387"/>
        <v>0.14344361417799739</v>
      </c>
      <c r="PJ50" s="1132">
        <f t="shared" si="1387"/>
        <v>0.47521416858416854</v>
      </c>
      <c r="PK50" s="1132">
        <f t="shared" si="1387"/>
        <v>0.47775907972172671</v>
      </c>
      <c r="PL50" s="1132">
        <f t="shared" si="1387"/>
        <v>0</v>
      </c>
      <c r="PM50" s="1132">
        <f t="shared" si="1387"/>
        <v>0</v>
      </c>
      <c r="PN50" s="1132">
        <f t="shared" si="1387"/>
        <v>0</v>
      </c>
    </row>
    <row r="51" spans="1:43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6"/>
      <c r="LF51" s="106"/>
      <c r="LG51" s="107"/>
      <c r="LH51" s="616"/>
      <c r="LI51" s="616"/>
      <c r="LJ51" s="616"/>
      <c r="LK51" s="6"/>
      <c r="NS51" s="860"/>
      <c r="NT51" s="860"/>
      <c r="NU51" s="860"/>
      <c r="NV51" s="860"/>
      <c r="NW51" s="860"/>
      <c r="NX51" s="860"/>
      <c r="NY51" s="860"/>
      <c r="NZ51" s="860"/>
      <c r="OA51" s="860"/>
      <c r="OB51" s="860"/>
      <c r="OC51" s="860"/>
      <c r="OD51" s="860"/>
      <c r="OE51" s="1047"/>
      <c r="OF51" s="1047"/>
      <c r="OG51" s="1047"/>
      <c r="OH51" s="1047"/>
      <c r="OI51" s="1047"/>
      <c r="OJ51" s="1047"/>
      <c r="OK51" s="1047"/>
      <c r="OL51" s="1047"/>
      <c r="OM51" s="1047"/>
      <c r="ON51" s="1047"/>
      <c r="OO51" s="1047"/>
      <c r="OP51" s="1047"/>
      <c r="OQ51" s="1069"/>
      <c r="OR51" s="1069"/>
      <c r="OS51" s="1069"/>
      <c r="OT51" s="1069"/>
      <c r="OU51" s="1069"/>
      <c r="OV51" s="1069"/>
      <c r="OW51" s="1069"/>
      <c r="OX51" s="1069"/>
      <c r="OY51" s="1069"/>
      <c r="OZ51" s="1069"/>
      <c r="PA51" s="1069"/>
      <c r="PB51" s="1069"/>
      <c r="PC51" s="1127"/>
      <c r="PD51" s="1127"/>
      <c r="PE51" s="1127"/>
      <c r="PF51" s="1127"/>
      <c r="PG51" s="1127"/>
      <c r="PH51" s="1127"/>
      <c r="PI51" s="1127"/>
      <c r="PJ51" s="1127"/>
      <c r="PK51" s="1127"/>
      <c r="PL51" s="1127"/>
      <c r="PM51" s="1127"/>
      <c r="PN51" s="1127"/>
    </row>
    <row r="52" spans="1:430" x14ac:dyDescent="0.3">
      <c r="B52" s="50">
        <v>8.1</v>
      </c>
      <c r="E52" s="1188" t="s">
        <v>63</v>
      </c>
      <c r="F52" s="1188"/>
      <c r="G52" s="1189"/>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51">SUM(AN53:AN63)</f>
        <v>101</v>
      </c>
      <c r="AO52" s="70">
        <f t="shared" si="1551"/>
        <v>99</v>
      </c>
      <c r="AP52" s="563">
        <f t="shared" si="1551"/>
        <v>122</v>
      </c>
      <c r="AQ52" s="70">
        <f t="shared" si="1551"/>
        <v>119</v>
      </c>
      <c r="AR52" s="563">
        <f t="shared" si="1551"/>
        <v>116</v>
      </c>
      <c r="AS52" s="70">
        <f t="shared" si="1551"/>
        <v>151</v>
      </c>
      <c r="AT52" s="563">
        <f t="shared" si="1551"/>
        <v>117</v>
      </c>
      <c r="AU52" s="70">
        <f t="shared" si="1551"/>
        <v>99</v>
      </c>
      <c r="AV52" s="118">
        <f t="shared" ref="AV52:AV65" si="1552">SUM(AJ52:AU52)</f>
        <v>1337</v>
      </c>
      <c r="AW52" s="150">
        <f t="shared" ref="AW52:AW65" si="1553">SUM(AJ52:AU52)/$AV$4</f>
        <v>111.41666666666667</v>
      </c>
      <c r="AX52" s="345">
        <f t="shared" ref="AX52:BC52" si="1554">SUM(AX53:AX63)</f>
        <v>88</v>
      </c>
      <c r="AY52" s="70">
        <f t="shared" si="1554"/>
        <v>121</v>
      </c>
      <c r="AZ52" s="29">
        <f t="shared" si="1554"/>
        <v>93</v>
      </c>
      <c r="BA52" s="70">
        <f t="shared" si="1554"/>
        <v>17</v>
      </c>
      <c r="BB52" s="29">
        <f t="shared" si="1554"/>
        <v>9</v>
      </c>
      <c r="BC52" s="70">
        <f t="shared" si="1554"/>
        <v>17</v>
      </c>
      <c r="BD52" s="563">
        <f t="shared" ref="BD52:BI52" si="1555">SUM(BD53:BD63)</f>
        <v>10</v>
      </c>
      <c r="BE52" s="70">
        <f t="shared" si="1555"/>
        <v>20</v>
      </c>
      <c r="BF52" s="563">
        <f t="shared" si="1555"/>
        <v>23</v>
      </c>
      <c r="BG52" s="70">
        <f t="shared" si="1555"/>
        <v>23</v>
      </c>
      <c r="BH52" s="563">
        <f t="shared" si="1555"/>
        <v>15</v>
      </c>
      <c r="BI52" s="70">
        <f t="shared" si="1555"/>
        <v>14</v>
      </c>
      <c r="BJ52" s="118">
        <f t="shared" ref="BJ52:BJ65" si="1556">SUM(AX52:BI52)</f>
        <v>450</v>
      </c>
      <c r="BK52" s="150">
        <f t="shared" ref="BK52:BK65" si="1557">SUM(AX52:BI52)/$BJ$4</f>
        <v>37.5</v>
      </c>
      <c r="BL52" s="345">
        <f t="shared" ref="BL52:BP52" si="1558">SUM(BL53:BL63)</f>
        <v>20</v>
      </c>
      <c r="BM52" s="70">
        <f t="shared" ref="BM52:BN52" si="1559">SUM(BM53:BM63)</f>
        <v>22</v>
      </c>
      <c r="BN52" s="29">
        <f t="shared" si="1559"/>
        <v>20</v>
      </c>
      <c r="BO52" s="70">
        <f t="shared" si="1558"/>
        <v>16</v>
      </c>
      <c r="BP52" s="29">
        <f t="shared" si="1558"/>
        <v>19</v>
      </c>
      <c r="BQ52" s="70">
        <f t="shared" ref="BQ52:BR52" si="1560">SUM(BQ53:BQ63)</f>
        <v>14</v>
      </c>
      <c r="BR52" s="563">
        <f t="shared" si="1560"/>
        <v>17</v>
      </c>
      <c r="BS52" s="70">
        <f t="shared" ref="BS52:BT52" si="1561">SUM(BS53:BS63)</f>
        <v>28</v>
      </c>
      <c r="BT52" s="563">
        <f t="shared" si="1561"/>
        <v>33</v>
      </c>
      <c r="BU52" s="563">
        <f t="shared" ref="BU52" si="1562">SUM(BU53:BU63)</f>
        <v>31</v>
      </c>
      <c r="BV52" s="563">
        <f t="shared" ref="BV52:BW52" si="1563">SUM(BV53:BV63)</f>
        <v>43</v>
      </c>
      <c r="BW52" s="563">
        <f t="shared" si="1563"/>
        <v>33</v>
      </c>
      <c r="BX52" s="118">
        <f t="shared" ref="BX52:BX65" si="1564">SUM(BL52:BW52)</f>
        <v>296</v>
      </c>
      <c r="BY52" s="150">
        <f t="shared" ref="BY52:BY65" si="1565">SUM(BL52:BW52)/$BX$4</f>
        <v>24.666666666666668</v>
      </c>
      <c r="BZ52" s="563">
        <f t="shared" ref="BZ52:CA52" si="1566">SUM(BZ53:BZ63)</f>
        <v>29</v>
      </c>
      <c r="CA52" s="70">
        <f t="shared" si="1566"/>
        <v>25</v>
      </c>
      <c r="CB52" s="29">
        <f t="shared" ref="CB52:CC52" si="1567">SUM(CB53:CB63)</f>
        <v>20</v>
      </c>
      <c r="CC52" s="70">
        <f t="shared" si="1567"/>
        <v>19</v>
      </c>
      <c r="CD52" s="29">
        <f t="shared" ref="CD52:CE52" si="1568">SUM(CD53:CD63)</f>
        <v>18</v>
      </c>
      <c r="CE52" s="70">
        <f t="shared" si="1568"/>
        <v>18</v>
      </c>
      <c r="CF52" s="563">
        <f t="shared" ref="CF52:CG52" si="1569">SUM(CF53:CF63)</f>
        <v>18</v>
      </c>
      <c r="CG52" s="70">
        <f t="shared" si="1569"/>
        <v>24</v>
      </c>
      <c r="CH52" s="563">
        <f t="shared" ref="CH52:CI52" si="1570">SUM(CH53:CH63)</f>
        <v>30</v>
      </c>
      <c r="CI52" s="563">
        <f t="shared" si="1570"/>
        <v>20</v>
      </c>
      <c r="CJ52" s="563">
        <f t="shared" ref="CJ52:CK52" si="1571">SUM(CJ53:CJ63)</f>
        <v>19</v>
      </c>
      <c r="CK52" s="563">
        <f t="shared" si="1571"/>
        <v>14</v>
      </c>
      <c r="CL52" s="118">
        <f t="shared" ref="CL52:CL65" si="1572">SUM(BZ52:CK52)</f>
        <v>254</v>
      </c>
      <c r="CM52" s="150">
        <f t="shared" ref="CM52:CM65" si="1573">SUM(BZ52:CK52)/$CL$4</f>
        <v>21.166666666666668</v>
      </c>
      <c r="CN52" s="563">
        <f t="shared" ref="CN52:CO52" si="1574">SUM(CN53:CN63)</f>
        <v>19</v>
      </c>
      <c r="CO52" s="70">
        <f t="shared" si="1574"/>
        <v>23</v>
      </c>
      <c r="CP52" s="29">
        <f t="shared" ref="CP52:CQ52" si="1575">SUM(CP53:CP63)</f>
        <v>22</v>
      </c>
      <c r="CQ52" s="70">
        <f t="shared" si="1575"/>
        <v>17</v>
      </c>
      <c r="CR52" s="29">
        <f t="shared" ref="CR52:CS52" si="1576">SUM(CR53:CR63)</f>
        <v>14</v>
      </c>
      <c r="CS52" s="70">
        <f t="shared" si="1576"/>
        <v>9</v>
      </c>
      <c r="CT52" s="563">
        <f t="shared" ref="CT52:CU52" si="1577">SUM(CT53:CT63)</f>
        <v>18</v>
      </c>
      <c r="CU52" s="70">
        <f t="shared" si="1577"/>
        <v>26</v>
      </c>
      <c r="CV52" s="993">
        <f t="shared" ref="CV52:CX52" si="1578">SUM(CV53:CV63)</f>
        <v>17</v>
      </c>
      <c r="CW52" s="994">
        <f t="shared" si="1578"/>
        <v>20</v>
      </c>
      <c r="CX52" s="993">
        <f t="shared" si="1578"/>
        <v>18</v>
      </c>
      <c r="CY52" s="995">
        <f t="shared" ref="CY52" si="1579">SUM(CY53:CY63)</f>
        <v>10</v>
      </c>
      <c r="CZ52" s="996">
        <f t="shared" ref="CZ52:CZ65" si="1580">SUM(CN52:CY52)</f>
        <v>213</v>
      </c>
      <c r="DA52" s="997">
        <f t="shared" ref="DA52:DA65" si="1581">SUM(CN52:CY52)/$CZ$4</f>
        <v>17.75</v>
      </c>
      <c r="DB52" s="1013">
        <f t="shared" ref="DB52:DC52" si="1582">SUM(DB53:DB63)</f>
        <v>15</v>
      </c>
      <c r="DC52" s="1014">
        <f t="shared" si="1582"/>
        <v>14</v>
      </c>
      <c r="DD52" s="1015">
        <f t="shared" ref="DD52:DE52" si="1583">SUM(DD53:DD63)</f>
        <v>14</v>
      </c>
      <c r="DE52" s="1014">
        <f t="shared" si="1583"/>
        <v>13</v>
      </c>
      <c r="DF52" s="1015">
        <f t="shared" ref="DF52:DG52" si="1584">SUM(DF53:DF63)</f>
        <v>15</v>
      </c>
      <c r="DG52" s="1014">
        <f t="shared" si="1584"/>
        <v>5</v>
      </c>
      <c r="DH52" s="1013">
        <f t="shared" ref="DH52:DI52" si="1585">SUM(DH53:DH63)</f>
        <v>15</v>
      </c>
      <c r="DI52" s="1014">
        <f t="shared" si="1585"/>
        <v>12</v>
      </c>
      <c r="DJ52" s="1013">
        <f t="shared" ref="DJ52:DK52" si="1586">SUM(DJ53:DJ63)</f>
        <v>13</v>
      </c>
      <c r="DK52" s="1014">
        <f t="shared" si="1586"/>
        <v>12</v>
      </c>
      <c r="DL52" s="1013">
        <f t="shared" ref="DL52:DM52" si="1587">SUM(DL53:DL63)</f>
        <v>14</v>
      </c>
      <c r="DM52" s="1014">
        <f t="shared" si="1587"/>
        <v>17</v>
      </c>
      <c r="DN52" s="996">
        <f t="shared" ref="DN52:DN65" si="1588">SUM(DB52:DM52)</f>
        <v>159</v>
      </c>
      <c r="DO52" s="997">
        <f t="shared" ref="DO52:DO65" si="1589">SUM(DB52:DM52)/$DN$4</f>
        <v>13.25</v>
      </c>
      <c r="DP52" s="993">
        <f t="shared" ref="DP52:DQ52" si="1590">SUM(DP53:DP63)</f>
        <v>11</v>
      </c>
      <c r="DQ52" s="995">
        <f t="shared" si="1590"/>
        <v>21</v>
      </c>
      <c r="DR52" s="1141">
        <f t="shared" ref="DR52:DS52" si="1591">SUM(DR53:DR63)</f>
        <v>17</v>
      </c>
      <c r="DS52" s="995">
        <f t="shared" si="1591"/>
        <v>22</v>
      </c>
      <c r="DT52" s="1141">
        <f t="shared" ref="DT52:DU52" si="1592">SUM(DT53:DT63)</f>
        <v>11</v>
      </c>
      <c r="DU52" s="995">
        <f t="shared" si="1592"/>
        <v>6</v>
      </c>
      <c r="DV52" s="993">
        <f t="shared" ref="DV52:DW52" si="1593">SUM(DV53:DV63)</f>
        <v>15</v>
      </c>
      <c r="DW52" s="995">
        <f t="shared" si="1593"/>
        <v>12</v>
      </c>
      <c r="DX52" s="993">
        <f t="shared" ref="DX52:DY52" si="1594">SUM(DX53:DX63)</f>
        <v>13</v>
      </c>
      <c r="DY52" s="995">
        <f t="shared" si="1594"/>
        <v>14</v>
      </c>
      <c r="DZ52" s="993">
        <f t="shared" ref="DZ52:EA52" si="1595">SUM(DZ53:DZ63)</f>
        <v>15</v>
      </c>
      <c r="EA52" s="995">
        <f t="shared" si="1595"/>
        <v>5</v>
      </c>
      <c r="EB52" s="996">
        <f t="shared" ref="EB52:EB65" si="1596">SUM(DP52:EA52)</f>
        <v>162</v>
      </c>
      <c r="EC52" s="997">
        <f t="shared" ref="EC52:EC65" si="1597">SUM(DP52:EA52)/$EB$4</f>
        <v>13.5</v>
      </c>
      <c r="ED52" s="1013">
        <f t="shared" ref="ED52" si="1598">SUM(ED53:ED63)</f>
        <v>15</v>
      </c>
      <c r="EE52" s="1014">
        <f t="shared" ref="EE52:EF52" si="1599">SUM(EE53:EE63)</f>
        <v>15</v>
      </c>
      <c r="EF52" s="1015">
        <f t="shared" si="1599"/>
        <v>10</v>
      </c>
      <c r="EG52" s="1014">
        <f t="shared" ref="EG52:EH52" si="1600">SUM(EG53:EG63)</f>
        <v>13</v>
      </c>
      <c r="EH52" s="1015">
        <f t="shared" si="1600"/>
        <v>14</v>
      </c>
      <c r="EI52" s="1014">
        <f t="shared" ref="EI52:EJ52" si="1601">SUM(EI53:EI63)</f>
        <v>9</v>
      </c>
      <c r="EJ52" s="1013">
        <f t="shared" si="1601"/>
        <v>17</v>
      </c>
      <c r="EK52" s="1014">
        <f t="shared" ref="EK52:EL52" si="1602">SUM(EK53:EK63)</f>
        <v>21</v>
      </c>
      <c r="EL52" s="1013">
        <f t="shared" si="1602"/>
        <v>20</v>
      </c>
      <c r="EM52" s="1014"/>
      <c r="EN52" s="1013"/>
      <c r="EO52" s="1014"/>
      <c r="EP52" s="118">
        <f t="shared" ref="EP52:EP65" si="1603">SUM(ED52:EO52)</f>
        <v>134</v>
      </c>
      <c r="EQ52" s="150">
        <f t="shared" ref="EQ52:EQ65" si="1604">SUM(ED52:EO52)/$EP$4</f>
        <v>14.888888888888889</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605">BQ52-BP52</f>
        <v>-5</v>
      </c>
      <c r="GA52" s="370">
        <f>FZ52/BP52</f>
        <v>-0.26315789473684209</v>
      </c>
      <c r="GB52" s="300">
        <f t="shared" ref="GB52:GB65" si="1606">BR52-BQ52</f>
        <v>3</v>
      </c>
      <c r="GC52" s="370">
        <f>GB52/BQ52</f>
        <v>0.21428571428571427</v>
      </c>
      <c r="GD52" s="300">
        <f t="shared" ref="GD52:GD65" si="1607">BS52-BR52</f>
        <v>11</v>
      </c>
      <c r="GE52" s="370">
        <f>GD52/BR52</f>
        <v>0.6470588235294118</v>
      </c>
      <c r="GF52" s="300">
        <f t="shared" ref="GF52:GF65" si="1608">BT52-BS52</f>
        <v>5</v>
      </c>
      <c r="GG52" s="370">
        <f>GF52/BS52</f>
        <v>0.17857142857142858</v>
      </c>
      <c r="GH52" s="300">
        <f t="shared" ref="GH52:GH65" si="1609">BU52-BT52</f>
        <v>-2</v>
      </c>
      <c r="GI52" s="370">
        <f>GH52/BT52</f>
        <v>-6.0606060606060608E-2</v>
      </c>
      <c r="GJ52" s="300">
        <f t="shared" ref="GJ52:GJ65" si="1610">BV52-BU52</f>
        <v>12</v>
      </c>
      <c r="GK52" s="370">
        <f t="shared" ref="GK52:GK59" si="1611">GJ52/BU52</f>
        <v>0.38709677419354838</v>
      </c>
      <c r="GL52" s="300">
        <f t="shared" ref="GL52:GL65" si="1612">BW52-BV52</f>
        <v>-10</v>
      </c>
      <c r="GM52" s="370">
        <f>GL52/BV52</f>
        <v>-0.23255813953488372</v>
      </c>
      <c r="GN52" s="300">
        <f t="shared" ref="GN52:GN65" si="1613">BZ52-BW52</f>
        <v>-4</v>
      </c>
      <c r="GO52" s="370">
        <f>GN52/BW52</f>
        <v>-0.12121212121212122</v>
      </c>
      <c r="GP52" s="300">
        <f t="shared" ref="GP52:GP65" si="1614">CA52-BZ52</f>
        <v>-4</v>
      </c>
      <c r="GQ52" s="370">
        <f>GP52/BZ52</f>
        <v>-0.13793103448275862</v>
      </c>
      <c r="GR52" s="300">
        <f t="shared" ref="GR52:GR65" si="1615">CB52-CA52</f>
        <v>-5</v>
      </c>
      <c r="GS52" s="370">
        <f>GR52/CA52</f>
        <v>-0.2</v>
      </c>
      <c r="GT52" s="300">
        <f t="shared" ref="GT52:GT65" si="1616">CC52-CB52</f>
        <v>-1</v>
      </c>
      <c r="GU52" s="370">
        <f>GT52/CB52</f>
        <v>-0.05</v>
      </c>
      <c r="GV52" s="300">
        <f t="shared" ref="GV52:GV65" si="1617">CD52-CC52</f>
        <v>-1</v>
      </c>
      <c r="GW52" s="370">
        <f>GV52/CC52</f>
        <v>-5.2631578947368418E-2</v>
      </c>
      <c r="GX52" s="300">
        <f t="shared" ref="GX52:GX65" si="1618">CE52-CD52</f>
        <v>0</v>
      </c>
      <c r="GY52" s="370">
        <f>GX52/CD52</f>
        <v>0</v>
      </c>
      <c r="GZ52" s="300">
        <f t="shared" ref="GZ52:GZ65" si="1619">CF52-CE52</f>
        <v>0</v>
      </c>
      <c r="HA52" s="370">
        <f>GZ52/CE52</f>
        <v>0</v>
      </c>
      <c r="HB52" s="300">
        <f t="shared" ref="HB52:HB65" si="1620">CG52-CF52</f>
        <v>6</v>
      </c>
      <c r="HC52" s="370">
        <f>HB52/CF52</f>
        <v>0.33333333333333331</v>
      </c>
      <c r="HD52" s="300">
        <f t="shared" ref="HD52:HD65" si="1621">CH52-CG52</f>
        <v>6</v>
      </c>
      <c r="HE52" s="370">
        <f>HD52/CG52</f>
        <v>0.25</v>
      </c>
      <c r="HF52" s="300">
        <f t="shared" ref="HF52:HF65" si="1622">CI52-CH52</f>
        <v>-10</v>
      </c>
      <c r="HG52" s="370">
        <f t="shared" ref="HG52:HG65" si="1623">HF52/CH52</f>
        <v>-0.33333333333333331</v>
      </c>
      <c r="HH52" s="300">
        <f t="shared" ref="HH52:HH65" si="1624">CJ52-CI52</f>
        <v>-1</v>
      </c>
      <c r="HI52" s="370">
        <f>HH52/CI52</f>
        <v>-0.05</v>
      </c>
      <c r="HJ52" s="300">
        <f t="shared" ref="HJ52:HJ65" si="1625">CK52-CJ52</f>
        <v>-5</v>
      </c>
      <c r="HK52" s="370">
        <f t="shared" ref="HK52:HK65" si="1626">HJ52/CJ52</f>
        <v>-0.26315789473684209</v>
      </c>
      <c r="HL52" s="300">
        <f t="shared" ref="HL52:HL65" si="1627">CN52-CK52</f>
        <v>5</v>
      </c>
      <c r="HM52" s="370">
        <f>HL52/CK52</f>
        <v>0.35714285714285715</v>
      </c>
      <c r="HN52" s="300">
        <f t="shared" ref="HN52:HN65" si="1628">CO52-CN52</f>
        <v>4</v>
      </c>
      <c r="HO52" s="370">
        <f>HN52/CN52</f>
        <v>0.21052631578947367</v>
      </c>
      <c r="HP52" s="300">
        <f t="shared" ref="HP52:HP65" si="1629">CP52-CO52</f>
        <v>-1</v>
      </c>
      <c r="HQ52" s="370">
        <f>HP52/CO52</f>
        <v>-4.3478260869565216E-2</v>
      </c>
      <c r="HR52" s="300">
        <f t="shared" ref="HR52:HR65" si="1630">CQ52-CP52</f>
        <v>-5</v>
      </c>
      <c r="HS52" s="370">
        <f>HR52/CP52</f>
        <v>-0.22727272727272727</v>
      </c>
      <c r="HT52" s="300">
        <f t="shared" ref="HT52:HT65" si="1631">CR52-CQ52</f>
        <v>-3</v>
      </c>
      <c r="HU52" s="370">
        <f>HT52/CQ52</f>
        <v>-0.17647058823529413</v>
      </c>
      <c r="HV52" s="300">
        <f t="shared" ref="HV52:HV65" si="1632">CS52-CR52</f>
        <v>-5</v>
      </c>
      <c r="HW52" s="370">
        <f>HV52/CR52</f>
        <v>-0.35714285714285715</v>
      </c>
      <c r="HX52" s="300">
        <f t="shared" ref="HX52:HX65" si="1633">CT52-CS52</f>
        <v>9</v>
      </c>
      <c r="HY52" s="370">
        <f>HX52/CS52</f>
        <v>1</v>
      </c>
      <c r="HZ52" s="300">
        <f t="shared" ref="HZ52:HZ65" si="1634">CU52-CT52</f>
        <v>8</v>
      </c>
      <c r="IA52" s="370">
        <f>HZ52/CT52</f>
        <v>0.44444444444444442</v>
      </c>
      <c r="IB52" s="300">
        <f t="shared" ref="IB52:IB65" si="1635">CV52-CU52</f>
        <v>-9</v>
      </c>
      <c r="IC52" s="370">
        <f>IB52/CU52</f>
        <v>-0.34615384615384615</v>
      </c>
      <c r="ID52" s="300">
        <f t="shared" ref="ID52:ID65" si="1636">CW52-CV52</f>
        <v>3</v>
      </c>
      <c r="IE52" s="370">
        <f>ID52/CV52</f>
        <v>0.17647058823529413</v>
      </c>
      <c r="IF52" s="300">
        <f t="shared" ref="IF52:IF65" si="1637">CX52-CW52</f>
        <v>-2</v>
      </c>
      <c r="IG52" s="370">
        <f>IF52/CW52</f>
        <v>-0.1</v>
      </c>
      <c r="IH52" s="300">
        <f t="shared" ref="IH52:IH65" si="1638">CY52-CX52</f>
        <v>-8</v>
      </c>
      <c r="II52" s="370">
        <f>IH52/CX52</f>
        <v>-0.44444444444444442</v>
      </c>
      <c r="IJ52" s="300">
        <f t="shared" ref="IJ52:IJ65" si="1639">DB52-CY52</f>
        <v>5</v>
      </c>
      <c r="IK52" s="370">
        <f>IJ52/CY52</f>
        <v>0.5</v>
      </c>
      <c r="IL52" s="300">
        <f t="shared" ref="IL52:IL65" si="1640">DC52-DB52</f>
        <v>-1</v>
      </c>
      <c r="IM52" s="370">
        <f>IL52/DB52</f>
        <v>-6.6666666666666666E-2</v>
      </c>
      <c r="IN52" s="300">
        <f t="shared" ref="IN52:IN65" si="1641">DD52-DC52</f>
        <v>0</v>
      </c>
      <c r="IO52" s="370">
        <f>IN52/DD52</f>
        <v>0</v>
      </c>
      <c r="IP52" s="300">
        <f t="shared" ref="IP52:IP65" si="1642">DE52-DD52</f>
        <v>-1</v>
      </c>
      <c r="IQ52" s="370">
        <f>IP52/DD52</f>
        <v>-7.1428571428571425E-2</v>
      </c>
      <c r="IR52" s="300">
        <f t="shared" ref="IR52:IR65" si="1643">DF52-DE52</f>
        <v>2</v>
      </c>
      <c r="IS52" s="370">
        <f>IR52/DO52</f>
        <v>0.15094339622641509</v>
      </c>
      <c r="IT52" s="300">
        <f t="shared" ref="IT52:IT65" si="1644">DG52-DF52</f>
        <v>-10</v>
      </c>
      <c r="IU52" s="370">
        <f t="shared" ref="IU52:IU65" si="1645">IT52/DF52</f>
        <v>-0.66666666666666663</v>
      </c>
      <c r="IV52" s="300">
        <f t="shared" ref="IV52:IV65" si="1646">DH52-DG52</f>
        <v>10</v>
      </c>
      <c r="IW52" s="370">
        <f>IV52/DG52</f>
        <v>2</v>
      </c>
      <c r="IX52" s="300">
        <f t="shared" ref="IX52:IX65" si="1647">DI52-DH52</f>
        <v>-3</v>
      </c>
      <c r="IY52" s="370">
        <f>IX52/DH52</f>
        <v>-0.2</v>
      </c>
      <c r="IZ52" s="300">
        <f t="shared" ref="IZ52:IZ65" si="1648">DJ52-DI52</f>
        <v>1</v>
      </c>
      <c r="JA52" s="370">
        <f>IZ52/DI52</f>
        <v>8.3333333333333329E-2</v>
      </c>
      <c r="JB52" s="300">
        <f t="shared" ref="JB52:JB65" si="1649">DK52-DJ52</f>
        <v>-1</v>
      </c>
      <c r="JC52" s="370">
        <f>JB52/DJ52</f>
        <v>-7.6923076923076927E-2</v>
      </c>
      <c r="JD52" s="300">
        <f t="shared" ref="JD52:JD65" si="1650">DL52-DK52</f>
        <v>2</v>
      </c>
      <c r="JE52" s="370">
        <f>JD52/DK52</f>
        <v>0.16666666666666666</v>
      </c>
      <c r="JF52" s="300">
        <f t="shared" ref="JF52:JF65" si="1651">DM52-DL52</f>
        <v>3</v>
      </c>
      <c r="JG52" s="370">
        <f>JF52/DL52</f>
        <v>0.21428571428571427</v>
      </c>
      <c r="JH52" s="300">
        <f t="shared" ref="JH52:JH65" si="1652">DP52-DM52</f>
        <v>-6</v>
      </c>
      <c r="JI52" s="370">
        <f>JH52/DM52</f>
        <v>-0.35294117647058826</v>
      </c>
      <c r="JJ52" s="300">
        <f t="shared" ref="JJ52:JJ65" si="1653">DQ52-DP52</f>
        <v>10</v>
      </c>
      <c r="JK52" s="370">
        <f>JJ52/DP52</f>
        <v>0.90909090909090906</v>
      </c>
      <c r="JL52" s="300">
        <f t="shared" ref="JL52:JL65" si="1654">DR52-DQ52</f>
        <v>-4</v>
      </c>
      <c r="JM52" s="370">
        <f>JL52/DQ52</f>
        <v>-0.19047619047619047</v>
      </c>
      <c r="JN52" s="300">
        <f t="shared" ref="JN52:JN65" si="1655">DS52-DR52</f>
        <v>5</v>
      </c>
      <c r="JO52" s="370">
        <f>JN52/DR52</f>
        <v>0.29411764705882354</v>
      </c>
      <c r="JP52" s="300">
        <f t="shared" ref="JP52:JP65" si="1656">DT52-DS52</f>
        <v>-11</v>
      </c>
      <c r="JQ52" s="370">
        <f>JP52/DS52</f>
        <v>-0.5</v>
      </c>
      <c r="JR52" s="300">
        <f t="shared" ref="JR52:JR65" si="1657">DU52-DT52</f>
        <v>-5</v>
      </c>
      <c r="JS52" s="370">
        <f>JR52/DT52</f>
        <v>-0.45454545454545453</v>
      </c>
      <c r="JT52" s="300">
        <f t="shared" ref="JT52:JT65" si="1658">DV52-DU52</f>
        <v>9</v>
      </c>
      <c r="JU52" s="370">
        <f>JT52/DU52</f>
        <v>1.5</v>
      </c>
      <c r="JV52" s="300">
        <f t="shared" ref="JV52:JV65" si="1659">DW52-DV52</f>
        <v>-3</v>
      </c>
      <c r="JW52" s="370">
        <f>JV52/DV52</f>
        <v>-0.2</v>
      </c>
      <c r="JX52" s="300">
        <f t="shared" ref="JX52:JX65" si="1660">DX52-DW52</f>
        <v>1</v>
      </c>
      <c r="JY52" s="370">
        <f t="shared" ref="JY52:JY65" si="1661">JX52/DW52</f>
        <v>8.3333333333333329E-2</v>
      </c>
      <c r="JZ52" s="300">
        <f t="shared" ref="JZ52:JZ65" si="1662">DY52-DX52</f>
        <v>1</v>
      </c>
      <c r="KA52" s="370">
        <f t="shared" ref="KA52:KA65" si="1663">JZ52/DX52</f>
        <v>7.6923076923076927E-2</v>
      </c>
      <c r="KB52" s="300">
        <f t="shared" ref="KB52:KB65" si="1664">DZ52-DY52</f>
        <v>1</v>
      </c>
      <c r="KC52" s="370">
        <f t="shared" ref="KC52:KC65" si="1665">KB52/DY52</f>
        <v>7.1428571428571425E-2</v>
      </c>
      <c r="KD52" s="300">
        <f t="shared" ref="KD52:KD65" si="1666">EA52-DZ52</f>
        <v>-10</v>
      </c>
      <c r="KE52" s="370">
        <f t="shared" ref="KE52:KE65" si="1667">KD52/DZ52</f>
        <v>-0.66666666666666663</v>
      </c>
      <c r="KF52" s="300">
        <f t="shared" ref="KF52:KF65" si="1668">ED52-EA52</f>
        <v>10</v>
      </c>
      <c r="KG52" s="375">
        <f t="shared" ref="KG52:KG64" si="1669">KF52/EA52</f>
        <v>2</v>
      </c>
      <c r="KH52" s="300">
        <f t="shared" ref="KH52:KH65" si="1670">EE52-ED52</f>
        <v>0</v>
      </c>
      <c r="KI52" s="370">
        <f t="shared" ref="KI52:KI65" si="1671">KH52/ED52</f>
        <v>0</v>
      </c>
      <c r="KJ52" s="300">
        <f t="shared" ref="KJ52:KJ65" si="1672">EF52-EE52</f>
        <v>-5</v>
      </c>
      <c r="KK52" s="370">
        <f t="shared" ref="KK52:KK65" si="1673">IF(ISERROR(KJ52/EE52),0,KJ52/EE52)</f>
        <v>-0.33333333333333331</v>
      </c>
      <c r="KL52" s="300">
        <f t="shared" ref="KL52:KL65" si="1674">EG52-EF52</f>
        <v>3</v>
      </c>
      <c r="KM52" s="370">
        <f t="shared" ref="KM52:KM65" si="1675">IF(ISERROR(KL52/EF52),0,KL52/EF52)</f>
        <v>0.3</v>
      </c>
      <c r="KN52" s="300">
        <f t="shared" ref="KN52:KN65" si="1676">EH52-EG52</f>
        <v>1</v>
      </c>
      <c r="KO52" s="370">
        <f t="shared" ref="KO52:KO65" si="1677">IF(ISERROR(KN52/EG52),0,KN52/EG52)</f>
        <v>7.6923076923076927E-2</v>
      </c>
      <c r="KP52" s="300">
        <f t="shared" ref="KP52:KP65" si="1678">EI52-EH52</f>
        <v>-5</v>
      </c>
      <c r="KQ52" s="370">
        <f t="shared" ref="KQ52:KQ65" si="1679">IF(ISERROR(KP52/EH52),0,KP52/EH52)</f>
        <v>-0.35714285714285715</v>
      </c>
      <c r="KR52" s="300">
        <f t="shared" ref="KR52:KR65" si="1680">EJ52-EI52</f>
        <v>8</v>
      </c>
      <c r="KS52" s="370">
        <f t="shared" ref="KS52:KS65" si="1681">IF(ISERROR(KR52/EI52),0,KR52/EI52)</f>
        <v>0.88888888888888884</v>
      </c>
      <c r="KT52" s="300">
        <f t="shared" ref="KT52:KT65" si="1682">EK52-EJ52</f>
        <v>4</v>
      </c>
      <c r="KU52" s="370">
        <f t="shared" ref="KU52:KU65" si="1683">IF(ISERROR(KT52/EJ52),0,KT52/EJ52)</f>
        <v>0.23529411764705882</v>
      </c>
      <c r="KV52" s="300">
        <f t="shared" ref="KV52:KV65" si="1684">EL52-EK52</f>
        <v>-1</v>
      </c>
      <c r="KW52" s="370">
        <f t="shared" ref="KW52:KW65" si="1685">IF(ISERROR(KV52/EK52),0,KV52/EK52)</f>
        <v>-4.7619047619047616E-2</v>
      </c>
      <c r="KX52" s="300">
        <f t="shared" ref="KX52:KX65" si="1686">EM52-EL52</f>
        <v>-20</v>
      </c>
      <c r="KY52" s="370">
        <f t="shared" ref="KY52:KY65" si="1687">IF(ISERROR(KX52/EL52),0,KX52/EL52)</f>
        <v>-1</v>
      </c>
      <c r="KZ52" s="300">
        <f t="shared" ref="KZ52:KZ65" si="1688">EN52-EM52</f>
        <v>0</v>
      </c>
      <c r="LA52" s="370">
        <f t="shared" ref="LA52:LA65" si="1689">IF(ISERROR(KZ52/EM52),0,KZ52/EM52)</f>
        <v>0</v>
      </c>
      <c r="LB52" s="300">
        <f t="shared" ref="LB52:LB65" si="1690">EO52-EN52</f>
        <v>0</v>
      </c>
      <c r="LC52" s="370">
        <f t="shared" ref="LC52:LC65" si="1691">IF(ISERROR(LB52/EN52),0,LB52/EN52)</f>
        <v>0</v>
      </c>
      <c r="LD52" s="563">
        <f t="shared" ref="LD52:LD65" si="1692">DX52</f>
        <v>13</v>
      </c>
      <c r="LE52" s="951">
        <f t="shared" ref="LE52:LE65" si="1693">EL52</f>
        <v>20</v>
      </c>
      <c r="LF52" s="110">
        <f t="shared" ref="LF52:LF65" si="1694">LE52-LD52</f>
        <v>7</v>
      </c>
      <c r="LG52" s="100">
        <f t="shared" ref="LG52:LG65" si="1695">IF(ISERROR(LF52/LD52),0,LF52/LD52)</f>
        <v>0.53846153846153844</v>
      </c>
      <c r="LH52" s="614"/>
      <c r="LI52" s="614"/>
      <c r="LJ52" s="614"/>
      <c r="LK52" t="str">
        <f t="shared" ref="LK52:LK65" si="1696">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97">AJ52</f>
        <v>90</v>
      </c>
      <c r="LX52" s="241">
        <f t="shared" si="1697"/>
        <v>111</v>
      </c>
      <c r="LY52" s="241">
        <f t="shared" si="1697"/>
        <v>94</v>
      </c>
      <c r="LZ52" s="241">
        <f t="shared" si="1697"/>
        <v>118</v>
      </c>
      <c r="MA52" s="241">
        <f t="shared" si="1697"/>
        <v>101</v>
      </c>
      <c r="MB52" s="241">
        <f t="shared" si="1697"/>
        <v>99</v>
      </c>
      <c r="MC52" s="241">
        <f t="shared" si="1697"/>
        <v>122</v>
      </c>
      <c r="MD52" s="241">
        <f t="shared" si="1697"/>
        <v>119</v>
      </c>
      <c r="ME52" s="241">
        <f t="shared" si="1697"/>
        <v>116</v>
      </c>
      <c r="MF52" s="241">
        <f t="shared" si="1697"/>
        <v>151</v>
      </c>
      <c r="MG52" s="241">
        <f t="shared" si="1697"/>
        <v>117</v>
      </c>
      <c r="MH52" s="241">
        <f t="shared" si="1697"/>
        <v>99</v>
      </c>
      <c r="MI52" s="241">
        <f t="shared" ref="MI52:MT55" si="1698">AX52</f>
        <v>88</v>
      </c>
      <c r="MJ52" s="241">
        <f t="shared" si="1698"/>
        <v>121</v>
      </c>
      <c r="MK52" s="241">
        <f t="shared" si="1698"/>
        <v>93</v>
      </c>
      <c r="ML52" s="241">
        <f t="shared" si="1698"/>
        <v>17</v>
      </c>
      <c r="MM52" s="241">
        <f t="shared" si="1698"/>
        <v>9</v>
      </c>
      <c r="MN52" s="241">
        <f t="shared" si="1698"/>
        <v>17</v>
      </c>
      <c r="MO52" s="241">
        <f t="shared" si="1698"/>
        <v>10</v>
      </c>
      <c r="MP52" s="241">
        <f t="shared" si="1698"/>
        <v>20</v>
      </c>
      <c r="MQ52" s="241">
        <f t="shared" si="1698"/>
        <v>23</v>
      </c>
      <c r="MR52" s="241">
        <f t="shared" si="1698"/>
        <v>23</v>
      </c>
      <c r="MS52" s="241">
        <f t="shared" si="1698"/>
        <v>15</v>
      </c>
      <c r="MT52" s="241">
        <f t="shared" si="1698"/>
        <v>14</v>
      </c>
      <c r="MU52" s="697">
        <f t="shared" ref="MU52:NF55" si="1699">BL52</f>
        <v>20</v>
      </c>
      <c r="MV52" s="697">
        <f t="shared" si="1699"/>
        <v>22</v>
      </c>
      <c r="MW52" s="697">
        <f t="shared" si="1699"/>
        <v>20</v>
      </c>
      <c r="MX52" s="697">
        <f t="shared" si="1699"/>
        <v>16</v>
      </c>
      <c r="MY52" s="697">
        <f t="shared" si="1699"/>
        <v>19</v>
      </c>
      <c r="MZ52" s="697">
        <f t="shared" si="1699"/>
        <v>14</v>
      </c>
      <c r="NA52" s="697">
        <f t="shared" si="1699"/>
        <v>17</v>
      </c>
      <c r="NB52" s="697">
        <f t="shared" si="1699"/>
        <v>28</v>
      </c>
      <c r="NC52" s="697">
        <f t="shared" si="1699"/>
        <v>33</v>
      </c>
      <c r="ND52" s="697">
        <f t="shared" si="1699"/>
        <v>31</v>
      </c>
      <c r="NE52" s="697">
        <f t="shared" si="1699"/>
        <v>43</v>
      </c>
      <c r="NF52" s="697">
        <f t="shared" si="1699"/>
        <v>33</v>
      </c>
      <c r="NG52" s="800">
        <f t="shared" ref="NG52:NR55" si="1700">BZ52</f>
        <v>29</v>
      </c>
      <c r="NH52" s="800">
        <f t="shared" si="1700"/>
        <v>25</v>
      </c>
      <c r="NI52" s="800">
        <f t="shared" si="1700"/>
        <v>20</v>
      </c>
      <c r="NJ52" s="800">
        <f t="shared" si="1700"/>
        <v>19</v>
      </c>
      <c r="NK52" s="800">
        <f t="shared" si="1700"/>
        <v>18</v>
      </c>
      <c r="NL52" s="800">
        <f t="shared" si="1700"/>
        <v>18</v>
      </c>
      <c r="NM52" s="800">
        <f t="shared" si="1700"/>
        <v>18</v>
      </c>
      <c r="NN52" s="800">
        <f t="shared" si="1700"/>
        <v>24</v>
      </c>
      <c r="NO52" s="800">
        <f t="shared" si="1700"/>
        <v>30</v>
      </c>
      <c r="NP52" s="800">
        <f t="shared" si="1700"/>
        <v>20</v>
      </c>
      <c r="NQ52" s="800">
        <f t="shared" si="1700"/>
        <v>19</v>
      </c>
      <c r="NR52" s="800">
        <f t="shared" si="1700"/>
        <v>14</v>
      </c>
      <c r="NS52" s="853">
        <f t="shared" ref="NS52:OD55" si="1701">CN52</f>
        <v>19</v>
      </c>
      <c r="NT52" s="853">
        <f t="shared" si="1701"/>
        <v>23</v>
      </c>
      <c r="NU52" s="853">
        <f t="shared" si="1701"/>
        <v>22</v>
      </c>
      <c r="NV52" s="853">
        <f t="shared" si="1701"/>
        <v>17</v>
      </c>
      <c r="NW52" s="853">
        <f t="shared" si="1701"/>
        <v>14</v>
      </c>
      <c r="NX52" s="853">
        <f t="shared" si="1701"/>
        <v>9</v>
      </c>
      <c r="NY52" s="853">
        <f t="shared" si="1701"/>
        <v>18</v>
      </c>
      <c r="NZ52" s="853">
        <f t="shared" si="1701"/>
        <v>26</v>
      </c>
      <c r="OA52" s="853">
        <f t="shared" si="1701"/>
        <v>17</v>
      </c>
      <c r="OB52" s="853">
        <f t="shared" si="1701"/>
        <v>20</v>
      </c>
      <c r="OC52" s="853">
        <f t="shared" si="1701"/>
        <v>18</v>
      </c>
      <c r="OD52" s="853">
        <f t="shared" si="1701"/>
        <v>10</v>
      </c>
      <c r="OE52" s="1040">
        <f t="shared" ref="OE52:OE65" si="1702">DB52</f>
        <v>15</v>
      </c>
      <c r="OF52" s="1040">
        <f t="shared" ref="OF52:OF65" si="1703">DC52</f>
        <v>14</v>
      </c>
      <c r="OG52" s="1040">
        <f t="shared" ref="OG52:OG65" si="1704">DD52</f>
        <v>14</v>
      </c>
      <c r="OH52" s="1040">
        <f t="shared" ref="OH52:OH65" si="1705">DE52</f>
        <v>13</v>
      </c>
      <c r="OI52" s="1040">
        <f t="shared" ref="OI52:OI65" si="1706">DF52</f>
        <v>15</v>
      </c>
      <c r="OJ52" s="1040">
        <f t="shared" ref="OJ52:OJ65" si="1707">DG52</f>
        <v>5</v>
      </c>
      <c r="OK52" s="1040">
        <f t="shared" ref="OK52:OK65" si="1708">DH52</f>
        <v>15</v>
      </c>
      <c r="OL52" s="1040">
        <f t="shared" ref="OL52:OL65" si="1709">DI52</f>
        <v>12</v>
      </c>
      <c r="OM52" s="1040">
        <f t="shared" ref="OM52:OM65" si="1710">DJ52</f>
        <v>13</v>
      </c>
      <c r="ON52" s="1040">
        <f t="shared" ref="ON52:ON65" si="1711">DK52</f>
        <v>12</v>
      </c>
      <c r="OO52" s="1040">
        <f t="shared" ref="OO52:OO65" si="1712">DL52</f>
        <v>14</v>
      </c>
      <c r="OP52" s="1040">
        <f t="shared" ref="OP52:OP65" si="1713">DM52</f>
        <v>17</v>
      </c>
      <c r="OQ52" s="1062">
        <f t="shared" ref="OQ52:PB57" si="1714">DP52</f>
        <v>11</v>
      </c>
      <c r="OR52" s="1062">
        <f t="shared" si="1714"/>
        <v>21</v>
      </c>
      <c r="OS52" s="1062">
        <f t="shared" si="1714"/>
        <v>17</v>
      </c>
      <c r="OT52" s="1062">
        <f t="shared" si="1714"/>
        <v>22</v>
      </c>
      <c r="OU52" s="1062">
        <f t="shared" si="1714"/>
        <v>11</v>
      </c>
      <c r="OV52" s="1062">
        <f t="shared" si="1714"/>
        <v>6</v>
      </c>
      <c r="OW52" s="1062">
        <f t="shared" si="1714"/>
        <v>15</v>
      </c>
      <c r="OX52" s="1062">
        <f t="shared" si="1714"/>
        <v>12</v>
      </c>
      <c r="OY52" s="1062">
        <f t="shared" si="1714"/>
        <v>13</v>
      </c>
      <c r="OZ52" s="1062">
        <f t="shared" si="1714"/>
        <v>14</v>
      </c>
      <c r="PA52" s="1062">
        <f t="shared" si="1714"/>
        <v>15</v>
      </c>
      <c r="PB52" s="1062">
        <f t="shared" si="1714"/>
        <v>5</v>
      </c>
      <c r="PC52" s="1120">
        <f t="shared" ref="PC52:PC57" si="1715">ED52</f>
        <v>15</v>
      </c>
      <c r="PD52" s="1120">
        <f t="shared" ref="PD52:PN57" si="1716">EE52</f>
        <v>15</v>
      </c>
      <c r="PE52" s="1120">
        <f t="shared" si="1716"/>
        <v>10</v>
      </c>
      <c r="PF52" s="1120">
        <f t="shared" si="1716"/>
        <v>13</v>
      </c>
      <c r="PG52" s="1120">
        <f t="shared" si="1716"/>
        <v>14</v>
      </c>
      <c r="PH52" s="1120">
        <f t="shared" si="1716"/>
        <v>9</v>
      </c>
      <c r="PI52" s="1120">
        <f t="shared" si="1716"/>
        <v>17</v>
      </c>
      <c r="PJ52" s="1120">
        <f t="shared" si="1716"/>
        <v>21</v>
      </c>
      <c r="PK52" s="1120">
        <f t="shared" si="1716"/>
        <v>20</v>
      </c>
      <c r="PL52" s="1120">
        <f t="shared" si="1716"/>
        <v>0</v>
      </c>
      <c r="PM52" s="1120">
        <f t="shared" si="1716"/>
        <v>0</v>
      </c>
      <c r="PN52" s="1120">
        <f t="shared" si="1716"/>
        <v>0</v>
      </c>
    </row>
    <row r="53" spans="1:430" x14ac:dyDescent="0.3">
      <c r="A53" s="675"/>
      <c r="B53" s="50">
        <v>8.1999999999999993</v>
      </c>
      <c r="E53" s="1192" t="s">
        <v>6</v>
      </c>
      <c r="F53" s="1192"/>
      <c r="G53" s="119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52"/>
        <v>13</v>
      </c>
      <c r="AW53" s="150">
        <f t="shared" si="1553"/>
        <v>1.0833333333333333</v>
      </c>
      <c r="AX53" s="338">
        <v>0</v>
      </c>
      <c r="AY53" s="64">
        <v>2</v>
      </c>
      <c r="AZ53" s="20">
        <v>0</v>
      </c>
      <c r="BA53" s="64">
        <v>2</v>
      </c>
      <c r="BB53" s="20">
        <v>0</v>
      </c>
      <c r="BC53" s="64">
        <v>0</v>
      </c>
      <c r="BD53" s="187">
        <v>0</v>
      </c>
      <c r="BE53" s="64">
        <v>1</v>
      </c>
      <c r="BF53" s="187">
        <v>1</v>
      </c>
      <c r="BG53" s="64">
        <v>3</v>
      </c>
      <c r="BH53" s="187">
        <v>0</v>
      </c>
      <c r="BI53" s="64">
        <v>0</v>
      </c>
      <c r="BJ53" s="118">
        <f t="shared" si="1556"/>
        <v>9</v>
      </c>
      <c r="BK53" s="150">
        <f t="shared" si="1557"/>
        <v>0.75</v>
      </c>
      <c r="BL53" s="338">
        <v>1</v>
      </c>
      <c r="BM53" s="64">
        <v>1</v>
      </c>
      <c r="BN53" s="20">
        <v>1</v>
      </c>
      <c r="BO53" s="64">
        <v>1</v>
      </c>
      <c r="BP53" s="20">
        <v>1</v>
      </c>
      <c r="BQ53" s="64">
        <v>1</v>
      </c>
      <c r="BR53" s="187">
        <v>1</v>
      </c>
      <c r="BS53" s="64">
        <v>0</v>
      </c>
      <c r="BT53" s="187">
        <v>1</v>
      </c>
      <c r="BU53" s="187">
        <v>1</v>
      </c>
      <c r="BV53" s="187">
        <v>1</v>
      </c>
      <c r="BW53" s="187">
        <v>1</v>
      </c>
      <c r="BX53" s="118">
        <f t="shared" si="1564"/>
        <v>11</v>
      </c>
      <c r="BY53" s="150">
        <f t="shared" si="1565"/>
        <v>0.91666666666666663</v>
      </c>
      <c r="BZ53" s="187">
        <v>0</v>
      </c>
      <c r="CA53" s="64">
        <v>0</v>
      </c>
      <c r="CB53" s="20">
        <v>2</v>
      </c>
      <c r="CC53" s="64">
        <v>1</v>
      </c>
      <c r="CD53" s="20">
        <v>0</v>
      </c>
      <c r="CE53" s="64">
        <v>1</v>
      </c>
      <c r="CF53" s="187">
        <v>1</v>
      </c>
      <c r="CG53" s="64">
        <v>1</v>
      </c>
      <c r="CH53" s="187">
        <v>1</v>
      </c>
      <c r="CI53" s="187">
        <v>1</v>
      </c>
      <c r="CJ53" s="846">
        <v>0</v>
      </c>
      <c r="CK53" s="187">
        <v>1</v>
      </c>
      <c r="CL53" s="118">
        <f t="shared" si="1572"/>
        <v>9</v>
      </c>
      <c r="CM53" s="150">
        <f t="shared" si="1573"/>
        <v>0.75</v>
      </c>
      <c r="CN53" s="187">
        <v>1</v>
      </c>
      <c r="CO53" s="64">
        <v>0</v>
      </c>
      <c r="CP53" s="20">
        <v>1</v>
      </c>
      <c r="CQ53" s="64">
        <v>0</v>
      </c>
      <c r="CR53" s="907">
        <v>1</v>
      </c>
      <c r="CS53" s="908">
        <v>0</v>
      </c>
      <c r="CT53" s="909">
        <v>1</v>
      </c>
      <c r="CU53" s="908">
        <v>1</v>
      </c>
      <c r="CV53" s="998">
        <v>1</v>
      </c>
      <c r="CW53" s="999">
        <v>1</v>
      </c>
      <c r="CX53" s="998">
        <v>0</v>
      </c>
      <c r="CY53" s="1000">
        <v>0</v>
      </c>
      <c r="CZ53" s="996">
        <f t="shared" si="1580"/>
        <v>7</v>
      </c>
      <c r="DA53" s="997">
        <f t="shared" si="1581"/>
        <v>0.58333333333333337</v>
      </c>
      <c r="DB53" s="909">
        <v>1</v>
      </c>
      <c r="DC53" s="908">
        <v>1</v>
      </c>
      <c r="DD53" s="907">
        <v>0</v>
      </c>
      <c r="DE53" s="908">
        <v>0</v>
      </c>
      <c r="DF53" s="907">
        <v>1</v>
      </c>
      <c r="DG53" s="908">
        <v>0</v>
      </c>
      <c r="DH53" s="909">
        <v>1</v>
      </c>
      <c r="DI53" s="908">
        <v>0</v>
      </c>
      <c r="DJ53" s="909">
        <v>1</v>
      </c>
      <c r="DK53" s="908">
        <v>0</v>
      </c>
      <c r="DL53" s="909">
        <v>0</v>
      </c>
      <c r="DM53" s="908">
        <v>1</v>
      </c>
      <c r="DN53" s="996">
        <f t="shared" si="1588"/>
        <v>6</v>
      </c>
      <c r="DO53" s="997">
        <f t="shared" si="1589"/>
        <v>0.5</v>
      </c>
      <c r="DP53" s="998">
        <v>0</v>
      </c>
      <c r="DQ53" s="1000">
        <v>0</v>
      </c>
      <c r="DR53" s="1142">
        <v>1</v>
      </c>
      <c r="DS53" s="1000">
        <v>0</v>
      </c>
      <c r="DT53" s="1142">
        <v>0</v>
      </c>
      <c r="DU53" s="1000">
        <v>0</v>
      </c>
      <c r="DV53" s="998">
        <v>0</v>
      </c>
      <c r="DW53" s="1000">
        <v>1</v>
      </c>
      <c r="DX53" s="998">
        <v>0</v>
      </c>
      <c r="DY53" s="1000">
        <v>0</v>
      </c>
      <c r="DZ53" s="998">
        <v>1</v>
      </c>
      <c r="EA53" s="1000">
        <v>0</v>
      </c>
      <c r="EB53" s="996">
        <f t="shared" si="1596"/>
        <v>3</v>
      </c>
      <c r="EC53" s="997">
        <f t="shared" si="1597"/>
        <v>0.25</v>
      </c>
      <c r="ED53" s="909">
        <v>0</v>
      </c>
      <c r="EE53" s="908">
        <v>0</v>
      </c>
      <c r="EF53" s="907">
        <v>1</v>
      </c>
      <c r="EG53" s="908">
        <v>0</v>
      </c>
      <c r="EH53" s="907">
        <v>1</v>
      </c>
      <c r="EI53" s="908">
        <v>0</v>
      </c>
      <c r="EJ53" s="909">
        <v>1</v>
      </c>
      <c r="EK53" s="908">
        <v>1</v>
      </c>
      <c r="EL53" s="909">
        <v>1</v>
      </c>
      <c r="EM53" s="908"/>
      <c r="EN53" s="909"/>
      <c r="EO53" s="908"/>
      <c r="EP53" s="910">
        <f t="shared" si="1603"/>
        <v>5</v>
      </c>
      <c r="EQ53" s="150">
        <f t="shared" si="1604"/>
        <v>0.55555555555555558</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1">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605"/>
        <v>0</v>
      </c>
      <c r="GA53" s="370">
        <f>FZ53/BP53</f>
        <v>0</v>
      </c>
      <c r="GB53" s="300">
        <f t="shared" si="1606"/>
        <v>0</v>
      </c>
      <c r="GC53" s="370">
        <f>GB53/BQ53</f>
        <v>0</v>
      </c>
      <c r="GD53" s="300">
        <f t="shared" si="1607"/>
        <v>-1</v>
      </c>
      <c r="GE53" s="370">
        <f>GD53/BR53</f>
        <v>-1</v>
      </c>
      <c r="GF53" s="300">
        <f t="shared" si="1608"/>
        <v>1</v>
      </c>
      <c r="GG53" s="370">
        <v>1</v>
      </c>
      <c r="GH53" s="300">
        <f t="shared" si="1609"/>
        <v>0</v>
      </c>
      <c r="GI53" s="370">
        <f>GH53/BT53</f>
        <v>0</v>
      </c>
      <c r="GJ53" s="300">
        <f t="shared" si="1610"/>
        <v>0</v>
      </c>
      <c r="GK53" s="370">
        <f t="shared" si="1611"/>
        <v>0</v>
      </c>
      <c r="GL53" s="300">
        <f t="shared" si="1612"/>
        <v>0</v>
      </c>
      <c r="GM53" s="370">
        <f>GL53/BV53</f>
        <v>0</v>
      </c>
      <c r="GN53" s="300">
        <f t="shared" si="1613"/>
        <v>-1</v>
      </c>
      <c r="GO53" s="370">
        <f>GN53/BW53</f>
        <v>-1</v>
      </c>
      <c r="GP53" s="300">
        <f t="shared" si="1614"/>
        <v>0</v>
      </c>
      <c r="GQ53" s="370">
        <v>0</v>
      </c>
      <c r="GR53" s="300">
        <f t="shared" si="1615"/>
        <v>2</v>
      </c>
      <c r="GS53" s="370">
        <v>1</v>
      </c>
      <c r="GT53" s="300">
        <f t="shared" si="1616"/>
        <v>-1</v>
      </c>
      <c r="GU53" s="370">
        <f>GT53/CB53</f>
        <v>-0.5</v>
      </c>
      <c r="GV53" s="300">
        <f t="shared" si="1617"/>
        <v>-1</v>
      </c>
      <c r="GW53" s="370">
        <f>GV53/CC53</f>
        <v>-1</v>
      </c>
      <c r="GX53" s="300">
        <f t="shared" si="1618"/>
        <v>1</v>
      </c>
      <c r="GY53" s="370">
        <v>0</v>
      </c>
      <c r="GZ53" s="300">
        <f t="shared" si="1619"/>
        <v>0</v>
      </c>
      <c r="HA53" s="370">
        <f>GZ53/CE53</f>
        <v>0</v>
      </c>
      <c r="HB53" s="300">
        <f t="shared" si="1620"/>
        <v>0</v>
      </c>
      <c r="HC53" s="370">
        <f>HB53/CF53</f>
        <v>0</v>
      </c>
      <c r="HD53" s="300">
        <f t="shared" si="1621"/>
        <v>0</v>
      </c>
      <c r="HE53" s="370">
        <f>HD53/CG53</f>
        <v>0</v>
      </c>
      <c r="HF53" s="300">
        <f t="shared" si="1622"/>
        <v>0</v>
      </c>
      <c r="HG53" s="370">
        <f t="shared" si="1623"/>
        <v>0</v>
      </c>
      <c r="HH53" s="300">
        <f t="shared" si="1624"/>
        <v>-1</v>
      </c>
      <c r="HI53" s="370">
        <f>HH53/CI53</f>
        <v>-1</v>
      </c>
      <c r="HJ53" s="300">
        <f t="shared" si="1625"/>
        <v>1</v>
      </c>
      <c r="HK53" s="370" t="e">
        <f t="shared" si="1626"/>
        <v>#DIV/0!</v>
      </c>
      <c r="HL53" s="300">
        <f t="shared" si="1627"/>
        <v>0</v>
      </c>
      <c r="HM53" s="370">
        <f>HL53/CK53</f>
        <v>0</v>
      </c>
      <c r="HN53" s="300">
        <f t="shared" si="1628"/>
        <v>-1</v>
      </c>
      <c r="HO53" s="370">
        <f>HN53/CN53</f>
        <v>-1</v>
      </c>
      <c r="HP53" s="300">
        <f t="shared" si="1629"/>
        <v>1</v>
      </c>
      <c r="HQ53" s="370">
        <v>0</v>
      </c>
      <c r="HR53" s="300">
        <f t="shared" si="1630"/>
        <v>-1</v>
      </c>
      <c r="HS53" s="370">
        <f>HR53/CP53</f>
        <v>-1</v>
      </c>
      <c r="HT53" s="300">
        <f t="shared" si="1631"/>
        <v>1</v>
      </c>
      <c r="HU53" s="370">
        <v>0</v>
      </c>
      <c r="HV53" s="300">
        <f t="shared" si="1632"/>
        <v>-1</v>
      </c>
      <c r="HW53" s="370">
        <f>HV53/CR53</f>
        <v>-1</v>
      </c>
      <c r="HX53" s="300">
        <f t="shared" si="1633"/>
        <v>1</v>
      </c>
      <c r="HY53" s="370">
        <v>0</v>
      </c>
      <c r="HZ53" s="300">
        <f t="shared" si="1634"/>
        <v>0</v>
      </c>
      <c r="IA53" s="370">
        <f>HZ53/CT53</f>
        <v>0</v>
      </c>
      <c r="IB53" s="300">
        <f t="shared" si="1635"/>
        <v>0</v>
      </c>
      <c r="IC53" s="370">
        <f>IB53/CU53</f>
        <v>0</v>
      </c>
      <c r="ID53" s="300">
        <f t="shared" si="1636"/>
        <v>0</v>
      </c>
      <c r="IE53" s="370">
        <f>ID53/CV53</f>
        <v>0</v>
      </c>
      <c r="IF53" s="300">
        <f t="shared" si="1637"/>
        <v>-1</v>
      </c>
      <c r="IG53" s="370">
        <f>IF53/CW53</f>
        <v>-1</v>
      </c>
      <c r="IH53" s="300">
        <f t="shared" si="1638"/>
        <v>0</v>
      </c>
      <c r="II53" s="370">
        <v>0</v>
      </c>
      <c r="IJ53" s="300">
        <f t="shared" si="1639"/>
        <v>1</v>
      </c>
      <c r="IK53" s="370">
        <v>0</v>
      </c>
      <c r="IL53" s="300">
        <f t="shared" si="1640"/>
        <v>0</v>
      </c>
      <c r="IM53" s="370">
        <f>IL53/DB53</f>
        <v>0</v>
      </c>
      <c r="IN53" s="300">
        <f t="shared" si="1641"/>
        <v>-1</v>
      </c>
      <c r="IO53" s="370">
        <v>0</v>
      </c>
      <c r="IP53" s="300">
        <f t="shared" si="1642"/>
        <v>0</v>
      </c>
      <c r="IQ53" s="370">
        <v>0</v>
      </c>
      <c r="IR53" s="300">
        <f t="shared" si="1643"/>
        <v>1</v>
      </c>
      <c r="IS53" s="370">
        <f>IR53/DO53</f>
        <v>2</v>
      </c>
      <c r="IT53" s="300">
        <f t="shared" si="1644"/>
        <v>-1</v>
      </c>
      <c r="IU53" s="370">
        <f t="shared" si="1645"/>
        <v>-1</v>
      </c>
      <c r="IV53" s="300">
        <f t="shared" si="1646"/>
        <v>1</v>
      </c>
      <c r="IW53" s="370">
        <v>0</v>
      </c>
      <c r="IX53" s="300">
        <f t="shared" si="1647"/>
        <v>-1</v>
      </c>
      <c r="IY53" s="370">
        <f>IX53/DH53</f>
        <v>-1</v>
      </c>
      <c r="IZ53" s="300">
        <f t="shared" si="1648"/>
        <v>1</v>
      </c>
      <c r="JA53" s="370">
        <v>0</v>
      </c>
      <c r="JB53" s="300">
        <f t="shared" si="1649"/>
        <v>-1</v>
      </c>
      <c r="JC53" s="370">
        <f>JB53/DJ53</f>
        <v>-1</v>
      </c>
      <c r="JD53" s="300">
        <f t="shared" si="1650"/>
        <v>0</v>
      </c>
      <c r="JE53" s="370">
        <v>0</v>
      </c>
      <c r="JF53" s="300">
        <f t="shared" si="1651"/>
        <v>1</v>
      </c>
      <c r="JG53" s="370">
        <v>0</v>
      </c>
      <c r="JH53" s="300">
        <f t="shared" si="1652"/>
        <v>-1</v>
      </c>
      <c r="JI53" s="370">
        <f>JH53/DM53</f>
        <v>-1</v>
      </c>
      <c r="JJ53" s="300">
        <f t="shared" si="1653"/>
        <v>0</v>
      </c>
      <c r="JK53" s="370">
        <v>0</v>
      </c>
      <c r="JL53" s="300">
        <f t="shared" si="1654"/>
        <v>1</v>
      </c>
      <c r="JM53" s="370">
        <v>0</v>
      </c>
      <c r="JN53" s="300">
        <f t="shared" si="1655"/>
        <v>-1</v>
      </c>
      <c r="JO53" s="370">
        <f>JN53/DR53</f>
        <v>-1</v>
      </c>
      <c r="JP53" s="300">
        <f t="shared" si="1656"/>
        <v>0</v>
      </c>
      <c r="JQ53" s="370">
        <v>0</v>
      </c>
      <c r="JR53" s="300">
        <f t="shared" si="1657"/>
        <v>0</v>
      </c>
      <c r="JS53" s="370">
        <v>0</v>
      </c>
      <c r="JT53" s="300">
        <f t="shared" si="1658"/>
        <v>0</v>
      </c>
      <c r="JU53" s="370">
        <v>0</v>
      </c>
      <c r="JV53" s="300">
        <f t="shared" si="1659"/>
        <v>1</v>
      </c>
      <c r="JW53" s="370">
        <v>0</v>
      </c>
      <c r="JX53" s="300">
        <f t="shared" si="1660"/>
        <v>-1</v>
      </c>
      <c r="JY53" s="370">
        <f t="shared" si="1661"/>
        <v>-1</v>
      </c>
      <c r="JZ53" s="300">
        <f t="shared" si="1662"/>
        <v>0</v>
      </c>
      <c r="KA53" s="370">
        <v>0</v>
      </c>
      <c r="KB53" s="300">
        <f t="shared" si="1664"/>
        <v>1</v>
      </c>
      <c r="KC53" s="370">
        <v>0</v>
      </c>
      <c r="KD53" s="300">
        <f t="shared" si="1666"/>
        <v>-1</v>
      </c>
      <c r="KE53" s="370">
        <f t="shared" si="1667"/>
        <v>-1</v>
      </c>
      <c r="KF53" s="300">
        <f t="shared" si="1668"/>
        <v>0</v>
      </c>
      <c r="KG53" s="375">
        <v>0</v>
      </c>
      <c r="KH53" s="300">
        <f t="shared" si="1670"/>
        <v>0</v>
      </c>
      <c r="KI53" s="370">
        <v>0</v>
      </c>
      <c r="KJ53" s="300">
        <f t="shared" si="1672"/>
        <v>1</v>
      </c>
      <c r="KK53" s="370">
        <f t="shared" si="1673"/>
        <v>0</v>
      </c>
      <c r="KL53" s="300">
        <f t="shared" si="1674"/>
        <v>-1</v>
      </c>
      <c r="KM53" s="370">
        <f t="shared" si="1675"/>
        <v>-1</v>
      </c>
      <c r="KN53" s="300">
        <f t="shared" si="1676"/>
        <v>1</v>
      </c>
      <c r="KO53" s="370">
        <f t="shared" si="1677"/>
        <v>0</v>
      </c>
      <c r="KP53" s="300">
        <f t="shared" si="1678"/>
        <v>-1</v>
      </c>
      <c r="KQ53" s="370">
        <f t="shared" si="1679"/>
        <v>-1</v>
      </c>
      <c r="KR53" s="300">
        <f t="shared" si="1680"/>
        <v>1</v>
      </c>
      <c r="KS53" s="370">
        <f t="shared" si="1681"/>
        <v>0</v>
      </c>
      <c r="KT53" s="300">
        <f t="shared" si="1682"/>
        <v>0</v>
      </c>
      <c r="KU53" s="370">
        <f t="shared" si="1683"/>
        <v>0</v>
      </c>
      <c r="KV53" s="300">
        <f t="shared" si="1684"/>
        <v>0</v>
      </c>
      <c r="KW53" s="370">
        <f t="shared" si="1685"/>
        <v>0</v>
      </c>
      <c r="KX53" s="300">
        <f t="shared" si="1686"/>
        <v>-1</v>
      </c>
      <c r="KY53" s="370">
        <f t="shared" si="1687"/>
        <v>-1</v>
      </c>
      <c r="KZ53" s="300">
        <f t="shared" si="1688"/>
        <v>0</v>
      </c>
      <c r="LA53" s="370">
        <f t="shared" si="1689"/>
        <v>0</v>
      </c>
      <c r="LB53" s="300">
        <f t="shared" si="1690"/>
        <v>0</v>
      </c>
      <c r="LC53" s="370">
        <f t="shared" si="1691"/>
        <v>0</v>
      </c>
      <c r="LD53" s="846">
        <f t="shared" si="1692"/>
        <v>0</v>
      </c>
      <c r="LE53" s="969">
        <f t="shared" si="1693"/>
        <v>1</v>
      </c>
      <c r="LF53" s="110">
        <f t="shared" si="1694"/>
        <v>1</v>
      </c>
      <c r="LG53" s="100">
        <f t="shared" si="1695"/>
        <v>0</v>
      </c>
      <c r="LH53" s="614"/>
      <c r="LI53" s="614"/>
      <c r="LJ53" s="614"/>
      <c r="LK53" t="str">
        <f t="shared" si="1696"/>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97"/>
        <v>1</v>
      </c>
      <c r="LX53" s="241">
        <f t="shared" si="1697"/>
        <v>1</v>
      </c>
      <c r="LY53" s="241">
        <f t="shared" si="1697"/>
        <v>1</v>
      </c>
      <c r="LZ53" s="241">
        <f t="shared" si="1697"/>
        <v>1</v>
      </c>
      <c r="MA53" s="241">
        <f t="shared" si="1697"/>
        <v>1</v>
      </c>
      <c r="MB53" s="241">
        <f t="shared" si="1697"/>
        <v>1</v>
      </c>
      <c r="MC53" s="241">
        <f t="shared" si="1697"/>
        <v>1</v>
      </c>
      <c r="MD53" s="241">
        <f t="shared" si="1697"/>
        <v>1</v>
      </c>
      <c r="ME53" s="241">
        <f t="shared" si="1697"/>
        <v>1</v>
      </c>
      <c r="MF53" s="241">
        <f t="shared" si="1697"/>
        <v>0</v>
      </c>
      <c r="MG53" s="241">
        <f t="shared" si="1697"/>
        <v>2</v>
      </c>
      <c r="MH53" s="241">
        <f t="shared" si="1697"/>
        <v>2</v>
      </c>
      <c r="MI53" s="241">
        <f t="shared" si="1698"/>
        <v>0</v>
      </c>
      <c r="MJ53" s="241">
        <f t="shared" si="1698"/>
        <v>2</v>
      </c>
      <c r="MK53" s="241">
        <f t="shared" si="1698"/>
        <v>0</v>
      </c>
      <c r="ML53" s="241">
        <f t="shared" si="1698"/>
        <v>2</v>
      </c>
      <c r="MM53" s="241">
        <f t="shared" si="1698"/>
        <v>0</v>
      </c>
      <c r="MN53" s="241">
        <f t="shared" si="1698"/>
        <v>0</v>
      </c>
      <c r="MO53" s="241">
        <f t="shared" si="1698"/>
        <v>0</v>
      </c>
      <c r="MP53" s="241">
        <f t="shared" si="1698"/>
        <v>1</v>
      </c>
      <c r="MQ53" s="241">
        <f t="shared" si="1698"/>
        <v>1</v>
      </c>
      <c r="MR53" s="241">
        <f t="shared" si="1698"/>
        <v>3</v>
      </c>
      <c r="MS53" s="241">
        <f t="shared" si="1698"/>
        <v>0</v>
      </c>
      <c r="MT53" s="241">
        <f t="shared" si="1698"/>
        <v>0</v>
      </c>
      <c r="MU53" s="697">
        <f t="shared" si="1699"/>
        <v>1</v>
      </c>
      <c r="MV53" s="697">
        <f t="shared" si="1699"/>
        <v>1</v>
      </c>
      <c r="MW53" s="697">
        <f t="shared" si="1699"/>
        <v>1</v>
      </c>
      <c r="MX53" s="697">
        <f t="shared" si="1699"/>
        <v>1</v>
      </c>
      <c r="MY53" s="697">
        <f t="shared" si="1699"/>
        <v>1</v>
      </c>
      <c r="MZ53" s="697">
        <f t="shared" si="1699"/>
        <v>1</v>
      </c>
      <c r="NA53" s="697">
        <f t="shared" si="1699"/>
        <v>1</v>
      </c>
      <c r="NB53" s="697">
        <f t="shared" si="1699"/>
        <v>0</v>
      </c>
      <c r="NC53" s="697">
        <f t="shared" si="1699"/>
        <v>1</v>
      </c>
      <c r="ND53" s="697">
        <f t="shared" si="1699"/>
        <v>1</v>
      </c>
      <c r="NE53" s="697">
        <f t="shared" si="1699"/>
        <v>1</v>
      </c>
      <c r="NF53" s="697">
        <f t="shared" si="1699"/>
        <v>1</v>
      </c>
      <c r="NG53" s="800">
        <f t="shared" si="1700"/>
        <v>0</v>
      </c>
      <c r="NH53" s="800">
        <f t="shared" si="1700"/>
        <v>0</v>
      </c>
      <c r="NI53" s="800">
        <f t="shared" si="1700"/>
        <v>2</v>
      </c>
      <c r="NJ53" s="800">
        <f t="shared" si="1700"/>
        <v>1</v>
      </c>
      <c r="NK53" s="800">
        <f t="shared" si="1700"/>
        <v>0</v>
      </c>
      <c r="NL53" s="800">
        <f t="shared" si="1700"/>
        <v>1</v>
      </c>
      <c r="NM53" s="800">
        <f t="shared" si="1700"/>
        <v>1</v>
      </c>
      <c r="NN53" s="800">
        <f t="shared" si="1700"/>
        <v>1</v>
      </c>
      <c r="NO53" s="800">
        <f t="shared" si="1700"/>
        <v>1</v>
      </c>
      <c r="NP53" s="800">
        <f t="shared" si="1700"/>
        <v>1</v>
      </c>
      <c r="NQ53" s="800">
        <f t="shared" si="1700"/>
        <v>0</v>
      </c>
      <c r="NR53" s="800">
        <f t="shared" si="1700"/>
        <v>1</v>
      </c>
      <c r="NS53" s="853">
        <f t="shared" si="1701"/>
        <v>1</v>
      </c>
      <c r="NT53" s="853">
        <f t="shared" si="1701"/>
        <v>0</v>
      </c>
      <c r="NU53" s="853">
        <f t="shared" si="1701"/>
        <v>1</v>
      </c>
      <c r="NV53" s="853">
        <f t="shared" si="1701"/>
        <v>0</v>
      </c>
      <c r="NW53" s="853">
        <f t="shared" si="1701"/>
        <v>1</v>
      </c>
      <c r="NX53" s="853">
        <f t="shared" si="1701"/>
        <v>0</v>
      </c>
      <c r="NY53" s="853">
        <f t="shared" si="1701"/>
        <v>1</v>
      </c>
      <c r="NZ53" s="853">
        <f t="shared" si="1701"/>
        <v>1</v>
      </c>
      <c r="OA53" s="853">
        <f t="shared" si="1701"/>
        <v>1</v>
      </c>
      <c r="OB53" s="853">
        <f t="shared" si="1701"/>
        <v>1</v>
      </c>
      <c r="OC53" s="853">
        <f t="shared" si="1701"/>
        <v>0</v>
      </c>
      <c r="OD53" s="853">
        <f t="shared" si="1701"/>
        <v>0</v>
      </c>
      <c r="OE53" s="1040">
        <f t="shared" si="1702"/>
        <v>1</v>
      </c>
      <c r="OF53" s="1040">
        <f t="shared" si="1703"/>
        <v>1</v>
      </c>
      <c r="OG53" s="1040">
        <f t="shared" si="1704"/>
        <v>0</v>
      </c>
      <c r="OH53" s="1040">
        <f t="shared" si="1705"/>
        <v>0</v>
      </c>
      <c r="OI53" s="1040">
        <f t="shared" si="1706"/>
        <v>1</v>
      </c>
      <c r="OJ53" s="1040">
        <f t="shared" si="1707"/>
        <v>0</v>
      </c>
      <c r="OK53" s="1040">
        <f t="shared" si="1708"/>
        <v>1</v>
      </c>
      <c r="OL53" s="1040">
        <f t="shared" si="1709"/>
        <v>0</v>
      </c>
      <c r="OM53" s="1040">
        <f t="shared" si="1710"/>
        <v>1</v>
      </c>
      <c r="ON53" s="1040">
        <f t="shared" si="1711"/>
        <v>0</v>
      </c>
      <c r="OO53" s="1040">
        <f t="shared" si="1712"/>
        <v>0</v>
      </c>
      <c r="OP53" s="1040">
        <f t="shared" si="1713"/>
        <v>1</v>
      </c>
      <c r="OQ53" s="1062">
        <f t="shared" si="1714"/>
        <v>0</v>
      </c>
      <c r="OR53" s="1062">
        <f t="shared" si="1714"/>
        <v>0</v>
      </c>
      <c r="OS53" s="1062">
        <f t="shared" si="1714"/>
        <v>1</v>
      </c>
      <c r="OT53" s="1062">
        <f t="shared" si="1714"/>
        <v>0</v>
      </c>
      <c r="OU53" s="1062">
        <f t="shared" si="1714"/>
        <v>0</v>
      </c>
      <c r="OV53" s="1062">
        <f t="shared" si="1714"/>
        <v>0</v>
      </c>
      <c r="OW53" s="1062">
        <f t="shared" si="1714"/>
        <v>0</v>
      </c>
      <c r="OX53" s="1062">
        <f t="shared" si="1714"/>
        <v>1</v>
      </c>
      <c r="OY53" s="1062">
        <f t="shared" si="1714"/>
        <v>0</v>
      </c>
      <c r="OZ53" s="1062">
        <f t="shared" si="1714"/>
        <v>0</v>
      </c>
      <c r="PA53" s="1062">
        <f t="shared" si="1714"/>
        <v>1</v>
      </c>
      <c r="PB53" s="1062">
        <f t="shared" si="1714"/>
        <v>0</v>
      </c>
      <c r="PC53" s="1120">
        <f t="shared" si="1715"/>
        <v>0</v>
      </c>
      <c r="PD53" s="1120">
        <f t="shared" si="1716"/>
        <v>0</v>
      </c>
      <c r="PE53" s="1120">
        <f t="shared" si="1716"/>
        <v>1</v>
      </c>
      <c r="PF53" s="1120">
        <f t="shared" si="1716"/>
        <v>0</v>
      </c>
      <c r="PG53" s="1120">
        <f t="shared" si="1716"/>
        <v>1</v>
      </c>
      <c r="PH53" s="1120">
        <f t="shared" si="1716"/>
        <v>0</v>
      </c>
      <c r="PI53" s="1120">
        <f t="shared" si="1716"/>
        <v>1</v>
      </c>
      <c r="PJ53" s="1120">
        <f t="shared" si="1716"/>
        <v>1</v>
      </c>
      <c r="PK53" s="1120">
        <f t="shared" si="1716"/>
        <v>1</v>
      </c>
      <c r="PL53" s="1120">
        <f t="shared" si="1716"/>
        <v>0</v>
      </c>
      <c r="PM53" s="1120">
        <f t="shared" si="1716"/>
        <v>0</v>
      </c>
      <c r="PN53" s="1120">
        <f t="shared" si="1716"/>
        <v>0</v>
      </c>
    </row>
    <row r="54" spans="1:430" x14ac:dyDescent="0.3">
      <c r="A54" s="675"/>
      <c r="B54" s="50">
        <v>8.3000000000000007</v>
      </c>
      <c r="E54" s="1192" t="s">
        <v>7</v>
      </c>
      <c r="F54" s="1192"/>
      <c r="G54" s="119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52"/>
        <v>16</v>
      </c>
      <c r="AW54" s="150">
        <f t="shared" si="1553"/>
        <v>1.3333333333333333</v>
      </c>
      <c r="AX54" s="338">
        <v>1</v>
      </c>
      <c r="AY54" s="64">
        <v>4</v>
      </c>
      <c r="AZ54" s="20">
        <v>2</v>
      </c>
      <c r="BA54" s="64">
        <v>1</v>
      </c>
      <c r="BB54" s="20">
        <v>0</v>
      </c>
      <c r="BC54" s="64">
        <v>1</v>
      </c>
      <c r="BD54" s="187">
        <v>2</v>
      </c>
      <c r="BE54" s="64">
        <v>2</v>
      </c>
      <c r="BF54" s="187">
        <v>2</v>
      </c>
      <c r="BG54" s="64">
        <v>1</v>
      </c>
      <c r="BH54" s="187">
        <v>0</v>
      </c>
      <c r="BI54" s="64">
        <v>1</v>
      </c>
      <c r="BJ54" s="118">
        <f t="shared" si="1556"/>
        <v>17</v>
      </c>
      <c r="BK54" s="150">
        <f t="shared" si="1557"/>
        <v>1.4166666666666667</v>
      </c>
      <c r="BL54" s="338">
        <v>2</v>
      </c>
      <c r="BM54" s="64">
        <v>2</v>
      </c>
      <c r="BN54" s="20">
        <v>1</v>
      </c>
      <c r="BO54" s="64">
        <v>1</v>
      </c>
      <c r="BP54" s="20">
        <v>1</v>
      </c>
      <c r="BQ54" s="64">
        <v>1</v>
      </c>
      <c r="BR54" s="187">
        <v>1</v>
      </c>
      <c r="BS54" s="64">
        <v>1</v>
      </c>
      <c r="BT54" s="187">
        <v>1</v>
      </c>
      <c r="BU54" s="187">
        <v>2</v>
      </c>
      <c r="BV54" s="187">
        <v>1</v>
      </c>
      <c r="BW54" s="187">
        <v>0</v>
      </c>
      <c r="BX54" s="118">
        <f t="shared" si="1564"/>
        <v>14</v>
      </c>
      <c r="BY54" s="150">
        <f t="shared" si="1565"/>
        <v>1.1666666666666667</v>
      </c>
      <c r="BZ54" s="187">
        <v>1</v>
      </c>
      <c r="CA54" s="64">
        <v>1</v>
      </c>
      <c r="CB54" s="20">
        <v>1</v>
      </c>
      <c r="CC54" s="64">
        <v>1</v>
      </c>
      <c r="CD54" s="20">
        <v>0</v>
      </c>
      <c r="CE54" s="844">
        <v>1</v>
      </c>
      <c r="CF54" s="846">
        <v>0</v>
      </c>
      <c r="CG54" s="844">
        <v>0</v>
      </c>
      <c r="CH54" s="846">
        <v>1</v>
      </c>
      <c r="CI54" s="846">
        <v>0</v>
      </c>
      <c r="CJ54" s="846">
        <v>0</v>
      </c>
      <c r="CK54" s="846">
        <v>0</v>
      </c>
      <c r="CL54" s="847">
        <f t="shared" si="1572"/>
        <v>6</v>
      </c>
      <c r="CM54" s="150">
        <f t="shared" si="1573"/>
        <v>0.5</v>
      </c>
      <c r="CN54" s="187">
        <v>0</v>
      </c>
      <c r="CO54" s="64">
        <v>0</v>
      </c>
      <c r="CP54" s="20">
        <v>0</v>
      </c>
      <c r="CQ54" s="64">
        <v>0</v>
      </c>
      <c r="CR54" s="907">
        <v>0</v>
      </c>
      <c r="CS54" s="908">
        <v>0</v>
      </c>
      <c r="CT54" s="909">
        <v>0</v>
      </c>
      <c r="CU54" s="908">
        <v>0</v>
      </c>
      <c r="CV54" s="998">
        <v>0</v>
      </c>
      <c r="CW54" s="999">
        <v>0</v>
      </c>
      <c r="CX54" s="998">
        <v>1</v>
      </c>
      <c r="CY54" s="1000">
        <v>0</v>
      </c>
      <c r="CZ54" s="996">
        <f t="shared" si="1580"/>
        <v>1</v>
      </c>
      <c r="DA54" s="997">
        <f t="shared" si="1581"/>
        <v>8.3333333333333329E-2</v>
      </c>
      <c r="DB54" s="909">
        <v>0</v>
      </c>
      <c r="DC54" s="908">
        <v>0</v>
      </c>
      <c r="DD54" s="907">
        <v>0</v>
      </c>
      <c r="DE54" s="908">
        <v>0</v>
      </c>
      <c r="DF54" s="907">
        <v>0</v>
      </c>
      <c r="DG54" s="908">
        <v>0</v>
      </c>
      <c r="DH54" s="909">
        <v>0</v>
      </c>
      <c r="DI54" s="908">
        <v>0</v>
      </c>
      <c r="DJ54" s="909">
        <v>0</v>
      </c>
      <c r="DK54" s="908">
        <v>0</v>
      </c>
      <c r="DL54" s="909">
        <v>0</v>
      </c>
      <c r="DM54" s="908">
        <v>0</v>
      </c>
      <c r="DN54" s="996">
        <f t="shared" si="1588"/>
        <v>0</v>
      </c>
      <c r="DO54" s="997">
        <f t="shared" si="1589"/>
        <v>0</v>
      </c>
      <c r="DP54" s="998">
        <v>0</v>
      </c>
      <c r="DQ54" s="1000">
        <v>0</v>
      </c>
      <c r="DR54" s="1142">
        <v>0</v>
      </c>
      <c r="DS54" s="1000">
        <v>0</v>
      </c>
      <c r="DT54" s="1142">
        <v>0</v>
      </c>
      <c r="DU54" s="1000">
        <v>0</v>
      </c>
      <c r="DV54" s="998">
        <v>0</v>
      </c>
      <c r="DW54" s="1000">
        <v>0</v>
      </c>
      <c r="DX54" s="998">
        <v>0</v>
      </c>
      <c r="DY54" s="1000">
        <v>0</v>
      </c>
      <c r="DZ54" s="998">
        <v>0</v>
      </c>
      <c r="EA54" s="1000">
        <v>0</v>
      </c>
      <c r="EB54" s="996">
        <f t="shared" si="1596"/>
        <v>0</v>
      </c>
      <c r="EC54" s="997">
        <f t="shared" si="1597"/>
        <v>0</v>
      </c>
      <c r="ED54" s="909">
        <v>0</v>
      </c>
      <c r="EE54" s="908">
        <v>0</v>
      </c>
      <c r="EF54" s="907">
        <v>0</v>
      </c>
      <c r="EG54" s="908">
        <v>0</v>
      </c>
      <c r="EH54" s="907">
        <v>0</v>
      </c>
      <c r="EI54" s="908">
        <v>0</v>
      </c>
      <c r="EJ54" s="909">
        <v>0</v>
      </c>
      <c r="EK54" s="908">
        <v>0</v>
      </c>
      <c r="EL54" s="909">
        <v>0</v>
      </c>
      <c r="EM54" s="908"/>
      <c r="EN54" s="909"/>
      <c r="EO54" s="908"/>
      <c r="EP54" s="910">
        <f t="shared" si="1603"/>
        <v>0</v>
      </c>
      <c r="EQ54" s="150">
        <f t="shared" si="1604"/>
        <v>0</v>
      </c>
      <c r="ER54" s="110">
        <f>AX54-AU54</f>
        <v>1</v>
      </c>
      <c r="ES54" s="661">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605"/>
        <v>0</v>
      </c>
      <c r="GA54" s="370">
        <f>FZ54/BP54</f>
        <v>0</v>
      </c>
      <c r="GB54" s="300">
        <f t="shared" si="1606"/>
        <v>0</v>
      </c>
      <c r="GC54" s="370">
        <f>GB54/BQ54</f>
        <v>0</v>
      </c>
      <c r="GD54" s="300">
        <f t="shared" si="1607"/>
        <v>0</v>
      </c>
      <c r="GE54" s="370">
        <f>GD54/BR54</f>
        <v>0</v>
      </c>
      <c r="GF54" s="300">
        <f t="shared" si="1608"/>
        <v>0</v>
      </c>
      <c r="GG54" s="370">
        <f>GF54/BS54</f>
        <v>0</v>
      </c>
      <c r="GH54" s="300">
        <f t="shared" si="1609"/>
        <v>1</v>
      </c>
      <c r="GI54" s="370">
        <f>GH54/BT54</f>
        <v>1</v>
      </c>
      <c r="GJ54" s="300">
        <f t="shared" si="1610"/>
        <v>-1</v>
      </c>
      <c r="GK54" s="370">
        <f t="shared" si="1611"/>
        <v>-0.5</v>
      </c>
      <c r="GL54" s="300">
        <f t="shared" si="1612"/>
        <v>-1</v>
      </c>
      <c r="GM54" s="370">
        <f>GL54/BV54</f>
        <v>-1</v>
      </c>
      <c r="GN54" s="300">
        <f t="shared" si="1613"/>
        <v>1</v>
      </c>
      <c r="GO54" s="370">
        <v>0</v>
      </c>
      <c r="GP54" s="300">
        <f t="shared" si="1614"/>
        <v>0</v>
      </c>
      <c r="GQ54" s="370">
        <f>GP54/BZ54</f>
        <v>0</v>
      </c>
      <c r="GR54" s="300">
        <f t="shared" si="1615"/>
        <v>0</v>
      </c>
      <c r="GS54" s="370">
        <f>GR54/CA54</f>
        <v>0</v>
      </c>
      <c r="GT54" s="300">
        <f t="shared" si="1616"/>
        <v>0</v>
      </c>
      <c r="GU54" s="370">
        <f>GT54/CB54</f>
        <v>0</v>
      </c>
      <c r="GV54" s="300">
        <f t="shared" si="1617"/>
        <v>-1</v>
      </c>
      <c r="GW54" s="370">
        <f>GV54/CC54</f>
        <v>-1</v>
      </c>
      <c r="GX54" s="300">
        <f t="shared" si="1618"/>
        <v>1</v>
      </c>
      <c r="GY54" s="370">
        <v>0</v>
      </c>
      <c r="GZ54" s="300">
        <f t="shared" si="1619"/>
        <v>-1</v>
      </c>
      <c r="HA54" s="370">
        <f>GZ54/CE54</f>
        <v>-1</v>
      </c>
      <c r="HB54" s="300">
        <f t="shared" si="1620"/>
        <v>0</v>
      </c>
      <c r="HC54" s="370">
        <v>0</v>
      </c>
      <c r="HD54" s="300">
        <f t="shared" si="1621"/>
        <v>1</v>
      </c>
      <c r="HE54" s="370">
        <v>0</v>
      </c>
      <c r="HF54" s="300">
        <f t="shared" si="1622"/>
        <v>-1</v>
      </c>
      <c r="HG54" s="370">
        <f t="shared" si="1623"/>
        <v>-1</v>
      </c>
      <c r="HH54" s="300">
        <f t="shared" si="1624"/>
        <v>0</v>
      </c>
      <c r="HI54" s="370">
        <v>0</v>
      </c>
      <c r="HJ54" s="300">
        <f t="shared" si="1625"/>
        <v>0</v>
      </c>
      <c r="HK54" s="370" t="e">
        <f t="shared" si="1626"/>
        <v>#DIV/0!</v>
      </c>
      <c r="HL54" s="300">
        <f t="shared" si="1627"/>
        <v>0</v>
      </c>
      <c r="HM54" s="370">
        <v>0</v>
      </c>
      <c r="HN54" s="300">
        <f t="shared" si="1628"/>
        <v>0</v>
      </c>
      <c r="HO54" s="370">
        <v>0</v>
      </c>
      <c r="HP54" s="300">
        <f t="shared" si="1629"/>
        <v>0</v>
      </c>
      <c r="HQ54" s="370">
        <v>0</v>
      </c>
      <c r="HR54" s="300">
        <f t="shared" si="1630"/>
        <v>0</v>
      </c>
      <c r="HS54" s="370">
        <v>0</v>
      </c>
      <c r="HT54" s="300">
        <f t="shared" si="1631"/>
        <v>0</v>
      </c>
      <c r="HU54" s="370">
        <v>0</v>
      </c>
      <c r="HV54" s="300">
        <f t="shared" si="1632"/>
        <v>0</v>
      </c>
      <c r="HW54" s="370">
        <v>0</v>
      </c>
      <c r="HX54" s="300">
        <f t="shared" si="1633"/>
        <v>0</v>
      </c>
      <c r="HY54" s="370">
        <v>0</v>
      </c>
      <c r="HZ54" s="300">
        <f t="shared" si="1634"/>
        <v>0</v>
      </c>
      <c r="IA54" s="370">
        <v>0</v>
      </c>
      <c r="IB54" s="300">
        <f t="shared" si="1635"/>
        <v>0</v>
      </c>
      <c r="IC54" s="370">
        <v>0</v>
      </c>
      <c r="ID54" s="300">
        <f t="shared" si="1636"/>
        <v>0</v>
      </c>
      <c r="IE54" s="370">
        <v>0</v>
      </c>
      <c r="IF54" s="300">
        <f t="shared" si="1637"/>
        <v>1</v>
      </c>
      <c r="IG54" s="370">
        <v>0</v>
      </c>
      <c r="IH54" s="300">
        <f t="shared" si="1638"/>
        <v>-1</v>
      </c>
      <c r="II54" s="370">
        <f>IH54/CX54</f>
        <v>-1</v>
      </c>
      <c r="IJ54" s="300">
        <f t="shared" si="1639"/>
        <v>0</v>
      </c>
      <c r="IK54" s="370">
        <v>0</v>
      </c>
      <c r="IL54" s="300">
        <f t="shared" si="1640"/>
        <v>0</v>
      </c>
      <c r="IM54" s="370">
        <v>0</v>
      </c>
      <c r="IN54" s="300">
        <f t="shared" si="1641"/>
        <v>0</v>
      </c>
      <c r="IO54" s="370">
        <v>0</v>
      </c>
      <c r="IP54" s="300">
        <f t="shared" si="1642"/>
        <v>0</v>
      </c>
      <c r="IQ54" s="370">
        <v>0</v>
      </c>
      <c r="IR54" s="300">
        <f t="shared" si="1643"/>
        <v>0</v>
      </c>
      <c r="IS54" s="370">
        <v>0</v>
      </c>
      <c r="IT54" s="300">
        <f t="shared" si="1644"/>
        <v>0</v>
      </c>
      <c r="IU54" s="370" t="e">
        <f t="shared" si="1645"/>
        <v>#DIV/0!</v>
      </c>
      <c r="IV54" s="300">
        <f t="shared" si="1646"/>
        <v>0</v>
      </c>
      <c r="IW54" s="370">
        <v>0</v>
      </c>
      <c r="IX54" s="300">
        <f t="shared" si="1647"/>
        <v>0</v>
      </c>
      <c r="IY54" s="370">
        <v>0</v>
      </c>
      <c r="IZ54" s="300">
        <f t="shared" si="1648"/>
        <v>0</v>
      </c>
      <c r="JA54" s="370">
        <v>0</v>
      </c>
      <c r="JB54" s="300">
        <f t="shared" si="1649"/>
        <v>0</v>
      </c>
      <c r="JC54" s="370">
        <v>0</v>
      </c>
      <c r="JD54" s="300">
        <f t="shared" si="1650"/>
        <v>0</v>
      </c>
      <c r="JE54" s="370">
        <v>0</v>
      </c>
      <c r="JF54" s="300">
        <f t="shared" si="1651"/>
        <v>0</v>
      </c>
      <c r="JG54" s="370">
        <v>0</v>
      </c>
      <c r="JH54" s="300">
        <f t="shared" si="1652"/>
        <v>0</v>
      </c>
      <c r="JI54" s="370">
        <v>0</v>
      </c>
      <c r="JJ54" s="300">
        <f t="shared" si="1653"/>
        <v>0</v>
      </c>
      <c r="JK54" s="370">
        <v>0</v>
      </c>
      <c r="JL54" s="300">
        <f t="shared" si="1654"/>
        <v>0</v>
      </c>
      <c r="JM54" s="370">
        <v>0</v>
      </c>
      <c r="JN54" s="300">
        <f t="shared" si="1655"/>
        <v>0</v>
      </c>
      <c r="JO54" s="370">
        <v>0</v>
      </c>
      <c r="JP54" s="300">
        <f t="shared" si="1656"/>
        <v>0</v>
      </c>
      <c r="JQ54" s="370">
        <v>0</v>
      </c>
      <c r="JR54" s="300">
        <f t="shared" si="1657"/>
        <v>0</v>
      </c>
      <c r="JS54" s="370">
        <v>0</v>
      </c>
      <c r="JT54" s="300">
        <f t="shared" si="1658"/>
        <v>0</v>
      </c>
      <c r="JU54" s="370">
        <v>0</v>
      </c>
      <c r="JV54" s="300">
        <f t="shared" si="1659"/>
        <v>0</v>
      </c>
      <c r="JW54" s="370">
        <v>0</v>
      </c>
      <c r="JX54" s="300">
        <f t="shared" si="1660"/>
        <v>0</v>
      </c>
      <c r="JY54" s="370">
        <v>0</v>
      </c>
      <c r="JZ54" s="300">
        <f t="shared" si="1662"/>
        <v>0</v>
      </c>
      <c r="KA54" s="370">
        <v>0</v>
      </c>
      <c r="KB54" s="300">
        <f t="shared" si="1664"/>
        <v>0</v>
      </c>
      <c r="KC54" s="370">
        <v>0</v>
      </c>
      <c r="KD54" s="300">
        <f t="shared" si="1666"/>
        <v>0</v>
      </c>
      <c r="KE54" s="370">
        <v>0</v>
      </c>
      <c r="KF54" s="300">
        <f t="shared" si="1668"/>
        <v>0</v>
      </c>
      <c r="KG54" s="375">
        <v>0</v>
      </c>
      <c r="KH54" s="300">
        <f t="shared" si="1670"/>
        <v>0</v>
      </c>
      <c r="KI54" s="370">
        <v>0</v>
      </c>
      <c r="KJ54" s="300">
        <f t="shared" si="1672"/>
        <v>0</v>
      </c>
      <c r="KK54" s="370">
        <f t="shared" si="1673"/>
        <v>0</v>
      </c>
      <c r="KL54" s="300">
        <f t="shared" si="1674"/>
        <v>0</v>
      </c>
      <c r="KM54" s="370">
        <f t="shared" si="1675"/>
        <v>0</v>
      </c>
      <c r="KN54" s="300">
        <f t="shared" si="1676"/>
        <v>0</v>
      </c>
      <c r="KO54" s="370">
        <f t="shared" si="1677"/>
        <v>0</v>
      </c>
      <c r="KP54" s="300">
        <f t="shared" si="1678"/>
        <v>0</v>
      </c>
      <c r="KQ54" s="370">
        <f t="shared" si="1679"/>
        <v>0</v>
      </c>
      <c r="KR54" s="300">
        <f t="shared" si="1680"/>
        <v>0</v>
      </c>
      <c r="KS54" s="370">
        <f t="shared" si="1681"/>
        <v>0</v>
      </c>
      <c r="KT54" s="300">
        <f t="shared" si="1682"/>
        <v>0</v>
      </c>
      <c r="KU54" s="370">
        <f t="shared" si="1683"/>
        <v>0</v>
      </c>
      <c r="KV54" s="300">
        <f t="shared" si="1684"/>
        <v>0</v>
      </c>
      <c r="KW54" s="370">
        <f t="shared" si="1685"/>
        <v>0</v>
      </c>
      <c r="KX54" s="300">
        <f t="shared" si="1686"/>
        <v>0</v>
      </c>
      <c r="KY54" s="370">
        <f t="shared" si="1687"/>
        <v>0</v>
      </c>
      <c r="KZ54" s="300">
        <f t="shared" si="1688"/>
        <v>0</v>
      </c>
      <c r="LA54" s="370">
        <f t="shared" si="1689"/>
        <v>0</v>
      </c>
      <c r="LB54" s="300">
        <f t="shared" si="1690"/>
        <v>0</v>
      </c>
      <c r="LC54" s="370">
        <f t="shared" si="1691"/>
        <v>0</v>
      </c>
      <c r="LD54" s="846">
        <f t="shared" si="1692"/>
        <v>0</v>
      </c>
      <c r="LE54" s="969">
        <f t="shared" si="1693"/>
        <v>0</v>
      </c>
      <c r="LF54" s="110">
        <f t="shared" si="1694"/>
        <v>0</v>
      </c>
      <c r="LG54" s="100">
        <f t="shared" si="1695"/>
        <v>0</v>
      </c>
      <c r="LH54" s="614"/>
      <c r="LI54" s="614"/>
      <c r="LJ54" s="614"/>
      <c r="LK54" t="str">
        <f t="shared" si="1696"/>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97"/>
        <v>1</v>
      </c>
      <c r="LX54" s="241">
        <f t="shared" si="1697"/>
        <v>1</v>
      </c>
      <c r="LY54" s="241">
        <f t="shared" si="1697"/>
        <v>0</v>
      </c>
      <c r="LZ54" s="241">
        <f t="shared" si="1697"/>
        <v>1</v>
      </c>
      <c r="MA54" s="241">
        <f t="shared" si="1697"/>
        <v>2</v>
      </c>
      <c r="MB54" s="241">
        <f t="shared" si="1697"/>
        <v>0</v>
      </c>
      <c r="MC54" s="241">
        <f t="shared" si="1697"/>
        <v>4</v>
      </c>
      <c r="MD54" s="241">
        <f t="shared" si="1697"/>
        <v>3</v>
      </c>
      <c r="ME54" s="241">
        <f t="shared" si="1697"/>
        <v>1</v>
      </c>
      <c r="MF54" s="241">
        <f t="shared" si="1697"/>
        <v>2</v>
      </c>
      <c r="MG54" s="241">
        <f t="shared" si="1697"/>
        <v>1</v>
      </c>
      <c r="MH54" s="241">
        <f t="shared" si="1697"/>
        <v>0</v>
      </c>
      <c r="MI54" s="241">
        <f t="shared" si="1698"/>
        <v>1</v>
      </c>
      <c r="MJ54" s="241">
        <f t="shared" si="1698"/>
        <v>4</v>
      </c>
      <c r="MK54" s="241">
        <f t="shared" si="1698"/>
        <v>2</v>
      </c>
      <c r="ML54" s="241">
        <f t="shared" si="1698"/>
        <v>1</v>
      </c>
      <c r="MM54" s="241">
        <f t="shared" si="1698"/>
        <v>0</v>
      </c>
      <c r="MN54" s="241">
        <f t="shared" si="1698"/>
        <v>1</v>
      </c>
      <c r="MO54" s="241">
        <f t="shared" si="1698"/>
        <v>2</v>
      </c>
      <c r="MP54" s="241">
        <f t="shared" si="1698"/>
        <v>2</v>
      </c>
      <c r="MQ54" s="241">
        <f t="shared" si="1698"/>
        <v>2</v>
      </c>
      <c r="MR54" s="241">
        <f t="shared" si="1698"/>
        <v>1</v>
      </c>
      <c r="MS54" s="241">
        <f t="shared" si="1698"/>
        <v>0</v>
      </c>
      <c r="MT54" s="241">
        <f t="shared" si="1698"/>
        <v>1</v>
      </c>
      <c r="MU54" s="697">
        <f t="shared" si="1699"/>
        <v>2</v>
      </c>
      <c r="MV54" s="697">
        <f t="shared" si="1699"/>
        <v>2</v>
      </c>
      <c r="MW54" s="697">
        <f t="shared" si="1699"/>
        <v>1</v>
      </c>
      <c r="MX54" s="697">
        <f t="shared" si="1699"/>
        <v>1</v>
      </c>
      <c r="MY54" s="697">
        <f t="shared" si="1699"/>
        <v>1</v>
      </c>
      <c r="MZ54" s="697">
        <f t="shared" si="1699"/>
        <v>1</v>
      </c>
      <c r="NA54" s="697">
        <f t="shared" si="1699"/>
        <v>1</v>
      </c>
      <c r="NB54" s="697">
        <f t="shared" si="1699"/>
        <v>1</v>
      </c>
      <c r="NC54" s="697">
        <f t="shared" si="1699"/>
        <v>1</v>
      </c>
      <c r="ND54" s="697">
        <f t="shared" si="1699"/>
        <v>2</v>
      </c>
      <c r="NE54" s="697">
        <f t="shared" si="1699"/>
        <v>1</v>
      </c>
      <c r="NF54" s="697">
        <f t="shared" si="1699"/>
        <v>0</v>
      </c>
      <c r="NG54" s="800">
        <f t="shared" si="1700"/>
        <v>1</v>
      </c>
      <c r="NH54" s="800">
        <f t="shared" si="1700"/>
        <v>1</v>
      </c>
      <c r="NI54" s="800">
        <f t="shared" si="1700"/>
        <v>1</v>
      </c>
      <c r="NJ54" s="800">
        <f t="shared" si="1700"/>
        <v>1</v>
      </c>
      <c r="NK54" s="800">
        <f t="shared" si="1700"/>
        <v>0</v>
      </c>
      <c r="NL54" s="800">
        <f t="shared" si="1700"/>
        <v>1</v>
      </c>
      <c r="NM54" s="800">
        <f t="shared" si="1700"/>
        <v>0</v>
      </c>
      <c r="NN54" s="800">
        <f t="shared" si="1700"/>
        <v>0</v>
      </c>
      <c r="NO54" s="800">
        <f t="shared" si="1700"/>
        <v>1</v>
      </c>
      <c r="NP54" s="800">
        <f t="shared" si="1700"/>
        <v>0</v>
      </c>
      <c r="NQ54" s="800">
        <f t="shared" si="1700"/>
        <v>0</v>
      </c>
      <c r="NR54" s="800">
        <f t="shared" si="1700"/>
        <v>0</v>
      </c>
      <c r="NS54" s="853">
        <f t="shared" si="1701"/>
        <v>0</v>
      </c>
      <c r="NT54" s="853">
        <f t="shared" si="1701"/>
        <v>0</v>
      </c>
      <c r="NU54" s="853">
        <f t="shared" si="1701"/>
        <v>0</v>
      </c>
      <c r="NV54" s="853">
        <f t="shared" si="1701"/>
        <v>0</v>
      </c>
      <c r="NW54" s="853">
        <f t="shared" si="1701"/>
        <v>0</v>
      </c>
      <c r="NX54" s="853">
        <f t="shared" si="1701"/>
        <v>0</v>
      </c>
      <c r="NY54" s="853">
        <f t="shared" si="1701"/>
        <v>0</v>
      </c>
      <c r="NZ54" s="853">
        <f t="shared" si="1701"/>
        <v>0</v>
      </c>
      <c r="OA54" s="853">
        <f t="shared" si="1701"/>
        <v>0</v>
      </c>
      <c r="OB54" s="853">
        <f t="shared" si="1701"/>
        <v>0</v>
      </c>
      <c r="OC54" s="853">
        <f t="shared" si="1701"/>
        <v>1</v>
      </c>
      <c r="OD54" s="853">
        <f t="shared" si="1701"/>
        <v>0</v>
      </c>
      <c r="OE54" s="1040">
        <f t="shared" si="1702"/>
        <v>0</v>
      </c>
      <c r="OF54" s="1040">
        <f t="shared" si="1703"/>
        <v>0</v>
      </c>
      <c r="OG54" s="1040">
        <f t="shared" si="1704"/>
        <v>0</v>
      </c>
      <c r="OH54" s="1040">
        <f t="shared" si="1705"/>
        <v>0</v>
      </c>
      <c r="OI54" s="1040">
        <f t="shared" si="1706"/>
        <v>0</v>
      </c>
      <c r="OJ54" s="1040">
        <f t="shared" si="1707"/>
        <v>0</v>
      </c>
      <c r="OK54" s="1040">
        <f t="shared" si="1708"/>
        <v>0</v>
      </c>
      <c r="OL54" s="1040">
        <f t="shared" si="1709"/>
        <v>0</v>
      </c>
      <c r="OM54" s="1040">
        <f t="shared" si="1710"/>
        <v>0</v>
      </c>
      <c r="ON54" s="1040">
        <f t="shared" si="1711"/>
        <v>0</v>
      </c>
      <c r="OO54" s="1040">
        <f t="shared" si="1712"/>
        <v>0</v>
      </c>
      <c r="OP54" s="1040">
        <f t="shared" si="1713"/>
        <v>0</v>
      </c>
      <c r="OQ54" s="1062">
        <f t="shared" si="1714"/>
        <v>0</v>
      </c>
      <c r="OR54" s="1062">
        <f t="shared" si="1714"/>
        <v>0</v>
      </c>
      <c r="OS54" s="1062">
        <f t="shared" si="1714"/>
        <v>0</v>
      </c>
      <c r="OT54" s="1062">
        <f t="shared" si="1714"/>
        <v>0</v>
      </c>
      <c r="OU54" s="1062">
        <f t="shared" si="1714"/>
        <v>0</v>
      </c>
      <c r="OV54" s="1062">
        <f t="shared" si="1714"/>
        <v>0</v>
      </c>
      <c r="OW54" s="1062">
        <f t="shared" si="1714"/>
        <v>0</v>
      </c>
      <c r="OX54" s="1062">
        <f t="shared" si="1714"/>
        <v>0</v>
      </c>
      <c r="OY54" s="1062">
        <f t="shared" si="1714"/>
        <v>0</v>
      </c>
      <c r="OZ54" s="1062">
        <f t="shared" si="1714"/>
        <v>0</v>
      </c>
      <c r="PA54" s="1062">
        <f t="shared" si="1714"/>
        <v>0</v>
      </c>
      <c r="PB54" s="1062">
        <f t="shared" si="1714"/>
        <v>0</v>
      </c>
      <c r="PC54" s="1120">
        <f t="shared" si="1715"/>
        <v>0</v>
      </c>
      <c r="PD54" s="1120">
        <f t="shared" si="1716"/>
        <v>0</v>
      </c>
      <c r="PE54" s="1120">
        <f t="shared" si="1716"/>
        <v>0</v>
      </c>
      <c r="PF54" s="1120">
        <f t="shared" si="1716"/>
        <v>0</v>
      </c>
      <c r="PG54" s="1120">
        <f t="shared" si="1716"/>
        <v>0</v>
      </c>
      <c r="PH54" s="1120">
        <f t="shared" si="1716"/>
        <v>0</v>
      </c>
      <c r="PI54" s="1120">
        <f t="shared" si="1716"/>
        <v>0</v>
      </c>
      <c r="PJ54" s="1120">
        <f t="shared" si="1716"/>
        <v>0</v>
      </c>
      <c r="PK54" s="1120">
        <f t="shared" si="1716"/>
        <v>0</v>
      </c>
      <c r="PL54" s="1120">
        <f t="shared" si="1716"/>
        <v>0</v>
      </c>
      <c r="PM54" s="1120">
        <f t="shared" si="1716"/>
        <v>0</v>
      </c>
      <c r="PN54" s="1120">
        <f t="shared" si="1716"/>
        <v>0</v>
      </c>
    </row>
    <row r="55" spans="1:430" x14ac:dyDescent="0.3">
      <c r="A55" s="675"/>
      <c r="B55" s="50">
        <v>8.4</v>
      </c>
      <c r="E55" s="1192" t="s">
        <v>241</v>
      </c>
      <c r="F55" s="1192"/>
      <c r="G55" s="119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17">SUM(BL55:BW55)</f>
        <v>47</v>
      </c>
      <c r="BY55" s="150">
        <f t="shared" ref="BY55:BY56" si="1718">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572"/>
        <v>30</v>
      </c>
      <c r="CM55" s="150">
        <f t="shared" si="1573"/>
        <v>2.5</v>
      </c>
      <c r="CN55" s="187">
        <v>3</v>
      </c>
      <c r="CO55" s="64">
        <v>1</v>
      </c>
      <c r="CP55" s="20">
        <v>2</v>
      </c>
      <c r="CQ55" s="64">
        <v>1</v>
      </c>
      <c r="CR55" s="907">
        <v>1</v>
      </c>
      <c r="CS55" s="908">
        <v>1</v>
      </c>
      <c r="CT55" s="909">
        <v>2</v>
      </c>
      <c r="CU55" s="908">
        <v>2</v>
      </c>
      <c r="CV55" s="998">
        <v>2</v>
      </c>
      <c r="CW55" s="999">
        <v>1</v>
      </c>
      <c r="CX55" s="998">
        <v>2</v>
      </c>
      <c r="CY55" s="1000">
        <v>1</v>
      </c>
      <c r="CZ55" s="996">
        <f t="shared" si="1580"/>
        <v>19</v>
      </c>
      <c r="DA55" s="997">
        <f t="shared" si="1581"/>
        <v>1.5833333333333333</v>
      </c>
      <c r="DB55" s="909">
        <v>1</v>
      </c>
      <c r="DC55" s="908">
        <v>1</v>
      </c>
      <c r="DD55" s="907">
        <v>1</v>
      </c>
      <c r="DE55" s="908">
        <v>2</v>
      </c>
      <c r="DF55" s="907">
        <v>2</v>
      </c>
      <c r="DG55" s="908">
        <v>0</v>
      </c>
      <c r="DH55" s="909">
        <v>1</v>
      </c>
      <c r="DI55" s="908">
        <v>1</v>
      </c>
      <c r="DJ55" s="909">
        <v>1</v>
      </c>
      <c r="DK55" s="908">
        <v>1</v>
      </c>
      <c r="DL55" s="909">
        <v>0</v>
      </c>
      <c r="DM55" s="908">
        <v>1</v>
      </c>
      <c r="DN55" s="996">
        <f t="shared" si="1588"/>
        <v>12</v>
      </c>
      <c r="DO55" s="997">
        <f t="shared" si="1589"/>
        <v>1</v>
      </c>
      <c r="DP55" s="998">
        <v>3</v>
      </c>
      <c r="DQ55" s="1000">
        <v>2</v>
      </c>
      <c r="DR55" s="1142">
        <v>1</v>
      </c>
      <c r="DS55" s="1000">
        <v>0</v>
      </c>
      <c r="DT55" s="1142">
        <v>1</v>
      </c>
      <c r="DU55" s="1000">
        <v>1</v>
      </c>
      <c r="DV55" s="998">
        <v>1</v>
      </c>
      <c r="DW55" s="1000">
        <v>1</v>
      </c>
      <c r="DX55" s="998">
        <v>1</v>
      </c>
      <c r="DY55" s="1000">
        <v>1</v>
      </c>
      <c r="DZ55" s="998">
        <v>1</v>
      </c>
      <c r="EA55" s="1000">
        <v>1</v>
      </c>
      <c r="EB55" s="996">
        <f t="shared" si="1596"/>
        <v>14</v>
      </c>
      <c r="EC55" s="997">
        <f t="shared" si="1597"/>
        <v>1.1666666666666667</v>
      </c>
      <c r="ED55" s="909">
        <v>1</v>
      </c>
      <c r="EE55" s="908">
        <v>1</v>
      </c>
      <c r="EF55" s="907">
        <v>1</v>
      </c>
      <c r="EG55" s="908">
        <v>1</v>
      </c>
      <c r="EH55" s="907">
        <v>1</v>
      </c>
      <c r="EI55" s="908">
        <v>1</v>
      </c>
      <c r="EJ55" s="909">
        <v>1</v>
      </c>
      <c r="EK55" s="908">
        <v>1</v>
      </c>
      <c r="EL55" s="909">
        <v>1</v>
      </c>
      <c r="EM55" s="908"/>
      <c r="EN55" s="909"/>
      <c r="EO55" s="908"/>
      <c r="EP55" s="910">
        <f t="shared" si="1603"/>
        <v>9</v>
      </c>
      <c r="EQ55" s="150">
        <f t="shared" si="1604"/>
        <v>1</v>
      </c>
      <c r="ER55" s="110"/>
      <c r="ES55" s="661"/>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605"/>
        <v>3</v>
      </c>
      <c r="GA55" s="370">
        <v>1</v>
      </c>
      <c r="GB55" s="300">
        <f t="shared" si="1606"/>
        <v>-3</v>
      </c>
      <c r="GC55" s="370">
        <f>GB55/BQ55</f>
        <v>-1</v>
      </c>
      <c r="GD55" s="300">
        <f t="shared" si="1607"/>
        <v>0</v>
      </c>
      <c r="GE55" s="370">
        <v>0</v>
      </c>
      <c r="GF55" s="300">
        <f t="shared" si="1608"/>
        <v>1</v>
      </c>
      <c r="GG55" s="370">
        <v>1</v>
      </c>
      <c r="GH55" s="300">
        <f t="shared" si="1609"/>
        <v>10</v>
      </c>
      <c r="GI55" s="370">
        <f>GH55/BT55</f>
        <v>10</v>
      </c>
      <c r="GJ55" s="300">
        <f t="shared" si="1610"/>
        <v>5</v>
      </c>
      <c r="GK55" s="370">
        <f t="shared" si="1611"/>
        <v>0.45454545454545453</v>
      </c>
      <c r="GL55" s="300">
        <f t="shared" si="1612"/>
        <v>0</v>
      </c>
      <c r="GM55" s="370">
        <f>GL55/BV55</f>
        <v>0</v>
      </c>
      <c r="GN55" s="300">
        <f t="shared" si="1613"/>
        <v>-12</v>
      </c>
      <c r="GO55" s="370">
        <f>GN55/BW55</f>
        <v>-0.75</v>
      </c>
      <c r="GP55" s="300">
        <f t="shared" si="1614"/>
        <v>2</v>
      </c>
      <c r="GQ55" s="370">
        <f>GP55/BZ55</f>
        <v>0.5</v>
      </c>
      <c r="GR55" s="300">
        <f t="shared" si="1615"/>
        <v>-4</v>
      </c>
      <c r="GS55" s="370">
        <f>GR55/CA55</f>
        <v>-0.66666666666666663</v>
      </c>
      <c r="GT55" s="300">
        <f t="shared" si="1616"/>
        <v>1</v>
      </c>
      <c r="GU55" s="370">
        <f>GT55/CB55</f>
        <v>0.5</v>
      </c>
      <c r="GV55" s="300">
        <f t="shared" si="1617"/>
        <v>-2</v>
      </c>
      <c r="GW55" s="370">
        <f>GV55/CC55</f>
        <v>-0.66666666666666663</v>
      </c>
      <c r="GX55" s="300">
        <f t="shared" si="1618"/>
        <v>1</v>
      </c>
      <c r="GY55" s="370">
        <f t="shared" ref="GY55:GY65" si="1719">GX55/CD55</f>
        <v>1</v>
      </c>
      <c r="GZ55" s="300">
        <f t="shared" si="1619"/>
        <v>0</v>
      </c>
      <c r="HA55" s="370">
        <f>GZ55/CE55</f>
        <v>0</v>
      </c>
      <c r="HB55" s="300">
        <f t="shared" si="1620"/>
        <v>0</v>
      </c>
      <c r="HC55" s="370">
        <f>HB55/CF55</f>
        <v>0</v>
      </c>
      <c r="HD55" s="300">
        <f t="shared" si="1621"/>
        <v>0</v>
      </c>
      <c r="HE55" s="370">
        <f t="shared" ref="HE55:HE61" si="1720">HD55/CG55</f>
        <v>0</v>
      </c>
      <c r="HF55" s="300">
        <f t="shared" si="1622"/>
        <v>0</v>
      </c>
      <c r="HG55" s="370">
        <f t="shared" si="1623"/>
        <v>0</v>
      </c>
      <c r="HH55" s="300">
        <f t="shared" si="1624"/>
        <v>1</v>
      </c>
      <c r="HI55" s="370">
        <f>HH55/CI55</f>
        <v>0.5</v>
      </c>
      <c r="HJ55" s="300">
        <f t="shared" si="1625"/>
        <v>-2</v>
      </c>
      <c r="HK55" s="370">
        <f t="shared" si="1626"/>
        <v>-0.66666666666666663</v>
      </c>
      <c r="HL55" s="300">
        <f t="shared" si="1627"/>
        <v>2</v>
      </c>
      <c r="HM55" s="370">
        <f>HL55/CK55</f>
        <v>2</v>
      </c>
      <c r="HN55" s="300">
        <f t="shared" si="1628"/>
        <v>-2</v>
      </c>
      <c r="HO55" s="370">
        <f>HN55/CN55</f>
        <v>-0.66666666666666663</v>
      </c>
      <c r="HP55" s="300">
        <f t="shared" si="1629"/>
        <v>1</v>
      </c>
      <c r="HQ55" s="370">
        <v>0</v>
      </c>
      <c r="HR55" s="300">
        <f t="shared" si="1630"/>
        <v>-1</v>
      </c>
      <c r="HS55" s="370">
        <f>HR55/CP55</f>
        <v>-0.5</v>
      </c>
      <c r="HT55" s="300">
        <f t="shared" si="1631"/>
        <v>0</v>
      </c>
      <c r="HU55" s="370">
        <f>HT55/CQ55</f>
        <v>0</v>
      </c>
      <c r="HV55" s="300">
        <f t="shared" si="1632"/>
        <v>0</v>
      </c>
      <c r="HW55" s="370">
        <f>HV55/CR55</f>
        <v>0</v>
      </c>
      <c r="HX55" s="300">
        <f t="shared" si="1633"/>
        <v>1</v>
      </c>
      <c r="HY55" s="370">
        <f>HX55/CS55</f>
        <v>1</v>
      </c>
      <c r="HZ55" s="300">
        <f t="shared" si="1634"/>
        <v>0</v>
      </c>
      <c r="IA55" s="370">
        <f>HZ55/CT55</f>
        <v>0</v>
      </c>
      <c r="IB55" s="300">
        <f t="shared" si="1635"/>
        <v>0</v>
      </c>
      <c r="IC55" s="370">
        <f t="shared" ref="IC55:IC65" si="1721">IB55/CU55</f>
        <v>0</v>
      </c>
      <c r="ID55" s="300">
        <f t="shared" si="1636"/>
        <v>-1</v>
      </c>
      <c r="IE55" s="370">
        <f>ID55/CV55</f>
        <v>-0.5</v>
      </c>
      <c r="IF55" s="300">
        <f t="shared" si="1637"/>
        <v>1</v>
      </c>
      <c r="IG55" s="370">
        <f>IF55/CW55</f>
        <v>1</v>
      </c>
      <c r="IH55" s="300">
        <f t="shared" si="1638"/>
        <v>-1</v>
      </c>
      <c r="II55" s="370">
        <f>IH55/CX55</f>
        <v>-0.5</v>
      </c>
      <c r="IJ55" s="300">
        <f t="shared" si="1639"/>
        <v>0</v>
      </c>
      <c r="IK55" s="370">
        <f>IJ55/CY55</f>
        <v>0</v>
      </c>
      <c r="IL55" s="300">
        <f t="shared" si="1640"/>
        <v>0</v>
      </c>
      <c r="IM55" s="370">
        <f>IL55/DB55</f>
        <v>0</v>
      </c>
      <c r="IN55" s="300">
        <f t="shared" si="1641"/>
        <v>0</v>
      </c>
      <c r="IO55" s="370">
        <f>IN55/DD55</f>
        <v>0</v>
      </c>
      <c r="IP55" s="300">
        <f t="shared" si="1642"/>
        <v>1</v>
      </c>
      <c r="IQ55" s="370">
        <f>IP55/DD55</f>
        <v>1</v>
      </c>
      <c r="IR55" s="300">
        <f t="shared" si="1643"/>
        <v>0</v>
      </c>
      <c r="IS55" s="370">
        <f>IR55/DO55</f>
        <v>0</v>
      </c>
      <c r="IT55" s="300">
        <f t="shared" si="1644"/>
        <v>-2</v>
      </c>
      <c r="IU55" s="370">
        <f t="shared" si="1645"/>
        <v>-1</v>
      </c>
      <c r="IV55" s="300">
        <f t="shared" si="1646"/>
        <v>1</v>
      </c>
      <c r="IW55" s="370">
        <v>0</v>
      </c>
      <c r="IX55" s="300">
        <f t="shared" si="1647"/>
        <v>0</v>
      </c>
      <c r="IY55" s="370">
        <f>IX55/DH55</f>
        <v>0</v>
      </c>
      <c r="IZ55" s="300">
        <f t="shared" si="1648"/>
        <v>0</v>
      </c>
      <c r="JA55" s="370">
        <f>IZ55/DI55</f>
        <v>0</v>
      </c>
      <c r="JB55" s="300">
        <f t="shared" si="1649"/>
        <v>0</v>
      </c>
      <c r="JC55" s="370">
        <f>JB55/DJ55</f>
        <v>0</v>
      </c>
      <c r="JD55" s="300">
        <f t="shared" si="1650"/>
        <v>-1</v>
      </c>
      <c r="JE55" s="370">
        <f>JD55/DK55</f>
        <v>-1</v>
      </c>
      <c r="JF55" s="300">
        <f t="shared" si="1651"/>
        <v>1</v>
      </c>
      <c r="JG55" s="370">
        <v>0</v>
      </c>
      <c r="JH55" s="300">
        <f t="shared" si="1652"/>
        <v>2</v>
      </c>
      <c r="JI55" s="370">
        <f>JH55/DM55</f>
        <v>2</v>
      </c>
      <c r="JJ55" s="300">
        <f t="shared" si="1653"/>
        <v>-1</v>
      </c>
      <c r="JK55" s="370">
        <f>JJ55/DP55</f>
        <v>-0.33333333333333331</v>
      </c>
      <c r="JL55" s="300">
        <f t="shared" si="1654"/>
        <v>-1</v>
      </c>
      <c r="JM55" s="370">
        <f>JL55/DQ55</f>
        <v>-0.5</v>
      </c>
      <c r="JN55" s="300">
        <f t="shared" si="1655"/>
        <v>-1</v>
      </c>
      <c r="JO55" s="370">
        <f>JN55/DR55</f>
        <v>-1</v>
      </c>
      <c r="JP55" s="300">
        <f t="shared" si="1656"/>
        <v>1</v>
      </c>
      <c r="JQ55" s="370">
        <v>0</v>
      </c>
      <c r="JR55" s="300">
        <f t="shared" si="1657"/>
        <v>0</v>
      </c>
      <c r="JS55" s="370">
        <f>JR55/DT55</f>
        <v>0</v>
      </c>
      <c r="JT55" s="300">
        <f t="shared" si="1658"/>
        <v>0</v>
      </c>
      <c r="JU55" s="370">
        <f>JT55/DU55</f>
        <v>0</v>
      </c>
      <c r="JV55" s="300">
        <f t="shared" si="1659"/>
        <v>0</v>
      </c>
      <c r="JW55" s="370">
        <f>JV55/DV55</f>
        <v>0</v>
      </c>
      <c r="JX55" s="300">
        <f t="shared" si="1660"/>
        <v>0</v>
      </c>
      <c r="JY55" s="370">
        <f t="shared" si="1661"/>
        <v>0</v>
      </c>
      <c r="JZ55" s="300">
        <f t="shared" si="1662"/>
        <v>0</v>
      </c>
      <c r="KA55" s="370">
        <f t="shared" si="1663"/>
        <v>0</v>
      </c>
      <c r="KB55" s="300">
        <f t="shared" si="1664"/>
        <v>0</v>
      </c>
      <c r="KC55" s="370">
        <f t="shared" si="1665"/>
        <v>0</v>
      </c>
      <c r="KD55" s="300">
        <f t="shared" si="1666"/>
        <v>0</v>
      </c>
      <c r="KE55" s="370">
        <f t="shared" si="1667"/>
        <v>0</v>
      </c>
      <c r="KF55" s="300">
        <f t="shared" si="1668"/>
        <v>0</v>
      </c>
      <c r="KG55" s="375">
        <f t="shared" si="1669"/>
        <v>0</v>
      </c>
      <c r="KH55" s="300">
        <f t="shared" si="1670"/>
        <v>0</v>
      </c>
      <c r="KI55" s="370">
        <f t="shared" si="1671"/>
        <v>0</v>
      </c>
      <c r="KJ55" s="300">
        <f t="shared" si="1672"/>
        <v>0</v>
      </c>
      <c r="KK55" s="370">
        <f t="shared" si="1673"/>
        <v>0</v>
      </c>
      <c r="KL55" s="300">
        <f t="shared" si="1674"/>
        <v>0</v>
      </c>
      <c r="KM55" s="370">
        <f t="shared" si="1675"/>
        <v>0</v>
      </c>
      <c r="KN55" s="300">
        <f t="shared" si="1676"/>
        <v>0</v>
      </c>
      <c r="KO55" s="370">
        <f t="shared" si="1677"/>
        <v>0</v>
      </c>
      <c r="KP55" s="300">
        <f t="shared" si="1678"/>
        <v>0</v>
      </c>
      <c r="KQ55" s="370">
        <f t="shared" si="1679"/>
        <v>0</v>
      </c>
      <c r="KR55" s="300">
        <f t="shared" si="1680"/>
        <v>0</v>
      </c>
      <c r="KS55" s="370">
        <f t="shared" si="1681"/>
        <v>0</v>
      </c>
      <c r="KT55" s="300">
        <f t="shared" si="1682"/>
        <v>0</v>
      </c>
      <c r="KU55" s="370">
        <f t="shared" si="1683"/>
        <v>0</v>
      </c>
      <c r="KV55" s="300">
        <f t="shared" si="1684"/>
        <v>0</v>
      </c>
      <c r="KW55" s="370">
        <f t="shared" si="1685"/>
        <v>0</v>
      </c>
      <c r="KX55" s="300">
        <f t="shared" si="1686"/>
        <v>-1</v>
      </c>
      <c r="KY55" s="370">
        <f t="shared" si="1687"/>
        <v>-1</v>
      </c>
      <c r="KZ55" s="300">
        <f t="shared" si="1688"/>
        <v>0</v>
      </c>
      <c r="LA55" s="370">
        <f t="shared" si="1689"/>
        <v>0</v>
      </c>
      <c r="LB55" s="300">
        <f t="shared" si="1690"/>
        <v>0</v>
      </c>
      <c r="LC55" s="370">
        <f t="shared" si="1691"/>
        <v>0</v>
      </c>
      <c r="LD55" s="846">
        <f t="shared" si="1692"/>
        <v>1</v>
      </c>
      <c r="LE55" s="969">
        <f t="shared" si="1693"/>
        <v>1</v>
      </c>
      <c r="LF55" s="110">
        <f t="shared" si="1694"/>
        <v>0</v>
      </c>
      <c r="LG55" s="100">
        <f t="shared" si="1695"/>
        <v>0</v>
      </c>
      <c r="LH55" s="614"/>
      <c r="LI55" s="614"/>
      <c r="LJ55" s="614"/>
      <c r="LK55" t="str">
        <f t="shared" si="1696"/>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97"/>
        <v>0</v>
      </c>
      <c r="LX55" s="241">
        <f t="shared" si="1697"/>
        <v>0</v>
      </c>
      <c r="LY55" s="241">
        <f t="shared" si="1697"/>
        <v>0</v>
      </c>
      <c r="LZ55" s="241">
        <f t="shared" si="1697"/>
        <v>0</v>
      </c>
      <c r="MA55" s="241">
        <f t="shared" si="1697"/>
        <v>0</v>
      </c>
      <c r="MB55" s="241">
        <f t="shared" si="1697"/>
        <v>0</v>
      </c>
      <c r="MC55" s="241">
        <f t="shared" si="1697"/>
        <v>0</v>
      </c>
      <c r="MD55" s="241">
        <f t="shared" si="1697"/>
        <v>0</v>
      </c>
      <c r="ME55" s="241">
        <f t="shared" si="1697"/>
        <v>0</v>
      </c>
      <c r="MF55" s="241">
        <f t="shared" si="1697"/>
        <v>0</v>
      </c>
      <c r="MG55" s="241">
        <f t="shared" si="1697"/>
        <v>0</v>
      </c>
      <c r="MH55" s="241">
        <f t="shared" si="1697"/>
        <v>0</v>
      </c>
      <c r="MI55" s="241">
        <f t="shared" si="1698"/>
        <v>0</v>
      </c>
      <c r="MJ55" s="241">
        <f t="shared" si="1698"/>
        <v>0</v>
      </c>
      <c r="MK55" s="241">
        <f t="shared" si="1698"/>
        <v>0</v>
      </c>
      <c r="ML55" s="241">
        <f t="shared" si="1698"/>
        <v>0</v>
      </c>
      <c r="MM55" s="241">
        <f t="shared" si="1698"/>
        <v>0</v>
      </c>
      <c r="MN55" s="241">
        <f t="shared" si="1698"/>
        <v>0</v>
      </c>
      <c r="MO55" s="241">
        <f t="shared" si="1698"/>
        <v>0</v>
      </c>
      <c r="MP55" s="241">
        <f t="shared" si="1698"/>
        <v>0</v>
      </c>
      <c r="MQ55" s="241">
        <f t="shared" si="1698"/>
        <v>0</v>
      </c>
      <c r="MR55" s="241">
        <f t="shared" si="1698"/>
        <v>0</v>
      </c>
      <c r="MS55" s="241">
        <f t="shared" si="1698"/>
        <v>0</v>
      </c>
      <c r="MT55" s="241">
        <f t="shared" si="1698"/>
        <v>0</v>
      </c>
      <c r="MU55" s="697">
        <f t="shared" si="1699"/>
        <v>0</v>
      </c>
      <c r="MV55" s="697">
        <f t="shared" si="1699"/>
        <v>0</v>
      </c>
      <c r="MW55" s="697">
        <f t="shared" si="1699"/>
        <v>0</v>
      </c>
      <c r="MX55" s="697">
        <f t="shared" si="1699"/>
        <v>0</v>
      </c>
      <c r="MY55" s="697">
        <f t="shared" si="1699"/>
        <v>0</v>
      </c>
      <c r="MZ55" s="697">
        <f t="shared" si="1699"/>
        <v>3</v>
      </c>
      <c r="NA55" s="697">
        <f t="shared" si="1699"/>
        <v>0</v>
      </c>
      <c r="NB55" s="697">
        <f t="shared" si="1699"/>
        <v>0</v>
      </c>
      <c r="NC55" s="697">
        <f t="shared" si="1699"/>
        <v>1</v>
      </c>
      <c r="ND55" s="697">
        <f t="shared" si="1699"/>
        <v>11</v>
      </c>
      <c r="NE55" s="697">
        <f t="shared" si="1699"/>
        <v>16</v>
      </c>
      <c r="NF55" s="697">
        <f t="shared" si="1699"/>
        <v>16</v>
      </c>
      <c r="NG55" s="800">
        <f t="shared" si="1700"/>
        <v>4</v>
      </c>
      <c r="NH55" s="800">
        <f t="shared" si="1700"/>
        <v>6</v>
      </c>
      <c r="NI55" s="800">
        <f t="shared" si="1700"/>
        <v>2</v>
      </c>
      <c r="NJ55" s="800">
        <f t="shared" si="1700"/>
        <v>3</v>
      </c>
      <c r="NK55" s="800">
        <f t="shared" si="1700"/>
        <v>1</v>
      </c>
      <c r="NL55" s="800">
        <f t="shared" si="1700"/>
        <v>2</v>
      </c>
      <c r="NM55" s="800">
        <f t="shared" si="1700"/>
        <v>2</v>
      </c>
      <c r="NN55" s="800">
        <f t="shared" si="1700"/>
        <v>2</v>
      </c>
      <c r="NO55" s="800">
        <f t="shared" si="1700"/>
        <v>2</v>
      </c>
      <c r="NP55" s="800">
        <f t="shared" si="1700"/>
        <v>2</v>
      </c>
      <c r="NQ55" s="800">
        <f t="shared" si="1700"/>
        <v>3</v>
      </c>
      <c r="NR55" s="800">
        <f t="shared" si="1700"/>
        <v>1</v>
      </c>
      <c r="NS55" s="853">
        <f t="shared" si="1701"/>
        <v>3</v>
      </c>
      <c r="NT55" s="853">
        <f t="shared" si="1701"/>
        <v>1</v>
      </c>
      <c r="NU55" s="853">
        <f t="shared" si="1701"/>
        <v>2</v>
      </c>
      <c r="NV55" s="853">
        <f t="shared" si="1701"/>
        <v>1</v>
      </c>
      <c r="NW55" s="853">
        <f t="shared" si="1701"/>
        <v>1</v>
      </c>
      <c r="NX55" s="853">
        <f t="shared" si="1701"/>
        <v>1</v>
      </c>
      <c r="NY55" s="853">
        <f t="shared" si="1701"/>
        <v>2</v>
      </c>
      <c r="NZ55" s="853">
        <f t="shared" si="1701"/>
        <v>2</v>
      </c>
      <c r="OA55" s="853">
        <f t="shared" si="1701"/>
        <v>2</v>
      </c>
      <c r="OB55" s="853">
        <f t="shared" si="1701"/>
        <v>1</v>
      </c>
      <c r="OC55" s="853">
        <f t="shared" si="1701"/>
        <v>2</v>
      </c>
      <c r="OD55" s="853">
        <f t="shared" si="1701"/>
        <v>1</v>
      </c>
      <c r="OE55" s="1040">
        <f t="shared" si="1702"/>
        <v>1</v>
      </c>
      <c r="OF55" s="1040">
        <f t="shared" si="1703"/>
        <v>1</v>
      </c>
      <c r="OG55" s="1040">
        <f t="shared" si="1704"/>
        <v>1</v>
      </c>
      <c r="OH55" s="1040">
        <f t="shared" si="1705"/>
        <v>2</v>
      </c>
      <c r="OI55" s="1040">
        <f t="shared" si="1706"/>
        <v>2</v>
      </c>
      <c r="OJ55" s="1040">
        <f t="shared" si="1707"/>
        <v>0</v>
      </c>
      <c r="OK55" s="1040">
        <f t="shared" si="1708"/>
        <v>1</v>
      </c>
      <c r="OL55" s="1040">
        <f t="shared" si="1709"/>
        <v>1</v>
      </c>
      <c r="OM55" s="1040">
        <f t="shared" si="1710"/>
        <v>1</v>
      </c>
      <c r="ON55" s="1040">
        <f t="shared" si="1711"/>
        <v>1</v>
      </c>
      <c r="OO55" s="1040">
        <f t="shared" si="1712"/>
        <v>0</v>
      </c>
      <c r="OP55" s="1040">
        <f t="shared" si="1713"/>
        <v>1</v>
      </c>
      <c r="OQ55" s="1062">
        <f t="shared" si="1714"/>
        <v>3</v>
      </c>
      <c r="OR55" s="1062">
        <f t="shared" si="1714"/>
        <v>2</v>
      </c>
      <c r="OS55" s="1062">
        <f t="shared" si="1714"/>
        <v>1</v>
      </c>
      <c r="OT55" s="1062">
        <f t="shared" si="1714"/>
        <v>0</v>
      </c>
      <c r="OU55" s="1062">
        <f t="shared" si="1714"/>
        <v>1</v>
      </c>
      <c r="OV55" s="1062">
        <f t="shared" si="1714"/>
        <v>1</v>
      </c>
      <c r="OW55" s="1062">
        <f t="shared" si="1714"/>
        <v>1</v>
      </c>
      <c r="OX55" s="1062">
        <f t="shared" si="1714"/>
        <v>1</v>
      </c>
      <c r="OY55" s="1062">
        <f t="shared" si="1714"/>
        <v>1</v>
      </c>
      <c r="OZ55" s="1062">
        <f t="shared" si="1714"/>
        <v>1</v>
      </c>
      <c r="PA55" s="1062">
        <f t="shared" si="1714"/>
        <v>1</v>
      </c>
      <c r="PB55" s="1062">
        <f t="shared" si="1714"/>
        <v>1</v>
      </c>
      <c r="PC55" s="1120">
        <f t="shared" si="1715"/>
        <v>1</v>
      </c>
      <c r="PD55" s="1120">
        <f t="shared" si="1716"/>
        <v>1</v>
      </c>
      <c r="PE55" s="1120">
        <f t="shared" si="1716"/>
        <v>1</v>
      </c>
      <c r="PF55" s="1120">
        <f t="shared" si="1716"/>
        <v>1</v>
      </c>
      <c r="PG55" s="1120">
        <f t="shared" si="1716"/>
        <v>1</v>
      </c>
      <c r="PH55" s="1120">
        <f t="shared" si="1716"/>
        <v>1</v>
      </c>
      <c r="PI55" s="1120">
        <f t="shared" si="1716"/>
        <v>1</v>
      </c>
      <c r="PJ55" s="1120">
        <f t="shared" si="1716"/>
        <v>1</v>
      </c>
      <c r="PK55" s="1120">
        <f t="shared" si="1716"/>
        <v>1</v>
      </c>
      <c r="PL55" s="1120">
        <f t="shared" si="1716"/>
        <v>0</v>
      </c>
      <c r="PM55" s="1120">
        <f t="shared" si="1716"/>
        <v>0</v>
      </c>
      <c r="PN55" s="1120">
        <f t="shared" si="1716"/>
        <v>0</v>
      </c>
    </row>
    <row r="56" spans="1:430" x14ac:dyDescent="0.3">
      <c r="A56" s="675"/>
      <c r="B56" s="50">
        <v>8.5</v>
      </c>
      <c r="E56" s="1192" t="s">
        <v>240</v>
      </c>
      <c r="F56" s="1192"/>
      <c r="G56" s="119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17"/>
        <v>5</v>
      </c>
      <c r="BY56" s="150">
        <f t="shared" si="1718"/>
        <v>0.41666666666666669</v>
      </c>
      <c r="BZ56" s="187">
        <v>0</v>
      </c>
      <c r="CA56" s="64">
        <v>0</v>
      </c>
      <c r="CB56" s="20">
        <v>0</v>
      </c>
      <c r="CC56" s="844">
        <v>0</v>
      </c>
      <c r="CD56" s="20">
        <v>1</v>
      </c>
      <c r="CE56" s="844">
        <v>0</v>
      </c>
      <c r="CF56" s="846">
        <v>0</v>
      </c>
      <c r="CG56" s="844">
        <v>1</v>
      </c>
      <c r="CH56" s="846">
        <v>1</v>
      </c>
      <c r="CI56" s="846">
        <v>0</v>
      </c>
      <c r="CJ56" s="846">
        <v>0</v>
      </c>
      <c r="CK56" s="846">
        <v>0</v>
      </c>
      <c r="CL56" s="847">
        <f t="shared" si="1572"/>
        <v>3</v>
      </c>
      <c r="CM56" s="150">
        <f t="shared" si="1573"/>
        <v>0.25</v>
      </c>
      <c r="CN56" s="187">
        <v>0</v>
      </c>
      <c r="CO56" s="64">
        <v>0</v>
      </c>
      <c r="CP56" s="20">
        <v>0</v>
      </c>
      <c r="CQ56" s="844">
        <v>0</v>
      </c>
      <c r="CR56" s="907">
        <v>0</v>
      </c>
      <c r="CS56" s="908">
        <v>0</v>
      </c>
      <c r="CT56" s="909">
        <v>0</v>
      </c>
      <c r="CU56" s="908">
        <v>1</v>
      </c>
      <c r="CV56" s="998">
        <v>0</v>
      </c>
      <c r="CW56" s="999">
        <v>0</v>
      </c>
      <c r="CX56" s="998">
        <v>0</v>
      </c>
      <c r="CY56" s="1000">
        <v>0</v>
      </c>
      <c r="CZ56" s="996">
        <f t="shared" si="1580"/>
        <v>1</v>
      </c>
      <c r="DA56" s="997">
        <f t="shared" si="1581"/>
        <v>8.3333333333333329E-2</v>
      </c>
      <c r="DB56" s="909">
        <v>0</v>
      </c>
      <c r="DC56" s="908">
        <v>0</v>
      </c>
      <c r="DD56" s="907">
        <v>0</v>
      </c>
      <c r="DE56" s="908">
        <v>0</v>
      </c>
      <c r="DF56" s="907">
        <v>0</v>
      </c>
      <c r="DG56" s="908">
        <v>0</v>
      </c>
      <c r="DH56" s="909">
        <v>0</v>
      </c>
      <c r="DI56" s="908">
        <v>0</v>
      </c>
      <c r="DJ56" s="909">
        <v>0</v>
      </c>
      <c r="DK56" s="908">
        <v>0</v>
      </c>
      <c r="DL56" s="909">
        <v>0</v>
      </c>
      <c r="DM56" s="908">
        <v>0</v>
      </c>
      <c r="DN56" s="996">
        <f t="shared" si="1588"/>
        <v>0</v>
      </c>
      <c r="DO56" s="997">
        <f t="shared" si="1589"/>
        <v>0</v>
      </c>
      <c r="DP56" s="998">
        <v>0</v>
      </c>
      <c r="DQ56" s="1000">
        <v>0</v>
      </c>
      <c r="DR56" s="1142">
        <v>0</v>
      </c>
      <c r="DS56" s="1000">
        <v>0</v>
      </c>
      <c r="DT56" s="1142">
        <v>0</v>
      </c>
      <c r="DU56" s="1000">
        <v>0</v>
      </c>
      <c r="DV56" s="998">
        <v>0</v>
      </c>
      <c r="DW56" s="1000">
        <v>0</v>
      </c>
      <c r="DX56" s="998">
        <v>0</v>
      </c>
      <c r="DY56" s="1000">
        <v>0</v>
      </c>
      <c r="DZ56" s="998">
        <v>0</v>
      </c>
      <c r="EA56" s="1000">
        <v>0</v>
      </c>
      <c r="EB56" s="996">
        <f t="shared" si="1596"/>
        <v>0</v>
      </c>
      <c r="EC56" s="997">
        <f t="shared" si="1597"/>
        <v>0</v>
      </c>
      <c r="ED56" s="909">
        <v>0</v>
      </c>
      <c r="EE56" s="908">
        <v>0</v>
      </c>
      <c r="EF56" s="907">
        <v>0</v>
      </c>
      <c r="EG56" s="908">
        <v>0</v>
      </c>
      <c r="EH56" s="907">
        <v>0</v>
      </c>
      <c r="EI56" s="908">
        <v>0</v>
      </c>
      <c r="EJ56" s="909">
        <v>0</v>
      </c>
      <c r="EK56" s="908">
        <v>0</v>
      </c>
      <c r="EL56" s="909">
        <v>0</v>
      </c>
      <c r="EM56" s="908"/>
      <c r="EN56" s="909"/>
      <c r="EO56" s="908"/>
      <c r="EP56" s="910">
        <f t="shared" si="1603"/>
        <v>0</v>
      </c>
      <c r="EQ56" s="150">
        <f t="shared" si="1604"/>
        <v>0</v>
      </c>
      <c r="ER56" s="110">
        <f t="shared" ref="ER56:ER65" si="1722">AX56-AU56</f>
        <v>0</v>
      </c>
      <c r="ES56" s="661">
        <v>2</v>
      </c>
      <c r="ET56" s="110">
        <f t="shared" ref="ET56:ET65" si="1723">AY56-AX56</f>
        <v>0</v>
      </c>
      <c r="EU56" s="367" t="e">
        <f t="shared" ref="EU56:EU62" si="1724">ET56/AX56</f>
        <v>#DIV/0!</v>
      </c>
      <c r="EV56" s="110">
        <f t="shared" ref="EV56:EV65" si="1725">AZ56-AY56</f>
        <v>0</v>
      </c>
      <c r="EW56" s="367" t="e">
        <f t="shared" ref="EW56:EW65" si="1726">EV56/AY56</f>
        <v>#DIV/0!</v>
      </c>
      <c r="EX56" s="110">
        <f t="shared" ref="EX56:EX65" si="1727">BA56-AZ56</f>
        <v>0</v>
      </c>
      <c r="EY56" s="367" t="e">
        <f t="shared" ref="EY56:EY65" si="1728">EX56/AZ56</f>
        <v>#DIV/0!</v>
      </c>
      <c r="EZ56" s="110">
        <f t="shared" ref="EZ56:EZ65" si="1729">BB56-BA56</f>
        <v>0</v>
      </c>
      <c r="FA56" s="367" t="e">
        <f>EZ56/BA56</f>
        <v>#DIV/0!</v>
      </c>
      <c r="FB56" s="110">
        <f t="shared" ref="FB56:FB65" si="1730">BC56-BB56</f>
        <v>0</v>
      </c>
      <c r="FC56" s="421">
        <v>1</v>
      </c>
      <c r="FD56" s="110">
        <f t="shared" ref="FD56:FD65" si="1731">BD56-BC56</f>
        <v>0</v>
      </c>
      <c r="FE56" s="367" t="e">
        <f>FD56/BC56</f>
        <v>#DIV/0!</v>
      </c>
      <c r="FF56" s="110">
        <f t="shared" ref="FF56:FF65" si="1732">BE56-BD56</f>
        <v>0</v>
      </c>
      <c r="FG56" s="367" t="e">
        <f>FF56/BD56</f>
        <v>#DIV/0!</v>
      </c>
      <c r="FH56" s="110">
        <f t="shared" ref="FH56:FH65" si="1733">BF56-BE56</f>
        <v>0</v>
      </c>
      <c r="FI56" s="367" t="e">
        <f t="shared" ref="FI56:FI65" si="1734">FH56/BE56</f>
        <v>#DIV/0!</v>
      </c>
      <c r="FJ56" s="110">
        <f t="shared" ref="FJ56:FJ65" si="1735">BG56-BF56</f>
        <v>0</v>
      </c>
      <c r="FK56" s="100" t="e">
        <f t="shared" ref="FK56:FK65" si="1736">FJ56/BF56</f>
        <v>#DIV/0!</v>
      </c>
      <c r="FL56" s="110">
        <f t="shared" ref="FL56:FL65" si="1737">BH56-BG56</f>
        <v>0</v>
      </c>
      <c r="FM56" s="367" t="e">
        <f t="shared" ref="FM56:FM65" si="1738">FL56/BG56</f>
        <v>#DIV/0!</v>
      </c>
      <c r="FN56" s="110">
        <f t="shared" ref="FN56:FN65" si="1739">BI56-BH56</f>
        <v>0</v>
      </c>
      <c r="FO56" s="367">
        <v>2</v>
      </c>
      <c r="FP56" s="110">
        <f t="shared" ref="FP56:FP65" si="1740">BL56-BI56</f>
        <v>0</v>
      </c>
      <c r="FQ56" s="367" t="e">
        <f t="shared" ref="FQ56:FQ65" si="1741">FP56/BI56</f>
        <v>#DIV/0!</v>
      </c>
      <c r="FR56" s="300">
        <f t="shared" ref="FR56:FR65" si="1742">BM56-BL56</f>
        <v>0</v>
      </c>
      <c r="FS56" s="370" t="e">
        <f t="shared" ref="FS56:FS65" si="1743">FR56/BL56</f>
        <v>#DIV/0!</v>
      </c>
      <c r="FT56" s="300">
        <f t="shared" ref="FT56:FT65" si="1744">BN56-BM56</f>
        <v>0</v>
      </c>
      <c r="FU56" s="370" t="e">
        <f t="shared" ref="FU56:FU65" si="1745">FT56/BM56</f>
        <v>#DIV/0!</v>
      </c>
      <c r="FV56" s="300">
        <f t="shared" ref="FV56:FV65" si="1746">BO56-BN56</f>
        <v>0</v>
      </c>
      <c r="FW56" s="370" t="e">
        <f t="shared" ref="FW56:FW65" si="1747">FV56/BN56</f>
        <v>#DIV/0!</v>
      </c>
      <c r="FX56" s="300">
        <f t="shared" ref="FX56:FX65" si="1748">BP56-BO56</f>
        <v>3</v>
      </c>
      <c r="FY56" s="370">
        <v>1</v>
      </c>
      <c r="FZ56" s="300">
        <f t="shared" si="1605"/>
        <v>-3</v>
      </c>
      <c r="GA56" s="370">
        <f t="shared" ref="GA56:GA65" si="1749">FZ56/BP56</f>
        <v>-1</v>
      </c>
      <c r="GB56" s="300">
        <f t="shared" si="1606"/>
        <v>0</v>
      </c>
      <c r="GC56" s="370">
        <v>0</v>
      </c>
      <c r="GD56" s="300">
        <f t="shared" si="1607"/>
        <v>1</v>
      </c>
      <c r="GE56" s="370">
        <v>1</v>
      </c>
      <c r="GF56" s="300">
        <f t="shared" si="1608"/>
        <v>-1</v>
      </c>
      <c r="GG56" s="370">
        <f t="shared" ref="GG56:GG65" si="1750">GF56/BS56</f>
        <v>-1</v>
      </c>
      <c r="GH56" s="300">
        <f t="shared" si="1609"/>
        <v>1</v>
      </c>
      <c r="GI56" s="780">
        <v>1</v>
      </c>
      <c r="GJ56" s="300">
        <f t="shared" si="1610"/>
        <v>-1</v>
      </c>
      <c r="GK56" s="370">
        <f t="shared" si="1611"/>
        <v>-1</v>
      </c>
      <c r="GL56" s="300">
        <f t="shared" si="1612"/>
        <v>0</v>
      </c>
      <c r="GM56" s="370">
        <v>0</v>
      </c>
      <c r="GN56" s="300">
        <f t="shared" si="1613"/>
        <v>0</v>
      </c>
      <c r="GO56" s="370">
        <v>0</v>
      </c>
      <c r="GP56" s="300">
        <f t="shared" si="1614"/>
        <v>0</v>
      </c>
      <c r="GQ56" s="370">
        <v>0</v>
      </c>
      <c r="GR56" s="300">
        <f t="shared" si="1615"/>
        <v>0</v>
      </c>
      <c r="GS56" s="370">
        <v>1</v>
      </c>
      <c r="GT56" s="300">
        <f t="shared" si="1616"/>
        <v>0</v>
      </c>
      <c r="GU56" s="370">
        <v>0</v>
      </c>
      <c r="GV56" s="300">
        <f t="shared" si="1617"/>
        <v>1</v>
      </c>
      <c r="GW56" s="370">
        <v>1</v>
      </c>
      <c r="GX56" s="300">
        <f t="shared" si="1618"/>
        <v>-1</v>
      </c>
      <c r="GY56" s="370">
        <f t="shared" si="1719"/>
        <v>-1</v>
      </c>
      <c r="GZ56" s="300">
        <f t="shared" si="1619"/>
        <v>0</v>
      </c>
      <c r="HA56" s="370">
        <v>0</v>
      </c>
      <c r="HB56" s="300">
        <f t="shared" si="1620"/>
        <v>1</v>
      </c>
      <c r="HC56" s="370">
        <v>0</v>
      </c>
      <c r="HD56" s="300">
        <f t="shared" si="1621"/>
        <v>0</v>
      </c>
      <c r="HE56" s="370">
        <f t="shared" si="1720"/>
        <v>0</v>
      </c>
      <c r="HF56" s="300">
        <f t="shared" si="1622"/>
        <v>-1</v>
      </c>
      <c r="HG56" s="370">
        <f t="shared" si="1623"/>
        <v>-1</v>
      </c>
      <c r="HH56" s="300">
        <f t="shared" si="1624"/>
        <v>0</v>
      </c>
      <c r="HI56" s="370">
        <v>0</v>
      </c>
      <c r="HJ56" s="300">
        <f t="shared" si="1625"/>
        <v>0</v>
      </c>
      <c r="HK56" s="370" t="e">
        <f t="shared" si="1626"/>
        <v>#DIV/0!</v>
      </c>
      <c r="HL56" s="300">
        <f t="shared" si="1627"/>
        <v>0</v>
      </c>
      <c r="HM56" s="370">
        <v>0</v>
      </c>
      <c r="HN56" s="300">
        <f t="shared" si="1628"/>
        <v>0</v>
      </c>
      <c r="HO56" s="370">
        <v>0</v>
      </c>
      <c r="HP56" s="300">
        <f t="shared" si="1629"/>
        <v>0</v>
      </c>
      <c r="HQ56" s="370">
        <v>0</v>
      </c>
      <c r="HR56" s="300">
        <f t="shared" si="1630"/>
        <v>0</v>
      </c>
      <c r="HS56" s="370">
        <v>0</v>
      </c>
      <c r="HT56" s="300">
        <f t="shared" si="1631"/>
        <v>0</v>
      </c>
      <c r="HU56" s="370">
        <v>0</v>
      </c>
      <c r="HV56" s="300">
        <f t="shared" si="1632"/>
        <v>0</v>
      </c>
      <c r="HW56" s="370">
        <v>0</v>
      </c>
      <c r="HX56" s="300">
        <f t="shared" si="1633"/>
        <v>0</v>
      </c>
      <c r="HY56" s="370">
        <v>0</v>
      </c>
      <c r="HZ56" s="300">
        <f t="shared" si="1634"/>
        <v>1</v>
      </c>
      <c r="IA56" s="370">
        <v>0</v>
      </c>
      <c r="IB56" s="300">
        <f t="shared" si="1635"/>
        <v>-1</v>
      </c>
      <c r="IC56" s="370">
        <f t="shared" si="1721"/>
        <v>-1</v>
      </c>
      <c r="ID56" s="300">
        <f t="shared" si="1636"/>
        <v>0</v>
      </c>
      <c r="IE56" s="370">
        <v>0</v>
      </c>
      <c r="IF56" s="300">
        <f t="shared" si="1637"/>
        <v>0</v>
      </c>
      <c r="IG56" s="370">
        <v>0</v>
      </c>
      <c r="IH56" s="300">
        <f t="shared" si="1638"/>
        <v>0</v>
      </c>
      <c r="II56" s="370">
        <v>0</v>
      </c>
      <c r="IJ56" s="300">
        <f t="shared" si="1639"/>
        <v>0</v>
      </c>
      <c r="IK56" s="370">
        <v>0</v>
      </c>
      <c r="IL56" s="300">
        <f t="shared" si="1640"/>
        <v>0</v>
      </c>
      <c r="IM56" s="370">
        <v>0</v>
      </c>
      <c r="IN56" s="300">
        <f t="shared" si="1641"/>
        <v>0</v>
      </c>
      <c r="IO56" s="370">
        <v>0</v>
      </c>
      <c r="IP56" s="300">
        <f t="shared" si="1642"/>
        <v>0</v>
      </c>
      <c r="IQ56" s="370">
        <v>0</v>
      </c>
      <c r="IR56" s="300">
        <f t="shared" si="1643"/>
        <v>0</v>
      </c>
      <c r="IS56" s="370">
        <v>0</v>
      </c>
      <c r="IT56" s="300">
        <f t="shared" si="1644"/>
        <v>0</v>
      </c>
      <c r="IU56" s="370" t="e">
        <f t="shared" si="1645"/>
        <v>#DIV/0!</v>
      </c>
      <c r="IV56" s="300">
        <f t="shared" si="1646"/>
        <v>0</v>
      </c>
      <c r="IW56" s="370">
        <v>0</v>
      </c>
      <c r="IX56" s="300">
        <f t="shared" si="1647"/>
        <v>0</v>
      </c>
      <c r="IY56" s="370">
        <v>0</v>
      </c>
      <c r="IZ56" s="300">
        <f t="shared" si="1648"/>
        <v>0</v>
      </c>
      <c r="JA56" s="370">
        <v>0</v>
      </c>
      <c r="JB56" s="300">
        <f t="shared" si="1649"/>
        <v>0</v>
      </c>
      <c r="JC56" s="370">
        <v>0</v>
      </c>
      <c r="JD56" s="300">
        <f t="shared" si="1650"/>
        <v>0</v>
      </c>
      <c r="JE56" s="370">
        <v>0</v>
      </c>
      <c r="JF56" s="300">
        <f t="shared" si="1651"/>
        <v>0</v>
      </c>
      <c r="JG56" s="370">
        <v>0</v>
      </c>
      <c r="JH56" s="300">
        <f t="shared" si="1652"/>
        <v>0</v>
      </c>
      <c r="JI56" s="370">
        <v>0</v>
      </c>
      <c r="JJ56" s="300">
        <f t="shared" si="1653"/>
        <v>0</v>
      </c>
      <c r="JK56" s="370">
        <v>0</v>
      </c>
      <c r="JL56" s="300">
        <f t="shared" si="1654"/>
        <v>0</v>
      </c>
      <c r="JM56" s="370">
        <v>0</v>
      </c>
      <c r="JN56" s="300">
        <f t="shared" si="1655"/>
        <v>0</v>
      </c>
      <c r="JO56" s="370">
        <v>0</v>
      </c>
      <c r="JP56" s="300">
        <f t="shared" si="1656"/>
        <v>0</v>
      </c>
      <c r="JQ56" s="370">
        <v>0</v>
      </c>
      <c r="JR56" s="300">
        <f t="shared" si="1657"/>
        <v>0</v>
      </c>
      <c r="JS56" s="370">
        <v>0</v>
      </c>
      <c r="JT56" s="300">
        <f t="shared" si="1658"/>
        <v>0</v>
      </c>
      <c r="JU56" s="370">
        <v>0</v>
      </c>
      <c r="JV56" s="300">
        <f t="shared" si="1659"/>
        <v>0</v>
      </c>
      <c r="JW56" s="370">
        <v>0</v>
      </c>
      <c r="JX56" s="300">
        <f t="shared" si="1660"/>
        <v>0</v>
      </c>
      <c r="JY56" s="370">
        <v>0</v>
      </c>
      <c r="JZ56" s="300">
        <f t="shared" si="1662"/>
        <v>0</v>
      </c>
      <c r="KA56" s="370">
        <v>0</v>
      </c>
      <c r="KB56" s="300">
        <f t="shared" si="1664"/>
        <v>0</v>
      </c>
      <c r="KC56" s="370">
        <v>0</v>
      </c>
      <c r="KD56" s="300">
        <f t="shared" si="1666"/>
        <v>0</v>
      </c>
      <c r="KE56" s="370">
        <v>0</v>
      </c>
      <c r="KF56" s="300">
        <f t="shared" si="1668"/>
        <v>0</v>
      </c>
      <c r="KG56" s="375">
        <v>0</v>
      </c>
      <c r="KH56" s="300">
        <f t="shared" si="1670"/>
        <v>0</v>
      </c>
      <c r="KI56" s="370">
        <v>0</v>
      </c>
      <c r="KJ56" s="300">
        <f t="shared" si="1672"/>
        <v>0</v>
      </c>
      <c r="KK56" s="370">
        <f t="shared" si="1673"/>
        <v>0</v>
      </c>
      <c r="KL56" s="300">
        <f t="shared" si="1674"/>
        <v>0</v>
      </c>
      <c r="KM56" s="370">
        <f t="shared" si="1675"/>
        <v>0</v>
      </c>
      <c r="KN56" s="300">
        <f t="shared" si="1676"/>
        <v>0</v>
      </c>
      <c r="KO56" s="370">
        <f t="shared" si="1677"/>
        <v>0</v>
      </c>
      <c r="KP56" s="300">
        <f t="shared" si="1678"/>
        <v>0</v>
      </c>
      <c r="KQ56" s="370">
        <f t="shared" si="1679"/>
        <v>0</v>
      </c>
      <c r="KR56" s="300">
        <f t="shared" si="1680"/>
        <v>0</v>
      </c>
      <c r="KS56" s="370">
        <f t="shared" si="1681"/>
        <v>0</v>
      </c>
      <c r="KT56" s="300">
        <f t="shared" si="1682"/>
        <v>0</v>
      </c>
      <c r="KU56" s="370">
        <f t="shared" si="1683"/>
        <v>0</v>
      </c>
      <c r="KV56" s="300">
        <f t="shared" si="1684"/>
        <v>0</v>
      </c>
      <c r="KW56" s="370">
        <f t="shared" si="1685"/>
        <v>0</v>
      </c>
      <c r="KX56" s="300">
        <f t="shared" si="1686"/>
        <v>0</v>
      </c>
      <c r="KY56" s="370">
        <f t="shared" si="1687"/>
        <v>0</v>
      </c>
      <c r="KZ56" s="300">
        <f t="shared" si="1688"/>
        <v>0</v>
      </c>
      <c r="LA56" s="370">
        <f t="shared" si="1689"/>
        <v>0</v>
      </c>
      <c r="LB56" s="300">
        <f t="shared" si="1690"/>
        <v>0</v>
      </c>
      <c r="LC56" s="370">
        <f t="shared" si="1691"/>
        <v>0</v>
      </c>
      <c r="LD56" s="846">
        <f t="shared" si="1692"/>
        <v>0</v>
      </c>
      <c r="LE56" s="969">
        <f t="shared" si="1693"/>
        <v>0</v>
      </c>
      <c r="LF56" s="110">
        <f t="shared" si="1694"/>
        <v>0</v>
      </c>
      <c r="LG56" s="100">
        <f t="shared" si="1695"/>
        <v>0</v>
      </c>
      <c r="LH56" s="614"/>
      <c r="LI56" s="614"/>
      <c r="LJ56" s="614"/>
      <c r="LK56" t="str">
        <f t="shared" si="1696"/>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7"/>
      <c r="MV56" s="697"/>
      <c r="MW56" s="697"/>
      <c r="MX56" s="697"/>
      <c r="MY56" s="697"/>
      <c r="MZ56" s="697">
        <f t="shared" ref="MZ56:MZ65" si="1751">BQ56</f>
        <v>0</v>
      </c>
      <c r="NA56" s="697">
        <f t="shared" ref="NA56:NA65" si="1752">BR56</f>
        <v>0</v>
      </c>
      <c r="NB56" s="697">
        <f t="shared" ref="NB56:NB65" si="1753">BS56</f>
        <v>1</v>
      </c>
      <c r="NC56" s="697">
        <f t="shared" ref="NC56:NC65" si="1754">BT56</f>
        <v>0</v>
      </c>
      <c r="ND56" s="697"/>
      <c r="NE56" s="697">
        <f t="shared" ref="NE56:NE65" si="1755">BV56</f>
        <v>0</v>
      </c>
      <c r="NF56" s="697"/>
      <c r="NG56" s="800">
        <f t="shared" ref="NG56:NG65" si="1756">BZ56</f>
        <v>0</v>
      </c>
      <c r="NH56" s="800">
        <f t="shared" ref="NH56:NH65" si="1757">CA56</f>
        <v>0</v>
      </c>
      <c r="NI56" s="800">
        <f t="shared" ref="NI56:NI65" si="1758">CB56</f>
        <v>0</v>
      </c>
      <c r="NJ56" s="800">
        <f t="shared" ref="NJ56:NJ65" si="1759">CC56</f>
        <v>0</v>
      </c>
      <c r="NK56" s="800">
        <f t="shared" ref="NK56:NK65" si="1760">CD56</f>
        <v>1</v>
      </c>
      <c r="NL56" s="800">
        <f t="shared" ref="NL56:NL65" si="1761">CE56</f>
        <v>0</v>
      </c>
      <c r="NM56" s="800">
        <f t="shared" ref="NM56:NM65" si="1762">CF56</f>
        <v>0</v>
      </c>
      <c r="NN56" s="800"/>
      <c r="NO56" s="800"/>
      <c r="NP56" s="800"/>
      <c r="NQ56" s="800">
        <f t="shared" ref="NQ56:NQ65" si="1763">CJ56</f>
        <v>0</v>
      </c>
      <c r="NR56" s="800"/>
      <c r="NS56" s="853">
        <f t="shared" ref="NS56:NS65" si="1764">CN56</f>
        <v>0</v>
      </c>
      <c r="NT56" s="853">
        <f t="shared" ref="NT56:NT65" si="1765">CO56</f>
        <v>0</v>
      </c>
      <c r="NU56" s="853">
        <f t="shared" ref="NU56:NU65" si="1766">CP56</f>
        <v>0</v>
      </c>
      <c r="NV56" s="853">
        <f t="shared" ref="NV56:NV65" si="1767">CQ56</f>
        <v>0</v>
      </c>
      <c r="NW56" s="853">
        <f t="shared" ref="NW56:NW65" si="1768">CR56</f>
        <v>0</v>
      </c>
      <c r="NX56" s="853"/>
      <c r="NY56" s="853">
        <f t="shared" ref="NY56:NY65" si="1769">CT56</f>
        <v>0</v>
      </c>
      <c r="NZ56" s="853">
        <f t="shared" ref="NZ56:NZ65" si="1770">CU56</f>
        <v>1</v>
      </c>
      <c r="OA56" s="853">
        <f t="shared" ref="OA56:OA65" si="1771">CV56</f>
        <v>0</v>
      </c>
      <c r="OB56" s="853">
        <f t="shared" ref="OB56:OB65" si="1772">CW56</f>
        <v>0</v>
      </c>
      <c r="OC56" s="853">
        <f t="shared" ref="OC56:OC65" si="1773">CX56</f>
        <v>0</v>
      </c>
      <c r="OD56" s="853">
        <f t="shared" ref="OD56:OD65" si="1774">CY56</f>
        <v>0</v>
      </c>
      <c r="OE56" s="1040">
        <f t="shared" si="1702"/>
        <v>0</v>
      </c>
      <c r="OF56" s="1040">
        <f t="shared" si="1703"/>
        <v>0</v>
      </c>
      <c r="OG56" s="1040">
        <f t="shared" si="1704"/>
        <v>0</v>
      </c>
      <c r="OH56" s="1040">
        <f t="shared" si="1705"/>
        <v>0</v>
      </c>
      <c r="OI56" s="1040">
        <f t="shared" si="1706"/>
        <v>0</v>
      </c>
      <c r="OJ56" s="1040">
        <f t="shared" si="1707"/>
        <v>0</v>
      </c>
      <c r="OK56" s="1040">
        <f t="shared" si="1708"/>
        <v>0</v>
      </c>
      <c r="OL56" s="1040">
        <f t="shared" si="1709"/>
        <v>0</v>
      </c>
      <c r="OM56" s="1040">
        <f t="shared" si="1710"/>
        <v>0</v>
      </c>
      <c r="ON56" s="1040">
        <f t="shared" si="1711"/>
        <v>0</v>
      </c>
      <c r="OO56" s="1040">
        <f t="shared" si="1712"/>
        <v>0</v>
      </c>
      <c r="OP56" s="1040">
        <f t="shared" si="1713"/>
        <v>0</v>
      </c>
      <c r="OQ56" s="1062">
        <f t="shared" ref="OQ56:OQ65" si="1775">DP56</f>
        <v>0</v>
      </c>
      <c r="OR56" s="1062">
        <f t="shared" ref="OR56:OR65" si="1776">DQ56</f>
        <v>0</v>
      </c>
      <c r="OS56" s="1062">
        <f t="shared" ref="OS56:OS65" si="1777">DR56</f>
        <v>0</v>
      </c>
      <c r="OT56" s="1062">
        <f t="shared" ref="OT56:OT65" si="1778">DS56</f>
        <v>0</v>
      </c>
      <c r="OU56" s="1062">
        <f t="shared" ref="OU56:OU65" si="1779">DT56</f>
        <v>0</v>
      </c>
      <c r="OV56" s="1062">
        <f t="shared" ref="OV56:OV65" si="1780">DU56</f>
        <v>0</v>
      </c>
      <c r="OW56" s="1062">
        <f t="shared" ref="OW56:OW65" si="1781">DV56</f>
        <v>0</v>
      </c>
      <c r="OX56" s="1062">
        <f t="shared" ref="OX56:OX65" si="1782">DW56</f>
        <v>0</v>
      </c>
      <c r="OY56" s="1062">
        <f t="shared" si="1714"/>
        <v>0</v>
      </c>
      <c r="OZ56" s="1062">
        <f t="shared" si="1714"/>
        <v>0</v>
      </c>
      <c r="PA56" s="1062">
        <f t="shared" si="1714"/>
        <v>0</v>
      </c>
      <c r="PB56" s="1062">
        <f t="shared" si="1714"/>
        <v>0</v>
      </c>
      <c r="PC56" s="1120">
        <f t="shared" si="1715"/>
        <v>0</v>
      </c>
      <c r="PD56" s="1120">
        <f t="shared" si="1716"/>
        <v>0</v>
      </c>
      <c r="PE56" s="1120">
        <f t="shared" si="1716"/>
        <v>0</v>
      </c>
      <c r="PF56" s="1120">
        <f t="shared" si="1716"/>
        <v>0</v>
      </c>
      <c r="PG56" s="1120">
        <f t="shared" si="1716"/>
        <v>0</v>
      </c>
      <c r="PH56" s="1120">
        <f t="shared" si="1716"/>
        <v>0</v>
      </c>
      <c r="PI56" s="1120">
        <f t="shared" si="1716"/>
        <v>0</v>
      </c>
      <c r="PJ56" s="1120">
        <f t="shared" si="1716"/>
        <v>0</v>
      </c>
      <c r="PK56" s="1120">
        <f t="shared" si="1716"/>
        <v>0</v>
      </c>
      <c r="PL56" s="1120"/>
      <c r="PM56" s="1120"/>
      <c r="PN56" s="1120"/>
    </row>
    <row r="57" spans="1:430" x14ac:dyDescent="0.3">
      <c r="A57" s="675"/>
      <c r="B57" s="50">
        <v>8.6</v>
      </c>
      <c r="E57" s="1192" t="s">
        <v>299</v>
      </c>
      <c r="F57" s="1192"/>
      <c r="G57" s="119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783">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784">SUM(DB57:DM57)</f>
        <v>4</v>
      </c>
      <c r="DO57" s="997">
        <f t="shared" ref="DO57" si="1785">SUM(DB57:DM57)/$DN$4</f>
        <v>0.33333333333333331</v>
      </c>
      <c r="DP57" s="998">
        <v>1</v>
      </c>
      <c r="DQ57" s="1000">
        <v>4</v>
      </c>
      <c r="DR57" s="1142">
        <v>3</v>
      </c>
      <c r="DS57" s="1000">
        <v>3</v>
      </c>
      <c r="DT57" s="1142">
        <v>0</v>
      </c>
      <c r="DU57" s="1000">
        <v>1</v>
      </c>
      <c r="DV57" s="998">
        <v>0</v>
      </c>
      <c r="DW57" s="1000">
        <v>0</v>
      </c>
      <c r="DX57" s="998">
        <v>0</v>
      </c>
      <c r="DY57" s="1000">
        <v>0</v>
      </c>
      <c r="DZ57" s="998">
        <v>0</v>
      </c>
      <c r="EA57" s="1000">
        <v>0</v>
      </c>
      <c r="EB57" s="996">
        <f t="shared" ref="EB57" si="1786">SUM(DP57:EA57)</f>
        <v>12</v>
      </c>
      <c r="EC57" s="997">
        <f t="shared" ref="EC57" si="1787">SUM(DP57:EA57)/$EB$4</f>
        <v>1</v>
      </c>
      <c r="ED57" s="909">
        <v>0</v>
      </c>
      <c r="EE57" s="908">
        <v>0</v>
      </c>
      <c r="EF57" s="907">
        <v>0</v>
      </c>
      <c r="EG57" s="908">
        <v>0</v>
      </c>
      <c r="EH57" s="907">
        <v>0</v>
      </c>
      <c r="EI57" s="908">
        <v>0</v>
      </c>
      <c r="EJ57" s="909">
        <v>0</v>
      </c>
      <c r="EK57" s="908">
        <v>0</v>
      </c>
      <c r="EL57" s="909">
        <v>0</v>
      </c>
      <c r="EM57" s="908"/>
      <c r="EN57" s="909"/>
      <c r="EO57" s="908"/>
      <c r="EP57" s="910">
        <f t="shared" si="1603"/>
        <v>0</v>
      </c>
      <c r="EQ57" s="150">
        <f t="shared" si="1604"/>
        <v>0</v>
      </c>
      <c r="ER57" s="110">
        <f t="shared" si="1722"/>
        <v>0</v>
      </c>
      <c r="ES57" s="661">
        <v>3</v>
      </c>
      <c r="ET57" s="110">
        <f t="shared" si="1723"/>
        <v>0</v>
      </c>
      <c r="EU57" s="367" t="e">
        <f t="shared" si="1724"/>
        <v>#DIV/0!</v>
      </c>
      <c r="EV57" s="110">
        <f t="shared" si="1725"/>
        <v>0</v>
      </c>
      <c r="EW57" s="367" t="e">
        <f t="shared" si="1726"/>
        <v>#DIV/0!</v>
      </c>
      <c r="EX57" s="110">
        <f t="shared" si="1727"/>
        <v>0</v>
      </c>
      <c r="EY57" s="367" t="e">
        <f t="shared" si="1728"/>
        <v>#DIV/0!</v>
      </c>
      <c r="EZ57" s="110">
        <f t="shared" si="1729"/>
        <v>0</v>
      </c>
      <c r="FA57" s="367" t="e">
        <f>EZ57/BA57</f>
        <v>#DIV/0!</v>
      </c>
      <c r="FB57" s="110">
        <f t="shared" si="1730"/>
        <v>0</v>
      </c>
      <c r="FC57" s="421">
        <v>2</v>
      </c>
      <c r="FD57" s="110">
        <f t="shared" si="1731"/>
        <v>0</v>
      </c>
      <c r="FE57" s="367" t="e">
        <f>FD57/BC57</f>
        <v>#DIV/0!</v>
      </c>
      <c r="FF57" s="110">
        <f t="shared" si="1732"/>
        <v>0</v>
      </c>
      <c r="FG57" s="367" t="e">
        <f>FF57/BD57</f>
        <v>#DIV/0!</v>
      </c>
      <c r="FH57" s="110">
        <f t="shared" si="1733"/>
        <v>0</v>
      </c>
      <c r="FI57" s="367" t="e">
        <f t="shared" si="1734"/>
        <v>#DIV/0!</v>
      </c>
      <c r="FJ57" s="110">
        <f t="shared" si="1735"/>
        <v>0</v>
      </c>
      <c r="FK57" s="100" t="e">
        <f t="shared" si="1736"/>
        <v>#DIV/0!</v>
      </c>
      <c r="FL57" s="110">
        <f t="shared" si="1737"/>
        <v>0</v>
      </c>
      <c r="FM57" s="367" t="e">
        <f t="shared" si="1738"/>
        <v>#DIV/0!</v>
      </c>
      <c r="FN57" s="110">
        <f t="shared" si="1739"/>
        <v>0</v>
      </c>
      <c r="FO57" s="367">
        <v>3</v>
      </c>
      <c r="FP57" s="110">
        <f t="shared" si="1740"/>
        <v>0</v>
      </c>
      <c r="FQ57" s="367" t="e">
        <f t="shared" si="1741"/>
        <v>#DIV/0!</v>
      </c>
      <c r="FR57" s="300">
        <f t="shared" si="1742"/>
        <v>0</v>
      </c>
      <c r="FS57" s="370" t="e">
        <f t="shared" si="1743"/>
        <v>#DIV/0!</v>
      </c>
      <c r="FT57" s="300">
        <f t="shared" si="1744"/>
        <v>0</v>
      </c>
      <c r="FU57" s="370" t="e">
        <f t="shared" si="1745"/>
        <v>#DIV/0!</v>
      </c>
      <c r="FV57" s="300">
        <f t="shared" si="1746"/>
        <v>0</v>
      </c>
      <c r="FW57" s="370" t="e">
        <f t="shared" si="1747"/>
        <v>#DIV/0!</v>
      </c>
      <c r="FX57" s="300">
        <f t="shared" si="1748"/>
        <v>0</v>
      </c>
      <c r="FY57" s="370">
        <v>2</v>
      </c>
      <c r="FZ57" s="300">
        <f t="shared" si="1605"/>
        <v>0</v>
      </c>
      <c r="GA57" s="370" t="e">
        <f t="shared" si="1749"/>
        <v>#DIV/0!</v>
      </c>
      <c r="GB57" s="300">
        <f t="shared" si="1606"/>
        <v>0</v>
      </c>
      <c r="GC57" s="370">
        <v>1</v>
      </c>
      <c r="GD57" s="300">
        <f t="shared" si="1607"/>
        <v>0</v>
      </c>
      <c r="GE57" s="370">
        <v>2</v>
      </c>
      <c r="GF57" s="300">
        <f t="shared" si="1608"/>
        <v>0</v>
      </c>
      <c r="GG57" s="370" t="e">
        <f t="shared" si="1750"/>
        <v>#DIV/0!</v>
      </c>
      <c r="GH57" s="300">
        <f t="shared" si="1609"/>
        <v>0</v>
      </c>
      <c r="GI57" s="780">
        <v>2</v>
      </c>
      <c r="GJ57" s="300">
        <f t="shared" si="1610"/>
        <v>0</v>
      </c>
      <c r="GK57" s="370" t="e">
        <f t="shared" si="1611"/>
        <v>#DIV/0!</v>
      </c>
      <c r="GL57" s="300">
        <f t="shared" si="1612"/>
        <v>0</v>
      </c>
      <c r="GM57" s="370">
        <v>1</v>
      </c>
      <c r="GN57" s="300">
        <f t="shared" si="1613"/>
        <v>0</v>
      </c>
      <c r="GO57" s="370">
        <v>1</v>
      </c>
      <c r="GP57" s="300">
        <f t="shared" si="1614"/>
        <v>0</v>
      </c>
      <c r="GQ57" s="370">
        <v>1</v>
      </c>
      <c r="GR57" s="300">
        <f t="shared" si="1615"/>
        <v>0</v>
      </c>
      <c r="GS57" s="370">
        <v>2</v>
      </c>
      <c r="GT57" s="300">
        <f t="shared" si="1616"/>
        <v>0</v>
      </c>
      <c r="GU57" s="370">
        <v>1</v>
      </c>
      <c r="GV57" s="300">
        <f t="shared" si="1617"/>
        <v>0</v>
      </c>
      <c r="GW57" s="370">
        <v>2</v>
      </c>
      <c r="GX57" s="300">
        <f t="shared" si="1618"/>
        <v>0</v>
      </c>
      <c r="GY57" s="370" t="e">
        <f t="shared" si="1719"/>
        <v>#DIV/0!</v>
      </c>
      <c r="GZ57" s="300">
        <f t="shared" si="1619"/>
        <v>0</v>
      </c>
      <c r="HA57" s="370">
        <v>1</v>
      </c>
      <c r="HB57" s="300">
        <f t="shared" si="1620"/>
        <v>0</v>
      </c>
      <c r="HC57" s="370">
        <v>1</v>
      </c>
      <c r="HD57" s="300">
        <f t="shared" si="1621"/>
        <v>0</v>
      </c>
      <c r="HE57" s="370" t="e">
        <f t="shared" si="1720"/>
        <v>#DIV/0!</v>
      </c>
      <c r="HF57" s="300">
        <f t="shared" si="1622"/>
        <v>0</v>
      </c>
      <c r="HG57" s="370" t="e">
        <f t="shared" si="1623"/>
        <v>#DIV/0!</v>
      </c>
      <c r="HH57" s="300">
        <f t="shared" si="1624"/>
        <v>0</v>
      </c>
      <c r="HI57" s="370">
        <v>1</v>
      </c>
      <c r="HJ57" s="300">
        <f t="shared" si="1625"/>
        <v>0</v>
      </c>
      <c r="HK57" s="370" t="e">
        <f t="shared" si="1626"/>
        <v>#DIV/0!</v>
      </c>
      <c r="HL57" s="300">
        <f t="shared" si="1627"/>
        <v>0</v>
      </c>
      <c r="HM57" s="370">
        <v>1</v>
      </c>
      <c r="HN57" s="300">
        <f t="shared" si="1628"/>
        <v>0</v>
      </c>
      <c r="HO57" s="370">
        <v>1</v>
      </c>
      <c r="HP57" s="300">
        <f t="shared" si="1629"/>
        <v>0</v>
      </c>
      <c r="HQ57" s="370">
        <v>1</v>
      </c>
      <c r="HR57" s="300">
        <f t="shared" si="1630"/>
        <v>0</v>
      </c>
      <c r="HS57" s="370">
        <v>1</v>
      </c>
      <c r="HT57" s="300">
        <f t="shared" si="1631"/>
        <v>0</v>
      </c>
      <c r="HU57" s="370">
        <v>1</v>
      </c>
      <c r="HV57" s="300">
        <f t="shared" si="1632"/>
        <v>0</v>
      </c>
      <c r="HW57" s="370">
        <v>1</v>
      </c>
      <c r="HX57" s="300">
        <f t="shared" si="1633"/>
        <v>0</v>
      </c>
      <c r="HY57" s="370">
        <v>1</v>
      </c>
      <c r="HZ57" s="300">
        <f t="shared" si="1634"/>
        <v>0</v>
      </c>
      <c r="IA57" s="370">
        <v>1</v>
      </c>
      <c r="IB57" s="300">
        <f t="shared" si="1635"/>
        <v>0</v>
      </c>
      <c r="IC57" s="370" t="e">
        <f t="shared" si="1721"/>
        <v>#DIV/0!</v>
      </c>
      <c r="ID57" s="300">
        <f t="shared" si="1636"/>
        <v>0</v>
      </c>
      <c r="IE57" s="370">
        <v>1</v>
      </c>
      <c r="IF57" s="300">
        <f t="shared" si="1637"/>
        <v>0</v>
      </c>
      <c r="IG57" s="370">
        <v>1</v>
      </c>
      <c r="IH57" s="300">
        <f t="shared" si="1638"/>
        <v>0</v>
      </c>
      <c r="II57" s="370">
        <v>1</v>
      </c>
      <c r="IJ57" s="300">
        <f t="shared" si="1639"/>
        <v>0</v>
      </c>
      <c r="IK57" s="370">
        <v>1</v>
      </c>
      <c r="IL57" s="300">
        <f t="shared" si="1640"/>
        <v>0</v>
      </c>
      <c r="IM57" s="370">
        <v>1</v>
      </c>
      <c r="IN57" s="300">
        <f t="shared" si="1641"/>
        <v>0</v>
      </c>
      <c r="IO57" s="370">
        <v>1</v>
      </c>
      <c r="IP57" s="300">
        <f t="shared" si="1642"/>
        <v>0</v>
      </c>
      <c r="IQ57" s="370">
        <v>1</v>
      </c>
      <c r="IR57" s="300">
        <f t="shared" si="1643"/>
        <v>0</v>
      </c>
      <c r="IS57" s="370">
        <v>1</v>
      </c>
      <c r="IT57" s="300">
        <f t="shared" si="1644"/>
        <v>0</v>
      </c>
      <c r="IU57" s="370" t="e">
        <f t="shared" si="1645"/>
        <v>#DIV/0!</v>
      </c>
      <c r="IV57" s="300">
        <f t="shared" si="1646"/>
        <v>0</v>
      </c>
      <c r="IW57" s="370">
        <v>1</v>
      </c>
      <c r="IX57" s="300">
        <f t="shared" si="1647"/>
        <v>0</v>
      </c>
      <c r="IY57" s="370">
        <v>1</v>
      </c>
      <c r="IZ57" s="300">
        <f t="shared" si="1648"/>
        <v>0</v>
      </c>
      <c r="JA57" s="370">
        <v>1</v>
      </c>
      <c r="JB57" s="300">
        <f t="shared" si="1649"/>
        <v>0</v>
      </c>
      <c r="JC57" s="370">
        <v>1</v>
      </c>
      <c r="JD57" s="300">
        <f t="shared" si="1650"/>
        <v>1</v>
      </c>
      <c r="JE57" s="370">
        <v>0</v>
      </c>
      <c r="JF57" s="300">
        <f t="shared" si="1651"/>
        <v>2</v>
      </c>
      <c r="JG57" s="370">
        <f>JF57/DL57</f>
        <v>2</v>
      </c>
      <c r="JH57" s="300">
        <f t="shared" si="1652"/>
        <v>-2</v>
      </c>
      <c r="JI57" s="370">
        <f>JH57/DM57</f>
        <v>-0.66666666666666663</v>
      </c>
      <c r="JJ57" s="300">
        <f t="shared" si="1653"/>
        <v>3</v>
      </c>
      <c r="JK57" s="370">
        <f>JJ57/DP57</f>
        <v>3</v>
      </c>
      <c r="JL57" s="300">
        <f t="shared" si="1654"/>
        <v>-1</v>
      </c>
      <c r="JM57" s="370">
        <f>JL57/DQ57</f>
        <v>-0.25</v>
      </c>
      <c r="JN57" s="300">
        <f t="shared" si="1655"/>
        <v>0</v>
      </c>
      <c r="JO57" s="370">
        <f>JN57/DR57</f>
        <v>0</v>
      </c>
      <c r="JP57" s="300">
        <f t="shared" si="1656"/>
        <v>-3</v>
      </c>
      <c r="JQ57" s="370">
        <f>JP57/DS57</f>
        <v>-1</v>
      </c>
      <c r="JR57" s="300">
        <f t="shared" si="1657"/>
        <v>1</v>
      </c>
      <c r="JS57" s="370">
        <v>0</v>
      </c>
      <c r="JT57" s="300">
        <f t="shared" si="1658"/>
        <v>-1</v>
      </c>
      <c r="JU57" s="370">
        <f>JT57/DU57</f>
        <v>-1</v>
      </c>
      <c r="JV57" s="300">
        <f t="shared" si="1659"/>
        <v>0</v>
      </c>
      <c r="JW57" s="370">
        <v>0</v>
      </c>
      <c r="JX57" s="300">
        <f t="shared" si="1660"/>
        <v>0</v>
      </c>
      <c r="JY57" s="370">
        <v>0</v>
      </c>
      <c r="JZ57" s="300">
        <f t="shared" si="1662"/>
        <v>0</v>
      </c>
      <c r="KA57" s="370">
        <v>0</v>
      </c>
      <c r="KB57" s="300">
        <f t="shared" si="1664"/>
        <v>0</v>
      </c>
      <c r="KC57" s="370">
        <v>0</v>
      </c>
      <c r="KD57" s="300">
        <f t="shared" si="1666"/>
        <v>0</v>
      </c>
      <c r="KE57" s="370">
        <v>0</v>
      </c>
      <c r="KF57" s="300">
        <f t="shared" si="1668"/>
        <v>0</v>
      </c>
      <c r="KG57" s="375">
        <v>0</v>
      </c>
      <c r="KH57" s="300">
        <f t="shared" si="1670"/>
        <v>0</v>
      </c>
      <c r="KI57" s="370">
        <v>0</v>
      </c>
      <c r="KJ57" s="300">
        <f t="shared" si="1672"/>
        <v>0</v>
      </c>
      <c r="KK57" s="370">
        <f t="shared" si="1673"/>
        <v>0</v>
      </c>
      <c r="KL57" s="300">
        <f t="shared" si="1674"/>
        <v>0</v>
      </c>
      <c r="KM57" s="370">
        <f t="shared" si="1675"/>
        <v>0</v>
      </c>
      <c r="KN57" s="300">
        <f t="shared" si="1676"/>
        <v>0</v>
      </c>
      <c r="KO57" s="370">
        <f t="shared" si="1677"/>
        <v>0</v>
      </c>
      <c r="KP57" s="300">
        <f t="shared" si="1678"/>
        <v>0</v>
      </c>
      <c r="KQ57" s="370">
        <f t="shared" si="1679"/>
        <v>0</v>
      </c>
      <c r="KR57" s="300">
        <f t="shared" si="1680"/>
        <v>0</v>
      </c>
      <c r="KS57" s="370">
        <f t="shared" si="1681"/>
        <v>0</v>
      </c>
      <c r="KT57" s="300">
        <f t="shared" si="1682"/>
        <v>0</v>
      </c>
      <c r="KU57" s="370">
        <f t="shared" si="1683"/>
        <v>0</v>
      </c>
      <c r="KV57" s="300">
        <f t="shared" si="1684"/>
        <v>0</v>
      </c>
      <c r="KW57" s="370">
        <f t="shared" si="1685"/>
        <v>0</v>
      </c>
      <c r="KX57" s="300">
        <f t="shared" si="1686"/>
        <v>0</v>
      </c>
      <c r="KY57" s="370">
        <f t="shared" si="1687"/>
        <v>0</v>
      </c>
      <c r="KZ57" s="300">
        <f t="shared" si="1688"/>
        <v>0</v>
      </c>
      <c r="LA57" s="370">
        <f t="shared" si="1689"/>
        <v>0</v>
      </c>
      <c r="LB57" s="300">
        <f t="shared" si="1690"/>
        <v>0</v>
      </c>
      <c r="LC57" s="370">
        <f t="shared" si="1691"/>
        <v>0</v>
      </c>
      <c r="LD57" s="846">
        <f t="shared" si="1692"/>
        <v>0</v>
      </c>
      <c r="LE57" s="969">
        <f t="shared" si="1693"/>
        <v>0</v>
      </c>
      <c r="LF57" s="110">
        <f t="shared" ref="LF57" si="1788">LE57-LD57</f>
        <v>0</v>
      </c>
      <c r="LG57" s="100">
        <f t="shared" ref="LG57" si="1789">IF(ISERROR(LF57/LD57),0,LF57/LD57)</f>
        <v>0</v>
      </c>
      <c r="LH57" s="614"/>
      <c r="LI57" s="614"/>
      <c r="LJ57" s="614"/>
      <c r="LK57" t="str">
        <f t="shared" si="1696"/>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7"/>
      <c r="MV57" s="697"/>
      <c r="MW57" s="697"/>
      <c r="MX57" s="697"/>
      <c r="MY57" s="697"/>
      <c r="MZ57" s="697">
        <f t="shared" si="1751"/>
        <v>0</v>
      </c>
      <c r="NA57" s="697">
        <f t="shared" si="1752"/>
        <v>0</v>
      </c>
      <c r="NB57" s="697">
        <f t="shared" si="1753"/>
        <v>0</v>
      </c>
      <c r="NC57" s="697">
        <f t="shared" si="1754"/>
        <v>0</v>
      </c>
      <c r="ND57" s="697"/>
      <c r="NE57" s="697">
        <f t="shared" si="1755"/>
        <v>0</v>
      </c>
      <c r="NF57" s="697"/>
      <c r="NG57" s="800">
        <f t="shared" si="1756"/>
        <v>0</v>
      </c>
      <c r="NH57" s="800">
        <f t="shared" si="1757"/>
        <v>0</v>
      </c>
      <c r="NI57" s="800">
        <f t="shared" si="1758"/>
        <v>0</v>
      </c>
      <c r="NJ57" s="800">
        <f t="shared" si="1759"/>
        <v>0</v>
      </c>
      <c r="NK57" s="800">
        <f t="shared" si="1760"/>
        <v>0</v>
      </c>
      <c r="NL57" s="800">
        <f t="shared" si="1761"/>
        <v>0</v>
      </c>
      <c r="NM57" s="800">
        <f t="shared" si="1762"/>
        <v>0</v>
      </c>
      <c r="NN57" s="800"/>
      <c r="NO57" s="800"/>
      <c r="NP57" s="800"/>
      <c r="NQ57" s="800">
        <f t="shared" si="1763"/>
        <v>0</v>
      </c>
      <c r="NR57" s="800"/>
      <c r="NS57" s="853">
        <f t="shared" si="1764"/>
        <v>0</v>
      </c>
      <c r="NT57" s="853">
        <f t="shared" si="1765"/>
        <v>0</v>
      </c>
      <c r="NU57" s="853">
        <f t="shared" si="1766"/>
        <v>0</v>
      </c>
      <c r="NV57" s="853">
        <f t="shared" si="1767"/>
        <v>0</v>
      </c>
      <c r="NW57" s="853">
        <f t="shared" si="1768"/>
        <v>0</v>
      </c>
      <c r="NX57" s="853"/>
      <c r="NY57" s="853">
        <f t="shared" si="1769"/>
        <v>0</v>
      </c>
      <c r="NZ57" s="853">
        <f t="shared" si="1770"/>
        <v>0</v>
      </c>
      <c r="OA57" s="853">
        <f t="shared" si="1771"/>
        <v>0</v>
      </c>
      <c r="OB57" s="853">
        <f t="shared" si="1772"/>
        <v>0</v>
      </c>
      <c r="OC57" s="853">
        <f t="shared" si="1773"/>
        <v>0</v>
      </c>
      <c r="OD57" s="853">
        <f t="shared" si="1774"/>
        <v>0</v>
      </c>
      <c r="OE57" s="1040">
        <f t="shared" si="1702"/>
        <v>0</v>
      </c>
      <c r="OF57" s="1040">
        <f t="shared" si="1703"/>
        <v>0</v>
      </c>
      <c r="OG57" s="1040">
        <f t="shared" si="1704"/>
        <v>0</v>
      </c>
      <c r="OH57" s="1040">
        <f t="shared" si="1705"/>
        <v>0</v>
      </c>
      <c r="OI57" s="1040">
        <f t="shared" si="1706"/>
        <v>0</v>
      </c>
      <c r="OJ57" s="1040">
        <f t="shared" si="1707"/>
        <v>0</v>
      </c>
      <c r="OK57" s="1040">
        <f t="shared" si="1708"/>
        <v>0</v>
      </c>
      <c r="OL57" s="1040">
        <f t="shared" si="1709"/>
        <v>0</v>
      </c>
      <c r="OM57" s="1040">
        <f t="shared" si="1710"/>
        <v>0</v>
      </c>
      <c r="ON57" s="1040">
        <f t="shared" si="1711"/>
        <v>0</v>
      </c>
      <c r="OO57" s="1040">
        <f t="shared" si="1712"/>
        <v>1</v>
      </c>
      <c r="OP57" s="1040">
        <f t="shared" si="1713"/>
        <v>3</v>
      </c>
      <c r="OQ57" s="1062">
        <f t="shared" si="1775"/>
        <v>1</v>
      </c>
      <c r="OR57" s="1062">
        <f t="shared" si="1776"/>
        <v>4</v>
      </c>
      <c r="OS57" s="1062">
        <f t="shared" si="1777"/>
        <v>3</v>
      </c>
      <c r="OT57" s="1062">
        <f t="shared" si="1778"/>
        <v>3</v>
      </c>
      <c r="OU57" s="1062">
        <f t="shared" si="1779"/>
        <v>0</v>
      </c>
      <c r="OV57" s="1062">
        <f t="shared" si="1780"/>
        <v>1</v>
      </c>
      <c r="OW57" s="1062">
        <f t="shared" si="1781"/>
        <v>0</v>
      </c>
      <c r="OX57" s="1062">
        <f t="shared" si="1782"/>
        <v>0</v>
      </c>
      <c r="OY57" s="1062">
        <f t="shared" si="1714"/>
        <v>0</v>
      </c>
      <c r="OZ57" s="1062">
        <f t="shared" si="1714"/>
        <v>0</v>
      </c>
      <c r="PA57" s="1062">
        <f t="shared" si="1714"/>
        <v>0</v>
      </c>
      <c r="PB57" s="1062">
        <f t="shared" si="1714"/>
        <v>0</v>
      </c>
      <c r="PC57" s="1120">
        <f t="shared" si="1715"/>
        <v>0</v>
      </c>
      <c r="PD57" s="1120">
        <f t="shared" si="1716"/>
        <v>0</v>
      </c>
      <c r="PE57" s="1120">
        <f t="shared" si="1716"/>
        <v>0</v>
      </c>
      <c r="PF57" s="1120">
        <f t="shared" si="1716"/>
        <v>0</v>
      </c>
      <c r="PG57" s="1120">
        <f t="shared" si="1716"/>
        <v>0</v>
      </c>
      <c r="PH57" s="1120">
        <f t="shared" si="1716"/>
        <v>0</v>
      </c>
      <c r="PI57" s="1120">
        <f t="shared" si="1716"/>
        <v>0</v>
      </c>
      <c r="PJ57" s="1120">
        <f t="shared" si="1716"/>
        <v>0</v>
      </c>
      <c r="PK57" s="1120"/>
      <c r="PL57" s="1120"/>
      <c r="PM57" s="1120"/>
      <c r="PN57" s="1120"/>
    </row>
    <row r="58" spans="1:430" x14ac:dyDescent="0.3">
      <c r="A58" s="675"/>
      <c r="B58" s="50">
        <v>8.6999999999999993</v>
      </c>
      <c r="E58" s="1192" t="s">
        <v>8</v>
      </c>
      <c r="F58" s="1192"/>
      <c r="G58" s="119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52"/>
        <v>76</v>
      </c>
      <c r="AW58" s="150">
        <f t="shared" si="1553"/>
        <v>6.333333333333333</v>
      </c>
      <c r="AX58" s="338">
        <v>5</v>
      </c>
      <c r="AY58" s="64">
        <v>7</v>
      </c>
      <c r="AZ58" s="20">
        <v>3</v>
      </c>
      <c r="BA58" s="64">
        <v>3</v>
      </c>
      <c r="BB58" s="20">
        <v>0</v>
      </c>
      <c r="BC58" s="64">
        <v>2</v>
      </c>
      <c r="BD58" s="187">
        <v>2</v>
      </c>
      <c r="BE58" s="64">
        <v>3</v>
      </c>
      <c r="BF58" s="187">
        <v>3</v>
      </c>
      <c r="BG58" s="64">
        <v>4</v>
      </c>
      <c r="BH58" s="187">
        <v>3</v>
      </c>
      <c r="BI58" s="64">
        <v>1</v>
      </c>
      <c r="BJ58" s="118">
        <f t="shared" si="1556"/>
        <v>36</v>
      </c>
      <c r="BK58" s="150">
        <f t="shared" si="1557"/>
        <v>3</v>
      </c>
      <c r="BL58" s="338">
        <v>2</v>
      </c>
      <c r="BM58" s="64">
        <v>4</v>
      </c>
      <c r="BN58" s="20">
        <v>2</v>
      </c>
      <c r="BO58" s="64">
        <v>2</v>
      </c>
      <c r="BP58" s="20">
        <v>2</v>
      </c>
      <c r="BQ58" s="64">
        <v>2</v>
      </c>
      <c r="BR58" s="187">
        <v>2</v>
      </c>
      <c r="BS58" s="64">
        <v>2</v>
      </c>
      <c r="BT58" s="187">
        <v>4</v>
      </c>
      <c r="BU58" s="187">
        <v>2</v>
      </c>
      <c r="BV58" s="187">
        <v>4</v>
      </c>
      <c r="BW58" s="187">
        <v>0</v>
      </c>
      <c r="BX58" s="118">
        <f t="shared" si="1564"/>
        <v>28</v>
      </c>
      <c r="BY58" s="150">
        <f t="shared" si="1565"/>
        <v>2.3333333333333335</v>
      </c>
      <c r="BZ58" s="187">
        <v>2</v>
      </c>
      <c r="CA58" s="64">
        <v>3</v>
      </c>
      <c r="CB58" s="20">
        <v>3</v>
      </c>
      <c r="CC58" s="844">
        <v>0</v>
      </c>
      <c r="CD58" s="20">
        <v>3</v>
      </c>
      <c r="CE58" s="844">
        <v>1</v>
      </c>
      <c r="CF58" s="846">
        <v>2</v>
      </c>
      <c r="CG58" s="844">
        <v>3</v>
      </c>
      <c r="CH58" s="846">
        <v>4</v>
      </c>
      <c r="CI58" s="846">
        <v>1</v>
      </c>
      <c r="CJ58" s="846">
        <v>3</v>
      </c>
      <c r="CK58" s="846">
        <v>2</v>
      </c>
      <c r="CL58" s="847">
        <f t="shared" si="1572"/>
        <v>27</v>
      </c>
      <c r="CM58" s="150">
        <f t="shared" si="1573"/>
        <v>2.25</v>
      </c>
      <c r="CN58" s="187">
        <v>2</v>
      </c>
      <c r="CO58" s="64">
        <v>3</v>
      </c>
      <c r="CP58" s="20">
        <v>2</v>
      </c>
      <c r="CQ58" s="844">
        <v>3</v>
      </c>
      <c r="CR58" s="907">
        <v>2</v>
      </c>
      <c r="CS58" s="908">
        <v>0</v>
      </c>
      <c r="CT58" s="909">
        <v>2</v>
      </c>
      <c r="CU58" s="908">
        <v>3</v>
      </c>
      <c r="CV58" s="998">
        <v>3</v>
      </c>
      <c r="CW58" s="999">
        <v>2</v>
      </c>
      <c r="CX58" s="998">
        <v>2</v>
      </c>
      <c r="CY58" s="1000">
        <v>2</v>
      </c>
      <c r="CZ58" s="996">
        <f t="shared" si="1580"/>
        <v>26</v>
      </c>
      <c r="DA58" s="997">
        <f t="shared" si="1581"/>
        <v>2.1666666666666665</v>
      </c>
      <c r="DB58" s="909">
        <v>2</v>
      </c>
      <c r="DC58" s="908">
        <v>2</v>
      </c>
      <c r="DD58" s="907">
        <v>2</v>
      </c>
      <c r="DE58" s="908">
        <v>2</v>
      </c>
      <c r="DF58" s="907">
        <v>2</v>
      </c>
      <c r="DG58" s="908">
        <v>1</v>
      </c>
      <c r="DH58" s="909">
        <v>2</v>
      </c>
      <c r="DI58" s="908">
        <v>2</v>
      </c>
      <c r="DJ58" s="909">
        <v>2</v>
      </c>
      <c r="DK58" s="908">
        <v>2</v>
      </c>
      <c r="DL58" s="909">
        <v>2</v>
      </c>
      <c r="DM58" s="908">
        <v>2</v>
      </c>
      <c r="DN58" s="996">
        <f t="shared" si="1588"/>
        <v>23</v>
      </c>
      <c r="DO58" s="997">
        <f t="shared" si="1589"/>
        <v>1.9166666666666667</v>
      </c>
      <c r="DP58" s="998">
        <v>1</v>
      </c>
      <c r="DQ58" s="1000">
        <v>1</v>
      </c>
      <c r="DR58" s="1142">
        <v>4</v>
      </c>
      <c r="DS58" s="1000">
        <v>2</v>
      </c>
      <c r="DT58" s="1142">
        <v>0</v>
      </c>
      <c r="DU58" s="1000">
        <v>2</v>
      </c>
      <c r="DV58" s="998">
        <v>2</v>
      </c>
      <c r="DW58" s="1000">
        <v>2</v>
      </c>
      <c r="DX58" s="998">
        <v>2</v>
      </c>
      <c r="DY58" s="1000">
        <v>1</v>
      </c>
      <c r="DZ58" s="998">
        <v>3</v>
      </c>
      <c r="EA58" s="1000">
        <v>0</v>
      </c>
      <c r="EB58" s="996">
        <f t="shared" si="1596"/>
        <v>20</v>
      </c>
      <c r="EC58" s="997">
        <f t="shared" si="1597"/>
        <v>1.6666666666666667</v>
      </c>
      <c r="ED58" s="909">
        <v>2</v>
      </c>
      <c r="EE58" s="908">
        <v>4</v>
      </c>
      <c r="EF58" s="907">
        <v>0</v>
      </c>
      <c r="EG58" s="908">
        <v>2</v>
      </c>
      <c r="EH58" s="907">
        <v>2</v>
      </c>
      <c r="EI58" s="908">
        <v>1</v>
      </c>
      <c r="EJ58" s="909">
        <v>2</v>
      </c>
      <c r="EK58" s="908">
        <v>2</v>
      </c>
      <c r="EL58" s="909">
        <v>4</v>
      </c>
      <c r="EM58" s="908"/>
      <c r="EN58" s="909"/>
      <c r="EO58" s="908"/>
      <c r="EP58" s="910">
        <f t="shared" si="1603"/>
        <v>19</v>
      </c>
      <c r="EQ58" s="150">
        <f t="shared" si="1604"/>
        <v>2.1111111111111112</v>
      </c>
      <c r="ER58" s="110">
        <f t="shared" si="1722"/>
        <v>3</v>
      </c>
      <c r="ES58" s="367">
        <f t="shared" ref="ES58:ES65" si="1790">ER58/AU58</f>
        <v>1.5</v>
      </c>
      <c r="ET58" s="110">
        <f t="shared" si="1723"/>
        <v>2</v>
      </c>
      <c r="EU58" s="367">
        <f t="shared" si="1724"/>
        <v>0.4</v>
      </c>
      <c r="EV58" s="110">
        <f t="shared" si="1725"/>
        <v>-4</v>
      </c>
      <c r="EW58" s="367">
        <f t="shared" si="1726"/>
        <v>-0.5714285714285714</v>
      </c>
      <c r="EX58" s="110">
        <f t="shared" si="1727"/>
        <v>0</v>
      </c>
      <c r="EY58" s="367">
        <f t="shared" si="1728"/>
        <v>0</v>
      </c>
      <c r="EZ58" s="110">
        <f t="shared" si="1729"/>
        <v>-3</v>
      </c>
      <c r="FA58" s="367">
        <f>EZ58/BA58</f>
        <v>-1</v>
      </c>
      <c r="FB58" s="110">
        <f t="shared" si="1730"/>
        <v>2</v>
      </c>
      <c r="FC58" s="421">
        <v>0</v>
      </c>
      <c r="FD58" s="110">
        <f t="shared" si="1731"/>
        <v>0</v>
      </c>
      <c r="FE58" s="367">
        <f>FD58/BC58</f>
        <v>0</v>
      </c>
      <c r="FF58" s="110">
        <f t="shared" si="1732"/>
        <v>1</v>
      </c>
      <c r="FG58" s="367">
        <f>FF58/BD58</f>
        <v>0.5</v>
      </c>
      <c r="FH58" s="110">
        <f t="shared" si="1733"/>
        <v>0</v>
      </c>
      <c r="FI58" s="367">
        <f t="shared" si="1734"/>
        <v>0</v>
      </c>
      <c r="FJ58" s="110">
        <f t="shared" si="1735"/>
        <v>1</v>
      </c>
      <c r="FK58" s="100">
        <f t="shared" si="1736"/>
        <v>0.33333333333333331</v>
      </c>
      <c r="FL58" s="110">
        <f t="shared" si="1737"/>
        <v>-1</v>
      </c>
      <c r="FM58" s="367">
        <f t="shared" si="1738"/>
        <v>-0.25</v>
      </c>
      <c r="FN58" s="110">
        <f t="shared" si="1739"/>
        <v>-2</v>
      </c>
      <c r="FO58" s="367">
        <f>FN58/BH58</f>
        <v>-0.66666666666666663</v>
      </c>
      <c r="FP58" s="110">
        <f t="shared" si="1740"/>
        <v>1</v>
      </c>
      <c r="FQ58" s="367">
        <f t="shared" si="1741"/>
        <v>1</v>
      </c>
      <c r="FR58" s="300">
        <f t="shared" si="1742"/>
        <v>2</v>
      </c>
      <c r="FS58" s="370">
        <f t="shared" si="1743"/>
        <v>1</v>
      </c>
      <c r="FT58" s="300">
        <f t="shared" si="1744"/>
        <v>-2</v>
      </c>
      <c r="FU58" s="370">
        <f t="shared" si="1745"/>
        <v>-0.5</v>
      </c>
      <c r="FV58" s="300">
        <f t="shared" si="1746"/>
        <v>0</v>
      </c>
      <c r="FW58" s="370">
        <f t="shared" si="1747"/>
        <v>0</v>
      </c>
      <c r="FX58" s="300">
        <f t="shared" si="1748"/>
        <v>0</v>
      </c>
      <c r="FY58" s="370">
        <f t="shared" ref="FY58:FY65" si="1791">FX58/BO58</f>
        <v>0</v>
      </c>
      <c r="FZ58" s="300">
        <f t="shared" si="1605"/>
        <v>0</v>
      </c>
      <c r="GA58" s="370">
        <f t="shared" si="1749"/>
        <v>0</v>
      </c>
      <c r="GB58" s="300">
        <f t="shared" si="1606"/>
        <v>0</v>
      </c>
      <c r="GC58" s="370">
        <f>GB58/BQ58</f>
        <v>0</v>
      </c>
      <c r="GD58" s="300">
        <f t="shared" si="1607"/>
        <v>0</v>
      </c>
      <c r="GE58" s="370">
        <f>GD58/BR58</f>
        <v>0</v>
      </c>
      <c r="GF58" s="300">
        <f t="shared" si="1608"/>
        <v>2</v>
      </c>
      <c r="GG58" s="370">
        <f t="shared" si="1750"/>
        <v>1</v>
      </c>
      <c r="GH58" s="300">
        <f t="shared" si="1609"/>
        <v>-2</v>
      </c>
      <c r="GI58" s="370">
        <f t="shared" ref="GI58:GI65" si="1792">GH58/BT58</f>
        <v>-0.5</v>
      </c>
      <c r="GJ58" s="300">
        <f t="shared" si="1610"/>
        <v>2</v>
      </c>
      <c r="GK58" s="370">
        <f t="shared" si="1611"/>
        <v>1</v>
      </c>
      <c r="GL58" s="300">
        <f t="shared" si="1612"/>
        <v>-4</v>
      </c>
      <c r="GM58" s="370">
        <f>GL58/BV58</f>
        <v>-1</v>
      </c>
      <c r="GN58" s="300">
        <f t="shared" si="1613"/>
        <v>2</v>
      </c>
      <c r="GO58" s="370">
        <v>0</v>
      </c>
      <c r="GP58" s="300">
        <f t="shared" si="1614"/>
        <v>1</v>
      </c>
      <c r="GQ58" s="370">
        <f>GP58/BZ58</f>
        <v>0.5</v>
      </c>
      <c r="GR58" s="300">
        <f t="shared" si="1615"/>
        <v>0</v>
      </c>
      <c r="GS58" s="370">
        <f t="shared" ref="GS58:GS65" si="1793">GR58/CA58</f>
        <v>0</v>
      </c>
      <c r="GT58" s="300">
        <f t="shared" si="1616"/>
        <v>-3</v>
      </c>
      <c r="GU58" s="370">
        <f>GT58/CB58</f>
        <v>-1</v>
      </c>
      <c r="GV58" s="300">
        <f t="shared" si="1617"/>
        <v>3</v>
      </c>
      <c r="GW58" s="370">
        <v>1</v>
      </c>
      <c r="GX58" s="300">
        <f t="shared" si="1618"/>
        <v>-2</v>
      </c>
      <c r="GY58" s="370">
        <f t="shared" si="1719"/>
        <v>-0.66666666666666663</v>
      </c>
      <c r="GZ58" s="300">
        <f t="shared" si="1619"/>
        <v>1</v>
      </c>
      <c r="HA58" s="370">
        <f>GZ58/CE58</f>
        <v>1</v>
      </c>
      <c r="HB58" s="300">
        <f t="shared" si="1620"/>
        <v>1</v>
      </c>
      <c r="HC58" s="370">
        <f>HB58/CF58</f>
        <v>0.5</v>
      </c>
      <c r="HD58" s="300">
        <f t="shared" si="1621"/>
        <v>1</v>
      </c>
      <c r="HE58" s="370">
        <f t="shared" si="1720"/>
        <v>0.33333333333333331</v>
      </c>
      <c r="HF58" s="300">
        <f t="shared" si="1622"/>
        <v>-3</v>
      </c>
      <c r="HG58" s="370">
        <f t="shared" si="1623"/>
        <v>-0.75</v>
      </c>
      <c r="HH58" s="300">
        <f t="shared" si="1624"/>
        <v>2</v>
      </c>
      <c r="HI58" s="370">
        <f t="shared" ref="HI58:HI65" si="1794">HH58/CI58</f>
        <v>2</v>
      </c>
      <c r="HJ58" s="300">
        <f t="shared" si="1625"/>
        <v>-1</v>
      </c>
      <c r="HK58" s="370">
        <f t="shared" si="1626"/>
        <v>-0.33333333333333331</v>
      </c>
      <c r="HL58" s="300">
        <f t="shared" si="1627"/>
        <v>0</v>
      </c>
      <c r="HM58" s="370">
        <f t="shared" ref="HM58:HM65" si="1795">HL58/CK58</f>
        <v>0</v>
      </c>
      <c r="HN58" s="300">
        <f t="shared" si="1628"/>
        <v>1</v>
      </c>
      <c r="HO58" s="370">
        <f>HN58/CN58</f>
        <v>0.5</v>
      </c>
      <c r="HP58" s="300">
        <f t="shared" si="1629"/>
        <v>-1</v>
      </c>
      <c r="HQ58" s="370">
        <f t="shared" ref="HQ58:HQ65" si="1796">HP58/CO58</f>
        <v>-0.33333333333333331</v>
      </c>
      <c r="HR58" s="300">
        <f t="shared" si="1630"/>
        <v>1</v>
      </c>
      <c r="HS58" s="370">
        <f>HR58/CP58</f>
        <v>0.5</v>
      </c>
      <c r="HT58" s="300">
        <f t="shared" si="1631"/>
        <v>-1</v>
      </c>
      <c r="HU58" s="370">
        <f t="shared" ref="HU58:HU65" si="1797">HT58/CQ58</f>
        <v>-0.33333333333333331</v>
      </c>
      <c r="HV58" s="300">
        <f t="shared" si="1632"/>
        <v>-2</v>
      </c>
      <c r="HW58" s="370">
        <f>HV58/CR58</f>
        <v>-1</v>
      </c>
      <c r="HX58" s="300">
        <f t="shared" si="1633"/>
        <v>2</v>
      </c>
      <c r="HY58" s="370">
        <v>0</v>
      </c>
      <c r="HZ58" s="300">
        <f t="shared" si="1634"/>
        <v>1</v>
      </c>
      <c r="IA58" s="370">
        <f>HZ58/CT58</f>
        <v>0.5</v>
      </c>
      <c r="IB58" s="300">
        <f t="shared" si="1635"/>
        <v>0</v>
      </c>
      <c r="IC58" s="370">
        <f t="shared" si="1721"/>
        <v>0</v>
      </c>
      <c r="ID58" s="300">
        <f t="shared" si="1636"/>
        <v>-1</v>
      </c>
      <c r="IE58" s="370">
        <f>ID58/CV58</f>
        <v>-0.33333333333333331</v>
      </c>
      <c r="IF58" s="300">
        <f t="shared" si="1637"/>
        <v>0</v>
      </c>
      <c r="IG58" s="370">
        <f t="shared" ref="IG58:IG65" si="1798">IF58/CW58</f>
        <v>0</v>
      </c>
      <c r="IH58" s="300">
        <f t="shared" si="1638"/>
        <v>0</v>
      </c>
      <c r="II58" s="370">
        <f>IH58/CX58</f>
        <v>0</v>
      </c>
      <c r="IJ58" s="300">
        <f t="shared" si="1639"/>
        <v>0</v>
      </c>
      <c r="IK58" s="370">
        <f>IJ58/CY58</f>
        <v>0</v>
      </c>
      <c r="IL58" s="300">
        <f t="shared" si="1640"/>
        <v>0</v>
      </c>
      <c r="IM58" s="370">
        <f>IL58/DB58</f>
        <v>0</v>
      </c>
      <c r="IN58" s="300">
        <f t="shared" si="1641"/>
        <v>0</v>
      </c>
      <c r="IO58" s="370">
        <f>IN58/DD58</f>
        <v>0</v>
      </c>
      <c r="IP58" s="300">
        <f t="shared" si="1642"/>
        <v>0</v>
      </c>
      <c r="IQ58" s="370">
        <f>IP58/DD58</f>
        <v>0</v>
      </c>
      <c r="IR58" s="300">
        <f t="shared" si="1643"/>
        <v>0</v>
      </c>
      <c r="IS58" s="370">
        <f>IR58/DO58</f>
        <v>0</v>
      </c>
      <c r="IT58" s="300">
        <f t="shared" si="1644"/>
        <v>-1</v>
      </c>
      <c r="IU58" s="370">
        <f t="shared" si="1645"/>
        <v>-0.5</v>
      </c>
      <c r="IV58" s="300">
        <f t="shared" si="1646"/>
        <v>1</v>
      </c>
      <c r="IW58" s="370">
        <f>IV58/DG58</f>
        <v>1</v>
      </c>
      <c r="IX58" s="300">
        <f t="shared" si="1647"/>
        <v>0</v>
      </c>
      <c r="IY58" s="370">
        <f>IX58/DH58</f>
        <v>0</v>
      </c>
      <c r="IZ58" s="300">
        <f t="shared" si="1648"/>
        <v>0</v>
      </c>
      <c r="JA58" s="370">
        <f>IZ58/DI58</f>
        <v>0</v>
      </c>
      <c r="JB58" s="300">
        <f t="shared" si="1649"/>
        <v>0</v>
      </c>
      <c r="JC58" s="370">
        <f>JB58/DJ58</f>
        <v>0</v>
      </c>
      <c r="JD58" s="300">
        <f t="shared" si="1650"/>
        <v>0</v>
      </c>
      <c r="JE58" s="370">
        <f>JD58/DK58</f>
        <v>0</v>
      </c>
      <c r="JF58" s="300">
        <f t="shared" si="1651"/>
        <v>0</v>
      </c>
      <c r="JG58" s="370">
        <f>JF58/DL58</f>
        <v>0</v>
      </c>
      <c r="JH58" s="300">
        <f t="shared" si="1652"/>
        <v>-1</v>
      </c>
      <c r="JI58" s="370">
        <f>JH58/DM58</f>
        <v>-0.5</v>
      </c>
      <c r="JJ58" s="300">
        <f t="shared" si="1653"/>
        <v>0</v>
      </c>
      <c r="JK58" s="370">
        <f>JJ58/DP58</f>
        <v>0</v>
      </c>
      <c r="JL58" s="300">
        <f t="shared" si="1654"/>
        <v>3</v>
      </c>
      <c r="JM58" s="370">
        <f>JL58/DQ58</f>
        <v>3</v>
      </c>
      <c r="JN58" s="300">
        <f t="shared" si="1655"/>
        <v>-2</v>
      </c>
      <c r="JO58" s="370">
        <f>JN58/DR58</f>
        <v>-0.5</v>
      </c>
      <c r="JP58" s="300">
        <f t="shared" si="1656"/>
        <v>-2</v>
      </c>
      <c r="JQ58" s="370">
        <f>JP58/DS58</f>
        <v>-1</v>
      </c>
      <c r="JR58" s="300">
        <f t="shared" si="1657"/>
        <v>2</v>
      </c>
      <c r="JS58" s="370">
        <v>0</v>
      </c>
      <c r="JT58" s="300">
        <f t="shared" si="1658"/>
        <v>0</v>
      </c>
      <c r="JU58" s="370">
        <f>JT58/DU58</f>
        <v>0</v>
      </c>
      <c r="JV58" s="300">
        <f t="shared" si="1659"/>
        <v>0</v>
      </c>
      <c r="JW58" s="370">
        <f>JV58/DV58</f>
        <v>0</v>
      </c>
      <c r="JX58" s="300">
        <f t="shared" si="1660"/>
        <v>0</v>
      </c>
      <c r="JY58" s="370">
        <f t="shared" si="1661"/>
        <v>0</v>
      </c>
      <c r="JZ58" s="300">
        <f t="shared" si="1662"/>
        <v>-1</v>
      </c>
      <c r="KA58" s="370">
        <f t="shared" si="1663"/>
        <v>-0.5</v>
      </c>
      <c r="KB58" s="300">
        <f t="shared" si="1664"/>
        <v>2</v>
      </c>
      <c r="KC58" s="370">
        <f t="shared" si="1665"/>
        <v>2</v>
      </c>
      <c r="KD58" s="300">
        <f t="shared" si="1666"/>
        <v>-3</v>
      </c>
      <c r="KE58" s="370">
        <f t="shared" si="1667"/>
        <v>-1</v>
      </c>
      <c r="KF58" s="300">
        <f t="shared" si="1668"/>
        <v>2</v>
      </c>
      <c r="KG58" s="375">
        <v>0</v>
      </c>
      <c r="KH58" s="300">
        <f t="shared" si="1670"/>
        <v>2</v>
      </c>
      <c r="KI58" s="370">
        <f t="shared" si="1671"/>
        <v>1</v>
      </c>
      <c r="KJ58" s="300">
        <f t="shared" si="1672"/>
        <v>-4</v>
      </c>
      <c r="KK58" s="370">
        <f t="shared" si="1673"/>
        <v>-1</v>
      </c>
      <c r="KL58" s="300">
        <f t="shared" si="1674"/>
        <v>2</v>
      </c>
      <c r="KM58" s="370">
        <f t="shared" si="1675"/>
        <v>0</v>
      </c>
      <c r="KN58" s="300">
        <f t="shared" si="1676"/>
        <v>0</v>
      </c>
      <c r="KO58" s="370">
        <f t="shared" si="1677"/>
        <v>0</v>
      </c>
      <c r="KP58" s="300">
        <f t="shared" si="1678"/>
        <v>-1</v>
      </c>
      <c r="KQ58" s="370">
        <f t="shared" si="1679"/>
        <v>-0.5</v>
      </c>
      <c r="KR58" s="300">
        <f t="shared" si="1680"/>
        <v>1</v>
      </c>
      <c r="KS58" s="370">
        <f t="shared" si="1681"/>
        <v>1</v>
      </c>
      <c r="KT58" s="300">
        <f t="shared" si="1682"/>
        <v>0</v>
      </c>
      <c r="KU58" s="370">
        <f t="shared" si="1683"/>
        <v>0</v>
      </c>
      <c r="KV58" s="300">
        <f t="shared" si="1684"/>
        <v>2</v>
      </c>
      <c r="KW58" s="370">
        <f t="shared" si="1685"/>
        <v>1</v>
      </c>
      <c r="KX58" s="300">
        <f t="shared" si="1686"/>
        <v>-4</v>
      </c>
      <c r="KY58" s="370">
        <f t="shared" si="1687"/>
        <v>-1</v>
      </c>
      <c r="KZ58" s="300">
        <f t="shared" si="1688"/>
        <v>0</v>
      </c>
      <c r="LA58" s="370">
        <f t="shared" si="1689"/>
        <v>0</v>
      </c>
      <c r="LB58" s="300">
        <f t="shared" si="1690"/>
        <v>0</v>
      </c>
      <c r="LC58" s="370">
        <f t="shared" si="1691"/>
        <v>0</v>
      </c>
      <c r="LD58" s="846">
        <f t="shared" si="1692"/>
        <v>2</v>
      </c>
      <c r="LE58" s="969">
        <f t="shared" si="1693"/>
        <v>4</v>
      </c>
      <c r="LF58" s="110">
        <f t="shared" si="1694"/>
        <v>2</v>
      </c>
      <c r="LG58" s="100">
        <f t="shared" si="1695"/>
        <v>1</v>
      </c>
      <c r="LH58" s="614"/>
      <c r="LI58" s="614"/>
      <c r="LJ58" s="614"/>
      <c r="LK58" t="str">
        <f t="shared" si="1696"/>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99">AJ58</f>
        <v>8</v>
      </c>
      <c r="LX58" s="241">
        <f t="shared" si="1799"/>
        <v>3</v>
      </c>
      <c r="LY58" s="241">
        <f t="shared" si="1799"/>
        <v>5</v>
      </c>
      <c r="LZ58" s="241">
        <f t="shared" si="1799"/>
        <v>9</v>
      </c>
      <c r="MA58" s="241">
        <f t="shared" si="1799"/>
        <v>10</v>
      </c>
      <c r="MB58" s="241">
        <f t="shared" si="1799"/>
        <v>5</v>
      </c>
      <c r="MC58" s="241">
        <f t="shared" si="1799"/>
        <v>6</v>
      </c>
      <c r="MD58" s="241">
        <f t="shared" si="1799"/>
        <v>7</v>
      </c>
      <c r="ME58" s="241">
        <f t="shared" si="1799"/>
        <v>6</v>
      </c>
      <c r="MF58" s="241">
        <f t="shared" si="1799"/>
        <v>9</v>
      </c>
      <c r="MG58" s="241">
        <f t="shared" si="1799"/>
        <v>6</v>
      </c>
      <c r="MH58" s="241">
        <f t="shared" si="1799"/>
        <v>2</v>
      </c>
      <c r="MI58" s="241">
        <f t="shared" ref="MI58:MT65" si="1800">AX58</f>
        <v>5</v>
      </c>
      <c r="MJ58" s="241">
        <f t="shared" si="1800"/>
        <v>7</v>
      </c>
      <c r="MK58" s="241">
        <f t="shared" si="1800"/>
        <v>3</v>
      </c>
      <c r="ML58" s="241">
        <f t="shared" si="1800"/>
        <v>3</v>
      </c>
      <c r="MM58" s="241">
        <f t="shared" si="1800"/>
        <v>0</v>
      </c>
      <c r="MN58" s="241">
        <f t="shared" si="1800"/>
        <v>2</v>
      </c>
      <c r="MO58" s="241">
        <f t="shared" si="1800"/>
        <v>2</v>
      </c>
      <c r="MP58" s="241">
        <f t="shared" si="1800"/>
        <v>3</v>
      </c>
      <c r="MQ58" s="241">
        <f t="shared" si="1800"/>
        <v>3</v>
      </c>
      <c r="MR58" s="241">
        <f t="shared" si="1800"/>
        <v>4</v>
      </c>
      <c r="MS58" s="241">
        <f t="shared" si="1800"/>
        <v>3</v>
      </c>
      <c r="MT58" s="241">
        <f t="shared" si="1800"/>
        <v>1</v>
      </c>
      <c r="MU58" s="697">
        <f t="shared" ref="MU58:MY65" si="1801">BL58</f>
        <v>2</v>
      </c>
      <c r="MV58" s="697">
        <f t="shared" si="1801"/>
        <v>4</v>
      </c>
      <c r="MW58" s="697">
        <f t="shared" si="1801"/>
        <v>2</v>
      </c>
      <c r="MX58" s="697">
        <f t="shared" si="1801"/>
        <v>2</v>
      </c>
      <c r="MY58" s="697">
        <f t="shared" si="1801"/>
        <v>2</v>
      </c>
      <c r="MZ58" s="697">
        <f t="shared" si="1751"/>
        <v>2</v>
      </c>
      <c r="NA58" s="697">
        <f t="shared" si="1752"/>
        <v>2</v>
      </c>
      <c r="NB58" s="697">
        <f t="shared" si="1753"/>
        <v>2</v>
      </c>
      <c r="NC58" s="697">
        <f t="shared" si="1754"/>
        <v>4</v>
      </c>
      <c r="ND58" s="697">
        <f t="shared" ref="ND58:ND65" si="1802">BU58</f>
        <v>2</v>
      </c>
      <c r="NE58" s="697">
        <f t="shared" si="1755"/>
        <v>4</v>
      </c>
      <c r="NF58" s="697">
        <f t="shared" ref="NF58:NF65" si="1803">BW58</f>
        <v>0</v>
      </c>
      <c r="NG58" s="800">
        <f t="shared" si="1756"/>
        <v>2</v>
      </c>
      <c r="NH58" s="800">
        <f t="shared" si="1757"/>
        <v>3</v>
      </c>
      <c r="NI58" s="800">
        <f t="shared" si="1758"/>
        <v>3</v>
      </c>
      <c r="NJ58" s="800">
        <f t="shared" si="1759"/>
        <v>0</v>
      </c>
      <c r="NK58" s="800">
        <f t="shared" si="1760"/>
        <v>3</v>
      </c>
      <c r="NL58" s="800">
        <f t="shared" si="1761"/>
        <v>1</v>
      </c>
      <c r="NM58" s="800">
        <f t="shared" si="1762"/>
        <v>2</v>
      </c>
      <c r="NN58" s="800">
        <f t="shared" ref="NN58:NP65" si="1804">CG58</f>
        <v>3</v>
      </c>
      <c r="NO58" s="800">
        <f t="shared" si="1804"/>
        <v>4</v>
      </c>
      <c r="NP58" s="800">
        <f t="shared" si="1804"/>
        <v>1</v>
      </c>
      <c r="NQ58" s="800">
        <f t="shared" si="1763"/>
        <v>3</v>
      </c>
      <c r="NR58" s="800">
        <f t="shared" ref="NR58:NR65" si="1805">CK58</f>
        <v>2</v>
      </c>
      <c r="NS58" s="853">
        <f t="shared" si="1764"/>
        <v>2</v>
      </c>
      <c r="NT58" s="853">
        <f t="shared" si="1765"/>
        <v>3</v>
      </c>
      <c r="NU58" s="853">
        <f t="shared" si="1766"/>
        <v>2</v>
      </c>
      <c r="NV58" s="853">
        <f t="shared" si="1767"/>
        <v>3</v>
      </c>
      <c r="NW58" s="853">
        <f t="shared" si="1768"/>
        <v>2</v>
      </c>
      <c r="NX58" s="853">
        <f t="shared" ref="NX58:NX65" si="1806">CS58</f>
        <v>0</v>
      </c>
      <c r="NY58" s="853">
        <f t="shared" si="1769"/>
        <v>2</v>
      </c>
      <c r="NZ58" s="853">
        <f t="shared" si="1770"/>
        <v>3</v>
      </c>
      <c r="OA58" s="853">
        <f t="shared" si="1771"/>
        <v>3</v>
      </c>
      <c r="OB58" s="853">
        <f t="shared" si="1772"/>
        <v>2</v>
      </c>
      <c r="OC58" s="853">
        <f t="shared" si="1773"/>
        <v>2</v>
      </c>
      <c r="OD58" s="853">
        <f t="shared" si="1774"/>
        <v>2</v>
      </c>
      <c r="OE58" s="1040">
        <f t="shared" si="1702"/>
        <v>2</v>
      </c>
      <c r="OF58" s="1040">
        <f t="shared" si="1703"/>
        <v>2</v>
      </c>
      <c r="OG58" s="1040">
        <f t="shared" si="1704"/>
        <v>2</v>
      </c>
      <c r="OH58" s="1040">
        <f t="shared" si="1705"/>
        <v>2</v>
      </c>
      <c r="OI58" s="1040">
        <f t="shared" si="1706"/>
        <v>2</v>
      </c>
      <c r="OJ58" s="1040">
        <f t="shared" si="1707"/>
        <v>1</v>
      </c>
      <c r="OK58" s="1040">
        <f t="shared" si="1708"/>
        <v>2</v>
      </c>
      <c r="OL58" s="1040">
        <f t="shared" si="1709"/>
        <v>2</v>
      </c>
      <c r="OM58" s="1040">
        <f t="shared" si="1710"/>
        <v>2</v>
      </c>
      <c r="ON58" s="1040">
        <f t="shared" si="1711"/>
        <v>2</v>
      </c>
      <c r="OO58" s="1040">
        <f t="shared" si="1712"/>
        <v>2</v>
      </c>
      <c r="OP58" s="1040">
        <f t="shared" si="1713"/>
        <v>2</v>
      </c>
      <c r="OQ58" s="1062">
        <f t="shared" si="1775"/>
        <v>1</v>
      </c>
      <c r="OR58" s="1062">
        <f t="shared" si="1776"/>
        <v>1</v>
      </c>
      <c r="OS58" s="1062">
        <f t="shared" si="1777"/>
        <v>4</v>
      </c>
      <c r="OT58" s="1062">
        <f t="shared" si="1778"/>
        <v>2</v>
      </c>
      <c r="OU58" s="1062">
        <f t="shared" si="1779"/>
        <v>0</v>
      </c>
      <c r="OV58" s="1062">
        <f t="shared" si="1780"/>
        <v>2</v>
      </c>
      <c r="OW58" s="1062">
        <f t="shared" si="1781"/>
        <v>2</v>
      </c>
      <c r="OX58" s="1062">
        <f t="shared" si="1782"/>
        <v>2</v>
      </c>
      <c r="OY58" s="1062">
        <f t="shared" ref="OY58:PB65" si="1807">DX58</f>
        <v>2</v>
      </c>
      <c r="OZ58" s="1062">
        <f t="shared" si="1807"/>
        <v>1</v>
      </c>
      <c r="PA58" s="1062">
        <f t="shared" si="1807"/>
        <v>3</v>
      </c>
      <c r="PB58" s="1062">
        <f t="shared" si="1807"/>
        <v>0</v>
      </c>
      <c r="PC58" s="1120">
        <f t="shared" ref="PC58:PC65" si="1808">ED58</f>
        <v>2</v>
      </c>
      <c r="PD58" s="1120">
        <f t="shared" ref="PD58:PN65" si="1809">EE58</f>
        <v>4</v>
      </c>
      <c r="PE58" s="1120">
        <f t="shared" si="1809"/>
        <v>0</v>
      </c>
      <c r="PF58" s="1120">
        <f t="shared" si="1809"/>
        <v>2</v>
      </c>
      <c r="PG58" s="1120">
        <f t="shared" si="1809"/>
        <v>2</v>
      </c>
      <c r="PH58" s="1120">
        <f t="shared" si="1809"/>
        <v>1</v>
      </c>
      <c r="PI58" s="1120">
        <f t="shared" si="1809"/>
        <v>2</v>
      </c>
      <c r="PJ58" s="1120">
        <f t="shared" si="1809"/>
        <v>2</v>
      </c>
      <c r="PK58" s="1120">
        <f t="shared" si="1809"/>
        <v>4</v>
      </c>
      <c r="PL58" s="1120">
        <f t="shared" si="1809"/>
        <v>0</v>
      </c>
      <c r="PM58" s="1120">
        <f t="shared" si="1809"/>
        <v>0</v>
      </c>
      <c r="PN58" s="1120">
        <f t="shared" si="1809"/>
        <v>0</v>
      </c>
    </row>
    <row r="59" spans="1:430" x14ac:dyDescent="0.3">
      <c r="A59" s="675"/>
      <c r="B59" s="50">
        <v>8.8000000000000007</v>
      </c>
      <c r="E59" s="1192" t="s">
        <v>28</v>
      </c>
      <c r="F59" s="1192"/>
      <c r="G59" s="119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52"/>
        <v>327</v>
      </c>
      <c r="AW59" s="150">
        <f t="shared" si="1553"/>
        <v>27.25</v>
      </c>
      <c r="AX59" s="338">
        <v>29</v>
      </c>
      <c r="AY59" s="64">
        <v>36</v>
      </c>
      <c r="AZ59" s="20">
        <v>24</v>
      </c>
      <c r="BA59" s="64">
        <v>5</v>
      </c>
      <c r="BB59" s="20">
        <v>4</v>
      </c>
      <c r="BC59" s="64">
        <v>7</v>
      </c>
      <c r="BD59" s="187">
        <v>0</v>
      </c>
      <c r="BE59" s="64">
        <v>6</v>
      </c>
      <c r="BF59" s="187">
        <v>11</v>
      </c>
      <c r="BG59" s="64">
        <v>7</v>
      </c>
      <c r="BH59" s="187">
        <v>7</v>
      </c>
      <c r="BI59" s="64">
        <v>5</v>
      </c>
      <c r="BJ59" s="118">
        <f t="shared" si="1556"/>
        <v>141</v>
      </c>
      <c r="BK59" s="150">
        <f t="shared" si="1557"/>
        <v>11.75</v>
      </c>
      <c r="BL59" s="338">
        <v>8</v>
      </c>
      <c r="BM59" s="64">
        <v>9</v>
      </c>
      <c r="BN59" s="20">
        <v>8</v>
      </c>
      <c r="BO59" s="64">
        <v>5</v>
      </c>
      <c r="BP59" s="20">
        <v>6</v>
      </c>
      <c r="BQ59" s="64">
        <v>2</v>
      </c>
      <c r="BR59" s="187">
        <v>9</v>
      </c>
      <c r="BS59" s="64">
        <v>13</v>
      </c>
      <c r="BT59" s="187">
        <v>15</v>
      </c>
      <c r="BU59" s="187">
        <v>10</v>
      </c>
      <c r="BV59" s="187">
        <v>12</v>
      </c>
      <c r="BW59" s="187">
        <v>11</v>
      </c>
      <c r="BX59" s="118">
        <f t="shared" si="1564"/>
        <v>108</v>
      </c>
      <c r="BY59" s="150">
        <f t="shared" si="1565"/>
        <v>9</v>
      </c>
      <c r="BZ59" s="187">
        <v>7</v>
      </c>
      <c r="CA59" s="64">
        <v>6</v>
      </c>
      <c r="CB59" s="20">
        <v>6</v>
      </c>
      <c r="CC59" s="64">
        <v>9</v>
      </c>
      <c r="CD59" s="20">
        <v>7</v>
      </c>
      <c r="CE59" s="844">
        <v>6</v>
      </c>
      <c r="CF59" s="846">
        <v>8</v>
      </c>
      <c r="CG59" s="844">
        <v>10</v>
      </c>
      <c r="CH59" s="846">
        <v>14</v>
      </c>
      <c r="CI59" s="846">
        <v>7</v>
      </c>
      <c r="CJ59" s="846">
        <v>6</v>
      </c>
      <c r="CK59" s="846">
        <v>5</v>
      </c>
      <c r="CL59" s="847">
        <f t="shared" si="1572"/>
        <v>91</v>
      </c>
      <c r="CM59" s="150">
        <f t="shared" si="1573"/>
        <v>7.583333333333333</v>
      </c>
      <c r="CN59" s="187">
        <v>6</v>
      </c>
      <c r="CO59" s="64">
        <v>11</v>
      </c>
      <c r="CP59" s="20">
        <v>11</v>
      </c>
      <c r="CQ59" s="64">
        <v>5</v>
      </c>
      <c r="CR59" s="907">
        <v>7</v>
      </c>
      <c r="CS59" s="908">
        <v>5</v>
      </c>
      <c r="CT59" s="909">
        <v>8</v>
      </c>
      <c r="CU59" s="908">
        <v>11</v>
      </c>
      <c r="CV59" s="998">
        <v>7</v>
      </c>
      <c r="CW59" s="999">
        <v>9</v>
      </c>
      <c r="CX59" s="998">
        <v>9</v>
      </c>
      <c r="CY59" s="1000">
        <v>5</v>
      </c>
      <c r="CZ59" s="996">
        <f t="shared" si="1580"/>
        <v>94</v>
      </c>
      <c r="DA59" s="997">
        <f t="shared" si="1581"/>
        <v>7.833333333333333</v>
      </c>
      <c r="DB59" s="909">
        <v>7</v>
      </c>
      <c r="DC59" s="908">
        <v>6</v>
      </c>
      <c r="DD59" s="907">
        <v>7</v>
      </c>
      <c r="DE59" s="908">
        <v>7</v>
      </c>
      <c r="DF59" s="907">
        <v>5</v>
      </c>
      <c r="DG59" s="908">
        <v>2</v>
      </c>
      <c r="DH59" s="909">
        <v>7</v>
      </c>
      <c r="DI59" s="908">
        <v>6</v>
      </c>
      <c r="DJ59" s="909">
        <v>5</v>
      </c>
      <c r="DK59" s="908">
        <v>6</v>
      </c>
      <c r="DL59" s="909">
        <v>7</v>
      </c>
      <c r="DM59" s="908">
        <v>5</v>
      </c>
      <c r="DN59" s="996">
        <f t="shared" si="1588"/>
        <v>70</v>
      </c>
      <c r="DO59" s="997">
        <f t="shared" si="1589"/>
        <v>5.833333333333333</v>
      </c>
      <c r="DP59" s="998">
        <v>6</v>
      </c>
      <c r="DQ59" s="1000">
        <v>8</v>
      </c>
      <c r="DR59" s="1142">
        <v>5</v>
      </c>
      <c r="DS59" s="1000">
        <v>11</v>
      </c>
      <c r="DT59" s="1142">
        <v>6</v>
      </c>
      <c r="DU59" s="1000">
        <v>2</v>
      </c>
      <c r="DV59" s="998">
        <v>8</v>
      </c>
      <c r="DW59" s="1000">
        <v>5</v>
      </c>
      <c r="DX59" s="998">
        <v>7</v>
      </c>
      <c r="DY59" s="1000">
        <v>6</v>
      </c>
      <c r="DZ59" s="998">
        <v>7</v>
      </c>
      <c r="EA59" s="1000">
        <v>4</v>
      </c>
      <c r="EB59" s="996">
        <f t="shared" si="1596"/>
        <v>75</v>
      </c>
      <c r="EC59" s="997">
        <f t="shared" si="1597"/>
        <v>6.25</v>
      </c>
      <c r="ED59" s="909">
        <v>8</v>
      </c>
      <c r="EE59" s="908">
        <v>6</v>
      </c>
      <c r="EF59" s="907">
        <v>6</v>
      </c>
      <c r="EG59" s="908">
        <v>6</v>
      </c>
      <c r="EH59" s="907">
        <v>7</v>
      </c>
      <c r="EI59" s="908">
        <v>4</v>
      </c>
      <c r="EJ59" s="909">
        <v>7</v>
      </c>
      <c r="EK59" s="908">
        <v>10</v>
      </c>
      <c r="EL59" s="909">
        <v>6</v>
      </c>
      <c r="EM59" s="908"/>
      <c r="EN59" s="909"/>
      <c r="EO59" s="908"/>
      <c r="EP59" s="910">
        <f t="shared" si="1603"/>
        <v>60</v>
      </c>
      <c r="EQ59" s="150">
        <f t="shared" si="1604"/>
        <v>6.666666666666667</v>
      </c>
      <c r="ER59" s="110">
        <f t="shared" si="1722"/>
        <v>-3</v>
      </c>
      <c r="ES59" s="367">
        <f t="shared" si="1790"/>
        <v>-9.375E-2</v>
      </c>
      <c r="ET59" s="110">
        <f t="shared" si="1723"/>
        <v>7</v>
      </c>
      <c r="EU59" s="367">
        <f t="shared" si="1724"/>
        <v>0.2413793103448276</v>
      </c>
      <c r="EV59" s="110">
        <f t="shared" si="1725"/>
        <v>-12</v>
      </c>
      <c r="EW59" s="367">
        <f t="shared" si="1726"/>
        <v>-0.33333333333333331</v>
      </c>
      <c r="EX59" s="110">
        <f t="shared" si="1727"/>
        <v>-19</v>
      </c>
      <c r="EY59" s="367">
        <f t="shared" si="1728"/>
        <v>-0.79166666666666663</v>
      </c>
      <c r="EZ59" s="110">
        <f t="shared" si="1729"/>
        <v>-1</v>
      </c>
      <c r="FA59" s="367">
        <f>EZ59/BA59</f>
        <v>-0.2</v>
      </c>
      <c r="FB59" s="110">
        <f t="shared" si="1730"/>
        <v>3</v>
      </c>
      <c r="FC59" s="367">
        <f t="shared" ref="FC59:FC65" si="1810">FB59/BB59</f>
        <v>0.75</v>
      </c>
      <c r="FD59" s="110">
        <f t="shared" si="1731"/>
        <v>-7</v>
      </c>
      <c r="FE59" s="367">
        <f>FD59/BC59</f>
        <v>-1</v>
      </c>
      <c r="FF59" s="110">
        <f t="shared" si="1732"/>
        <v>6</v>
      </c>
      <c r="FG59" s="367">
        <v>1</v>
      </c>
      <c r="FH59" s="110">
        <f t="shared" si="1733"/>
        <v>5</v>
      </c>
      <c r="FI59" s="367">
        <f t="shared" si="1734"/>
        <v>0.83333333333333337</v>
      </c>
      <c r="FJ59" s="110">
        <f t="shared" si="1735"/>
        <v>-4</v>
      </c>
      <c r="FK59" s="100">
        <f t="shared" si="1736"/>
        <v>-0.36363636363636365</v>
      </c>
      <c r="FL59" s="110">
        <f t="shared" si="1737"/>
        <v>0</v>
      </c>
      <c r="FM59" s="367">
        <f t="shared" si="1738"/>
        <v>0</v>
      </c>
      <c r="FN59" s="110">
        <f t="shared" si="1739"/>
        <v>-2</v>
      </c>
      <c r="FO59" s="367">
        <f>FN59/BH59</f>
        <v>-0.2857142857142857</v>
      </c>
      <c r="FP59" s="110">
        <f t="shared" si="1740"/>
        <v>3</v>
      </c>
      <c r="FQ59" s="367">
        <f t="shared" si="1741"/>
        <v>0.6</v>
      </c>
      <c r="FR59" s="300">
        <f t="shared" si="1742"/>
        <v>1</v>
      </c>
      <c r="FS59" s="370">
        <f t="shared" si="1743"/>
        <v>0.125</v>
      </c>
      <c r="FT59" s="300">
        <f t="shared" si="1744"/>
        <v>-1</v>
      </c>
      <c r="FU59" s="370">
        <f t="shared" si="1745"/>
        <v>-0.1111111111111111</v>
      </c>
      <c r="FV59" s="300">
        <f t="shared" si="1746"/>
        <v>-3</v>
      </c>
      <c r="FW59" s="370">
        <f t="shared" si="1747"/>
        <v>-0.375</v>
      </c>
      <c r="FX59" s="300">
        <f t="shared" si="1748"/>
        <v>1</v>
      </c>
      <c r="FY59" s="370">
        <f t="shared" si="1791"/>
        <v>0.2</v>
      </c>
      <c r="FZ59" s="300">
        <f t="shared" si="1605"/>
        <v>-4</v>
      </c>
      <c r="GA59" s="370">
        <f t="shared" si="1749"/>
        <v>-0.66666666666666663</v>
      </c>
      <c r="GB59" s="300">
        <f t="shared" si="1606"/>
        <v>7</v>
      </c>
      <c r="GC59" s="370">
        <f>GB59/BQ59</f>
        <v>3.5</v>
      </c>
      <c r="GD59" s="300">
        <f t="shared" si="1607"/>
        <v>4</v>
      </c>
      <c r="GE59" s="370">
        <f>GD59/BR59</f>
        <v>0.44444444444444442</v>
      </c>
      <c r="GF59" s="300">
        <f t="shared" si="1608"/>
        <v>2</v>
      </c>
      <c r="GG59" s="370">
        <f t="shared" si="1750"/>
        <v>0.15384615384615385</v>
      </c>
      <c r="GH59" s="300">
        <f t="shared" si="1609"/>
        <v>-5</v>
      </c>
      <c r="GI59" s="370">
        <f t="shared" si="1792"/>
        <v>-0.33333333333333331</v>
      </c>
      <c r="GJ59" s="300">
        <f t="shared" si="1610"/>
        <v>2</v>
      </c>
      <c r="GK59" s="370">
        <f t="shared" si="1611"/>
        <v>0.2</v>
      </c>
      <c r="GL59" s="300">
        <f t="shared" si="1612"/>
        <v>-1</v>
      </c>
      <c r="GM59" s="370">
        <f>GL59/BV59</f>
        <v>-8.3333333333333329E-2</v>
      </c>
      <c r="GN59" s="300">
        <f t="shared" si="1613"/>
        <v>-4</v>
      </c>
      <c r="GO59" s="370">
        <f>GN59/BW59</f>
        <v>-0.36363636363636365</v>
      </c>
      <c r="GP59" s="300">
        <f t="shared" si="1614"/>
        <v>-1</v>
      </c>
      <c r="GQ59" s="370">
        <f>GP59/BZ59</f>
        <v>-0.14285714285714285</v>
      </c>
      <c r="GR59" s="300">
        <f t="shared" si="1615"/>
        <v>0</v>
      </c>
      <c r="GS59" s="370">
        <f t="shared" si="1793"/>
        <v>0</v>
      </c>
      <c r="GT59" s="300">
        <f t="shared" si="1616"/>
        <v>3</v>
      </c>
      <c r="GU59" s="370">
        <f>GT59/CB59</f>
        <v>0.5</v>
      </c>
      <c r="GV59" s="300">
        <f t="shared" si="1617"/>
        <v>-2</v>
      </c>
      <c r="GW59" s="370">
        <f>GV59/CC59</f>
        <v>-0.22222222222222221</v>
      </c>
      <c r="GX59" s="300">
        <f t="shared" si="1618"/>
        <v>-1</v>
      </c>
      <c r="GY59" s="370">
        <f t="shared" si="1719"/>
        <v>-0.14285714285714285</v>
      </c>
      <c r="GZ59" s="300">
        <f t="shared" si="1619"/>
        <v>2</v>
      </c>
      <c r="HA59" s="370">
        <f>GZ59/CE59</f>
        <v>0.33333333333333331</v>
      </c>
      <c r="HB59" s="300">
        <f t="shared" si="1620"/>
        <v>2</v>
      </c>
      <c r="HC59" s="370">
        <f>HB59/CF59</f>
        <v>0.25</v>
      </c>
      <c r="HD59" s="300">
        <f t="shared" si="1621"/>
        <v>4</v>
      </c>
      <c r="HE59" s="370">
        <f t="shared" si="1720"/>
        <v>0.4</v>
      </c>
      <c r="HF59" s="300">
        <f t="shared" si="1622"/>
        <v>-7</v>
      </c>
      <c r="HG59" s="370">
        <f t="shared" si="1623"/>
        <v>-0.5</v>
      </c>
      <c r="HH59" s="300">
        <f t="shared" si="1624"/>
        <v>-1</v>
      </c>
      <c r="HI59" s="370">
        <f t="shared" si="1794"/>
        <v>-0.14285714285714285</v>
      </c>
      <c r="HJ59" s="300">
        <f t="shared" si="1625"/>
        <v>-1</v>
      </c>
      <c r="HK59" s="370">
        <f t="shared" si="1626"/>
        <v>-0.16666666666666666</v>
      </c>
      <c r="HL59" s="300">
        <f t="shared" si="1627"/>
        <v>1</v>
      </c>
      <c r="HM59" s="370">
        <f t="shared" si="1795"/>
        <v>0.2</v>
      </c>
      <c r="HN59" s="300">
        <f t="shared" si="1628"/>
        <v>5</v>
      </c>
      <c r="HO59" s="370">
        <f>HN59/CN59</f>
        <v>0.83333333333333337</v>
      </c>
      <c r="HP59" s="300">
        <f t="shared" si="1629"/>
        <v>0</v>
      </c>
      <c r="HQ59" s="370">
        <f t="shared" si="1796"/>
        <v>0</v>
      </c>
      <c r="HR59" s="300">
        <f t="shared" si="1630"/>
        <v>-6</v>
      </c>
      <c r="HS59" s="370">
        <f>HR59/CP59</f>
        <v>-0.54545454545454541</v>
      </c>
      <c r="HT59" s="300">
        <f t="shared" si="1631"/>
        <v>2</v>
      </c>
      <c r="HU59" s="370">
        <f t="shared" si="1797"/>
        <v>0.4</v>
      </c>
      <c r="HV59" s="300">
        <f t="shared" si="1632"/>
        <v>-2</v>
      </c>
      <c r="HW59" s="370">
        <f>HV59/CR59</f>
        <v>-0.2857142857142857</v>
      </c>
      <c r="HX59" s="300">
        <f t="shared" si="1633"/>
        <v>3</v>
      </c>
      <c r="HY59" s="370">
        <f>HX59/CS59</f>
        <v>0.6</v>
      </c>
      <c r="HZ59" s="300">
        <f t="shared" si="1634"/>
        <v>3</v>
      </c>
      <c r="IA59" s="370">
        <f>HZ59/CT59</f>
        <v>0.375</v>
      </c>
      <c r="IB59" s="300">
        <f t="shared" si="1635"/>
        <v>-4</v>
      </c>
      <c r="IC59" s="370">
        <f t="shared" si="1721"/>
        <v>-0.36363636363636365</v>
      </c>
      <c r="ID59" s="300">
        <f t="shared" si="1636"/>
        <v>2</v>
      </c>
      <c r="IE59" s="370">
        <f>ID59/CV59</f>
        <v>0.2857142857142857</v>
      </c>
      <c r="IF59" s="300">
        <f t="shared" si="1637"/>
        <v>0</v>
      </c>
      <c r="IG59" s="370">
        <f t="shared" si="1798"/>
        <v>0</v>
      </c>
      <c r="IH59" s="300">
        <f t="shared" si="1638"/>
        <v>-4</v>
      </c>
      <c r="II59" s="370">
        <f>IH59/CX59</f>
        <v>-0.44444444444444442</v>
      </c>
      <c r="IJ59" s="300">
        <f t="shared" si="1639"/>
        <v>2</v>
      </c>
      <c r="IK59" s="370">
        <f>IJ59/CY59</f>
        <v>0.4</v>
      </c>
      <c r="IL59" s="300">
        <f t="shared" si="1640"/>
        <v>-1</v>
      </c>
      <c r="IM59" s="370">
        <f>IL59/DB59</f>
        <v>-0.14285714285714285</v>
      </c>
      <c r="IN59" s="300">
        <f t="shared" si="1641"/>
        <v>1</v>
      </c>
      <c r="IO59" s="370">
        <f>IN59/DD59</f>
        <v>0.14285714285714285</v>
      </c>
      <c r="IP59" s="300">
        <f t="shared" si="1642"/>
        <v>0</v>
      </c>
      <c r="IQ59" s="370">
        <f>IP59/DD59</f>
        <v>0</v>
      </c>
      <c r="IR59" s="300">
        <f t="shared" si="1643"/>
        <v>-2</v>
      </c>
      <c r="IS59" s="370">
        <f>IR59/DO59</f>
        <v>-0.34285714285714286</v>
      </c>
      <c r="IT59" s="300">
        <f t="shared" si="1644"/>
        <v>-3</v>
      </c>
      <c r="IU59" s="370">
        <f t="shared" si="1645"/>
        <v>-0.6</v>
      </c>
      <c r="IV59" s="300">
        <f t="shared" si="1646"/>
        <v>5</v>
      </c>
      <c r="IW59" s="370">
        <f>IV59/DG59</f>
        <v>2.5</v>
      </c>
      <c r="IX59" s="300">
        <f t="shared" si="1647"/>
        <v>-1</v>
      </c>
      <c r="IY59" s="370">
        <f>IX59/DH59</f>
        <v>-0.14285714285714285</v>
      </c>
      <c r="IZ59" s="300">
        <f t="shared" si="1648"/>
        <v>-1</v>
      </c>
      <c r="JA59" s="370">
        <f>IZ59/DI59</f>
        <v>-0.16666666666666666</v>
      </c>
      <c r="JB59" s="300">
        <f t="shared" si="1649"/>
        <v>1</v>
      </c>
      <c r="JC59" s="370">
        <f>JB59/DJ59</f>
        <v>0.2</v>
      </c>
      <c r="JD59" s="300">
        <f t="shared" si="1650"/>
        <v>1</v>
      </c>
      <c r="JE59" s="370">
        <f>JD59/DK59</f>
        <v>0.16666666666666666</v>
      </c>
      <c r="JF59" s="300">
        <f t="shared" si="1651"/>
        <v>-2</v>
      </c>
      <c r="JG59" s="370">
        <f>JF59/DL59</f>
        <v>-0.2857142857142857</v>
      </c>
      <c r="JH59" s="300">
        <f t="shared" si="1652"/>
        <v>1</v>
      </c>
      <c r="JI59" s="370">
        <f>JH59/DM59</f>
        <v>0.2</v>
      </c>
      <c r="JJ59" s="300">
        <f t="shared" si="1653"/>
        <v>2</v>
      </c>
      <c r="JK59" s="370">
        <f>JJ59/DP59</f>
        <v>0.33333333333333331</v>
      </c>
      <c r="JL59" s="300">
        <f t="shared" si="1654"/>
        <v>-3</v>
      </c>
      <c r="JM59" s="370">
        <f>JL59/DQ59</f>
        <v>-0.375</v>
      </c>
      <c r="JN59" s="300">
        <f t="shared" si="1655"/>
        <v>6</v>
      </c>
      <c r="JO59" s="370">
        <f>JN59/DR59</f>
        <v>1.2</v>
      </c>
      <c r="JP59" s="300">
        <f t="shared" si="1656"/>
        <v>-5</v>
      </c>
      <c r="JQ59" s="370">
        <f>JP59/DS59</f>
        <v>-0.45454545454545453</v>
      </c>
      <c r="JR59" s="300">
        <f t="shared" si="1657"/>
        <v>-4</v>
      </c>
      <c r="JS59" s="370">
        <f>JR59/DT59</f>
        <v>-0.66666666666666663</v>
      </c>
      <c r="JT59" s="300">
        <f t="shared" si="1658"/>
        <v>6</v>
      </c>
      <c r="JU59" s="370">
        <f>JT59/DU59</f>
        <v>3</v>
      </c>
      <c r="JV59" s="300">
        <f t="shared" si="1659"/>
        <v>-3</v>
      </c>
      <c r="JW59" s="370">
        <f>JV59/DV59</f>
        <v>-0.375</v>
      </c>
      <c r="JX59" s="300">
        <f t="shared" si="1660"/>
        <v>2</v>
      </c>
      <c r="JY59" s="370">
        <f t="shared" si="1661"/>
        <v>0.4</v>
      </c>
      <c r="JZ59" s="300">
        <f t="shared" si="1662"/>
        <v>-1</v>
      </c>
      <c r="KA59" s="370">
        <f t="shared" si="1663"/>
        <v>-0.14285714285714285</v>
      </c>
      <c r="KB59" s="300">
        <f t="shared" si="1664"/>
        <v>1</v>
      </c>
      <c r="KC59" s="370">
        <f t="shared" si="1665"/>
        <v>0.16666666666666666</v>
      </c>
      <c r="KD59" s="300">
        <f t="shared" si="1666"/>
        <v>-3</v>
      </c>
      <c r="KE59" s="370">
        <f t="shared" si="1667"/>
        <v>-0.42857142857142855</v>
      </c>
      <c r="KF59" s="300">
        <f t="shared" si="1668"/>
        <v>4</v>
      </c>
      <c r="KG59" s="375">
        <f t="shared" si="1669"/>
        <v>1</v>
      </c>
      <c r="KH59" s="300">
        <f t="shared" si="1670"/>
        <v>-2</v>
      </c>
      <c r="KI59" s="370">
        <f t="shared" si="1671"/>
        <v>-0.25</v>
      </c>
      <c r="KJ59" s="300">
        <f t="shared" si="1672"/>
        <v>0</v>
      </c>
      <c r="KK59" s="370">
        <f t="shared" si="1673"/>
        <v>0</v>
      </c>
      <c r="KL59" s="300">
        <f t="shared" si="1674"/>
        <v>0</v>
      </c>
      <c r="KM59" s="370">
        <f t="shared" si="1675"/>
        <v>0</v>
      </c>
      <c r="KN59" s="300">
        <f t="shared" si="1676"/>
        <v>1</v>
      </c>
      <c r="KO59" s="370">
        <f t="shared" si="1677"/>
        <v>0.16666666666666666</v>
      </c>
      <c r="KP59" s="300">
        <f t="shared" si="1678"/>
        <v>-3</v>
      </c>
      <c r="KQ59" s="370">
        <f t="shared" si="1679"/>
        <v>-0.42857142857142855</v>
      </c>
      <c r="KR59" s="300">
        <f t="shared" si="1680"/>
        <v>3</v>
      </c>
      <c r="KS59" s="370">
        <f t="shared" si="1681"/>
        <v>0.75</v>
      </c>
      <c r="KT59" s="300">
        <f t="shared" si="1682"/>
        <v>3</v>
      </c>
      <c r="KU59" s="370">
        <f t="shared" si="1683"/>
        <v>0.42857142857142855</v>
      </c>
      <c r="KV59" s="300">
        <f t="shared" si="1684"/>
        <v>-4</v>
      </c>
      <c r="KW59" s="370">
        <f t="shared" si="1685"/>
        <v>-0.4</v>
      </c>
      <c r="KX59" s="300">
        <f t="shared" si="1686"/>
        <v>-6</v>
      </c>
      <c r="KY59" s="370">
        <f t="shared" si="1687"/>
        <v>-1</v>
      </c>
      <c r="KZ59" s="300">
        <f t="shared" si="1688"/>
        <v>0</v>
      </c>
      <c r="LA59" s="370">
        <f t="shared" si="1689"/>
        <v>0</v>
      </c>
      <c r="LB59" s="300">
        <f t="shared" si="1690"/>
        <v>0</v>
      </c>
      <c r="LC59" s="370">
        <f t="shared" si="1691"/>
        <v>0</v>
      </c>
      <c r="LD59" s="846">
        <f t="shared" si="1692"/>
        <v>7</v>
      </c>
      <c r="LE59" s="969">
        <f t="shared" si="1693"/>
        <v>6</v>
      </c>
      <c r="LF59" s="110">
        <f t="shared" si="1694"/>
        <v>-1</v>
      </c>
      <c r="LG59" s="100">
        <f t="shared" si="1695"/>
        <v>-0.14285714285714285</v>
      </c>
      <c r="LH59" s="614"/>
      <c r="LI59" s="614"/>
      <c r="LJ59" s="614"/>
      <c r="LK59" t="str">
        <f t="shared" si="1696"/>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99"/>
        <v>18</v>
      </c>
      <c r="LX59" s="241">
        <f t="shared" si="1799"/>
        <v>30</v>
      </c>
      <c r="LY59" s="241">
        <f t="shared" si="1799"/>
        <v>24</v>
      </c>
      <c r="LZ59" s="241">
        <f t="shared" si="1799"/>
        <v>25</v>
      </c>
      <c r="MA59" s="241">
        <f t="shared" si="1799"/>
        <v>17</v>
      </c>
      <c r="MB59" s="241">
        <f t="shared" si="1799"/>
        <v>26</v>
      </c>
      <c r="MC59" s="241">
        <f t="shared" si="1799"/>
        <v>30</v>
      </c>
      <c r="MD59" s="241">
        <f t="shared" si="1799"/>
        <v>29</v>
      </c>
      <c r="ME59" s="241">
        <f t="shared" si="1799"/>
        <v>26</v>
      </c>
      <c r="MF59" s="241">
        <f t="shared" si="1799"/>
        <v>39</v>
      </c>
      <c r="MG59" s="241">
        <f t="shared" si="1799"/>
        <v>31</v>
      </c>
      <c r="MH59" s="241">
        <f t="shared" si="1799"/>
        <v>32</v>
      </c>
      <c r="MI59" s="241">
        <f t="shared" si="1800"/>
        <v>29</v>
      </c>
      <c r="MJ59" s="241">
        <f t="shared" si="1800"/>
        <v>36</v>
      </c>
      <c r="MK59" s="241">
        <f t="shared" si="1800"/>
        <v>24</v>
      </c>
      <c r="ML59" s="241">
        <f t="shared" si="1800"/>
        <v>5</v>
      </c>
      <c r="MM59" s="241">
        <f t="shared" si="1800"/>
        <v>4</v>
      </c>
      <c r="MN59" s="241">
        <f t="shared" si="1800"/>
        <v>7</v>
      </c>
      <c r="MO59" s="241">
        <f t="shared" si="1800"/>
        <v>0</v>
      </c>
      <c r="MP59" s="241">
        <f t="shared" si="1800"/>
        <v>6</v>
      </c>
      <c r="MQ59" s="241">
        <f t="shared" si="1800"/>
        <v>11</v>
      </c>
      <c r="MR59" s="241">
        <f t="shared" si="1800"/>
        <v>7</v>
      </c>
      <c r="MS59" s="241">
        <f t="shared" si="1800"/>
        <v>7</v>
      </c>
      <c r="MT59" s="241">
        <f t="shared" si="1800"/>
        <v>5</v>
      </c>
      <c r="MU59" s="697">
        <f t="shared" si="1801"/>
        <v>8</v>
      </c>
      <c r="MV59" s="697">
        <f t="shared" si="1801"/>
        <v>9</v>
      </c>
      <c r="MW59" s="697">
        <f t="shared" si="1801"/>
        <v>8</v>
      </c>
      <c r="MX59" s="697">
        <f t="shared" si="1801"/>
        <v>5</v>
      </c>
      <c r="MY59" s="697">
        <f t="shared" si="1801"/>
        <v>6</v>
      </c>
      <c r="MZ59" s="697">
        <f t="shared" si="1751"/>
        <v>2</v>
      </c>
      <c r="NA59" s="697">
        <f t="shared" si="1752"/>
        <v>9</v>
      </c>
      <c r="NB59" s="697">
        <f t="shared" si="1753"/>
        <v>13</v>
      </c>
      <c r="NC59" s="697">
        <f t="shared" si="1754"/>
        <v>15</v>
      </c>
      <c r="ND59" s="697">
        <f t="shared" si="1802"/>
        <v>10</v>
      </c>
      <c r="NE59" s="697">
        <f t="shared" si="1755"/>
        <v>12</v>
      </c>
      <c r="NF59" s="697">
        <f t="shared" si="1803"/>
        <v>11</v>
      </c>
      <c r="NG59" s="800">
        <f t="shared" si="1756"/>
        <v>7</v>
      </c>
      <c r="NH59" s="800">
        <f t="shared" si="1757"/>
        <v>6</v>
      </c>
      <c r="NI59" s="800">
        <f t="shared" si="1758"/>
        <v>6</v>
      </c>
      <c r="NJ59" s="800">
        <f t="shared" si="1759"/>
        <v>9</v>
      </c>
      <c r="NK59" s="800">
        <f t="shared" si="1760"/>
        <v>7</v>
      </c>
      <c r="NL59" s="800">
        <f t="shared" si="1761"/>
        <v>6</v>
      </c>
      <c r="NM59" s="800">
        <f t="shared" si="1762"/>
        <v>8</v>
      </c>
      <c r="NN59" s="800">
        <f t="shared" si="1804"/>
        <v>10</v>
      </c>
      <c r="NO59" s="800">
        <f t="shared" si="1804"/>
        <v>14</v>
      </c>
      <c r="NP59" s="800">
        <f t="shared" si="1804"/>
        <v>7</v>
      </c>
      <c r="NQ59" s="800">
        <f t="shared" si="1763"/>
        <v>6</v>
      </c>
      <c r="NR59" s="800">
        <f t="shared" si="1805"/>
        <v>5</v>
      </c>
      <c r="NS59" s="853">
        <f t="shared" si="1764"/>
        <v>6</v>
      </c>
      <c r="NT59" s="853">
        <f t="shared" si="1765"/>
        <v>11</v>
      </c>
      <c r="NU59" s="853">
        <f t="shared" si="1766"/>
        <v>11</v>
      </c>
      <c r="NV59" s="853">
        <f t="shared" si="1767"/>
        <v>5</v>
      </c>
      <c r="NW59" s="853">
        <f t="shared" si="1768"/>
        <v>7</v>
      </c>
      <c r="NX59" s="853">
        <f t="shared" si="1806"/>
        <v>5</v>
      </c>
      <c r="NY59" s="853">
        <f t="shared" si="1769"/>
        <v>8</v>
      </c>
      <c r="NZ59" s="853">
        <f t="shared" si="1770"/>
        <v>11</v>
      </c>
      <c r="OA59" s="853">
        <f t="shared" si="1771"/>
        <v>7</v>
      </c>
      <c r="OB59" s="853">
        <f t="shared" si="1772"/>
        <v>9</v>
      </c>
      <c r="OC59" s="853">
        <f t="shared" si="1773"/>
        <v>9</v>
      </c>
      <c r="OD59" s="853">
        <f t="shared" si="1774"/>
        <v>5</v>
      </c>
      <c r="OE59" s="1040">
        <f t="shared" si="1702"/>
        <v>7</v>
      </c>
      <c r="OF59" s="1040">
        <f t="shared" si="1703"/>
        <v>6</v>
      </c>
      <c r="OG59" s="1040">
        <f t="shared" si="1704"/>
        <v>7</v>
      </c>
      <c r="OH59" s="1040">
        <f t="shared" si="1705"/>
        <v>7</v>
      </c>
      <c r="OI59" s="1040">
        <f t="shared" si="1706"/>
        <v>5</v>
      </c>
      <c r="OJ59" s="1040">
        <f t="shared" si="1707"/>
        <v>2</v>
      </c>
      <c r="OK59" s="1040">
        <f t="shared" si="1708"/>
        <v>7</v>
      </c>
      <c r="OL59" s="1040">
        <f t="shared" si="1709"/>
        <v>6</v>
      </c>
      <c r="OM59" s="1040">
        <f t="shared" si="1710"/>
        <v>5</v>
      </c>
      <c r="ON59" s="1040">
        <f t="shared" si="1711"/>
        <v>6</v>
      </c>
      <c r="OO59" s="1040">
        <f t="shared" si="1712"/>
        <v>7</v>
      </c>
      <c r="OP59" s="1040">
        <f t="shared" si="1713"/>
        <v>5</v>
      </c>
      <c r="OQ59" s="1062">
        <f t="shared" si="1775"/>
        <v>6</v>
      </c>
      <c r="OR59" s="1062">
        <f t="shared" si="1776"/>
        <v>8</v>
      </c>
      <c r="OS59" s="1062">
        <f t="shared" si="1777"/>
        <v>5</v>
      </c>
      <c r="OT59" s="1062">
        <f t="shared" si="1778"/>
        <v>11</v>
      </c>
      <c r="OU59" s="1062">
        <f t="shared" si="1779"/>
        <v>6</v>
      </c>
      <c r="OV59" s="1062">
        <f t="shared" si="1780"/>
        <v>2</v>
      </c>
      <c r="OW59" s="1062">
        <f t="shared" si="1781"/>
        <v>8</v>
      </c>
      <c r="OX59" s="1062">
        <f t="shared" si="1782"/>
        <v>5</v>
      </c>
      <c r="OY59" s="1062">
        <f t="shared" si="1807"/>
        <v>7</v>
      </c>
      <c r="OZ59" s="1062">
        <f t="shared" si="1807"/>
        <v>6</v>
      </c>
      <c r="PA59" s="1062">
        <f t="shared" si="1807"/>
        <v>7</v>
      </c>
      <c r="PB59" s="1062">
        <f t="shared" si="1807"/>
        <v>4</v>
      </c>
      <c r="PC59" s="1120">
        <f t="shared" si="1808"/>
        <v>8</v>
      </c>
      <c r="PD59" s="1120">
        <f t="shared" si="1809"/>
        <v>6</v>
      </c>
      <c r="PE59" s="1120">
        <f t="shared" si="1809"/>
        <v>6</v>
      </c>
      <c r="PF59" s="1120">
        <f t="shared" si="1809"/>
        <v>6</v>
      </c>
      <c r="PG59" s="1120">
        <f t="shared" si="1809"/>
        <v>7</v>
      </c>
      <c r="PH59" s="1120">
        <f t="shared" si="1809"/>
        <v>4</v>
      </c>
      <c r="PI59" s="1120">
        <f t="shared" si="1809"/>
        <v>7</v>
      </c>
      <c r="PJ59" s="1120">
        <f t="shared" si="1809"/>
        <v>10</v>
      </c>
      <c r="PK59" s="1120">
        <f t="shared" si="1809"/>
        <v>6</v>
      </c>
      <c r="PL59" s="1120">
        <f t="shared" si="1809"/>
        <v>0</v>
      </c>
      <c r="PM59" s="1120">
        <f t="shared" si="1809"/>
        <v>0</v>
      </c>
      <c r="PN59" s="1120">
        <f t="shared" si="1809"/>
        <v>0</v>
      </c>
    </row>
    <row r="60" spans="1:430" x14ac:dyDescent="0.3">
      <c r="A60" s="675"/>
      <c r="B60" s="50">
        <v>8.9</v>
      </c>
      <c r="E60" s="1192" t="s">
        <v>9</v>
      </c>
      <c r="F60" s="1192"/>
      <c r="G60" s="119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52"/>
        <v>147</v>
      </c>
      <c r="AW60" s="150">
        <f t="shared" si="1553"/>
        <v>12.25</v>
      </c>
      <c r="AX60" s="338">
        <v>8</v>
      </c>
      <c r="AY60" s="64">
        <v>9</v>
      </c>
      <c r="AZ60" s="20">
        <v>13</v>
      </c>
      <c r="BA60" s="64">
        <v>0</v>
      </c>
      <c r="BB60" s="20">
        <v>1</v>
      </c>
      <c r="BC60" s="64">
        <v>0</v>
      </c>
      <c r="BD60" s="187">
        <v>5</v>
      </c>
      <c r="BE60" s="64">
        <v>1</v>
      </c>
      <c r="BF60" s="187">
        <v>1</v>
      </c>
      <c r="BG60" s="64">
        <v>1</v>
      </c>
      <c r="BH60" s="187">
        <v>0</v>
      </c>
      <c r="BI60" s="64">
        <v>2</v>
      </c>
      <c r="BJ60" s="118">
        <f t="shared" si="1556"/>
        <v>41</v>
      </c>
      <c r="BK60" s="150">
        <f t="shared" si="1557"/>
        <v>3.4166666666666665</v>
      </c>
      <c r="BL60" s="338">
        <v>1</v>
      </c>
      <c r="BM60" s="64">
        <v>1</v>
      </c>
      <c r="BN60" s="20">
        <v>1</v>
      </c>
      <c r="BO60" s="64">
        <v>1</v>
      </c>
      <c r="BP60" s="20">
        <v>1</v>
      </c>
      <c r="BQ60" s="64">
        <v>1</v>
      </c>
      <c r="BR60" s="187">
        <v>0</v>
      </c>
      <c r="BS60" s="64">
        <v>1</v>
      </c>
      <c r="BT60" s="187">
        <v>1</v>
      </c>
      <c r="BU60" s="187">
        <v>0</v>
      </c>
      <c r="BV60" s="187">
        <v>0</v>
      </c>
      <c r="BW60" s="187">
        <v>0</v>
      </c>
      <c r="BX60" s="118">
        <f t="shared" si="1564"/>
        <v>8</v>
      </c>
      <c r="BY60" s="150">
        <f t="shared" si="1565"/>
        <v>0.66666666666666663</v>
      </c>
      <c r="BZ60" s="187">
        <v>1</v>
      </c>
      <c r="CA60" s="64">
        <v>1</v>
      </c>
      <c r="CB60" s="20">
        <v>1</v>
      </c>
      <c r="CC60" s="844">
        <v>0</v>
      </c>
      <c r="CD60" s="20">
        <v>1</v>
      </c>
      <c r="CE60" s="844">
        <v>1</v>
      </c>
      <c r="CF60" s="846">
        <v>1</v>
      </c>
      <c r="CG60" s="844">
        <v>1</v>
      </c>
      <c r="CH60" s="846">
        <v>1</v>
      </c>
      <c r="CI60" s="846">
        <v>1</v>
      </c>
      <c r="CJ60" s="846">
        <v>0</v>
      </c>
      <c r="CK60" s="846">
        <v>1</v>
      </c>
      <c r="CL60" s="847">
        <f t="shared" si="1572"/>
        <v>10</v>
      </c>
      <c r="CM60" s="150">
        <f t="shared" si="1573"/>
        <v>0.83333333333333337</v>
      </c>
      <c r="CN60" s="187">
        <v>0</v>
      </c>
      <c r="CO60" s="64">
        <v>1</v>
      </c>
      <c r="CP60" s="20">
        <v>0</v>
      </c>
      <c r="CQ60" s="844">
        <v>1</v>
      </c>
      <c r="CR60" s="907">
        <v>0</v>
      </c>
      <c r="CS60" s="908">
        <v>0</v>
      </c>
      <c r="CT60" s="909">
        <v>1</v>
      </c>
      <c r="CU60" s="908">
        <v>1</v>
      </c>
      <c r="CV60" s="998">
        <v>0</v>
      </c>
      <c r="CW60" s="999">
        <v>1</v>
      </c>
      <c r="CX60" s="998">
        <v>1</v>
      </c>
      <c r="CY60" s="1000">
        <v>0</v>
      </c>
      <c r="CZ60" s="996">
        <f t="shared" si="1580"/>
        <v>6</v>
      </c>
      <c r="DA60" s="997">
        <f t="shared" si="1581"/>
        <v>0.5</v>
      </c>
      <c r="DB60" s="909">
        <v>1</v>
      </c>
      <c r="DC60" s="908">
        <v>0</v>
      </c>
      <c r="DD60" s="907">
        <v>1</v>
      </c>
      <c r="DE60" s="908">
        <v>0</v>
      </c>
      <c r="DF60" s="907">
        <v>1</v>
      </c>
      <c r="DG60" s="908">
        <v>0</v>
      </c>
      <c r="DH60" s="909">
        <v>1</v>
      </c>
      <c r="DI60" s="908">
        <v>0</v>
      </c>
      <c r="DJ60" s="909">
        <v>1</v>
      </c>
      <c r="DK60" s="908">
        <v>1</v>
      </c>
      <c r="DL60" s="909">
        <v>0</v>
      </c>
      <c r="DM60" s="908">
        <v>1</v>
      </c>
      <c r="DN60" s="996">
        <f t="shared" si="1588"/>
        <v>7</v>
      </c>
      <c r="DO60" s="997">
        <f t="shared" si="1589"/>
        <v>0.58333333333333337</v>
      </c>
      <c r="DP60" s="998">
        <v>0</v>
      </c>
      <c r="DQ60" s="1000">
        <v>0</v>
      </c>
      <c r="DR60" s="1142">
        <v>1</v>
      </c>
      <c r="DS60" s="1000">
        <v>1</v>
      </c>
      <c r="DT60" s="1142">
        <v>1</v>
      </c>
      <c r="DU60" s="1000">
        <v>0</v>
      </c>
      <c r="DV60" s="998">
        <v>0</v>
      </c>
      <c r="DW60" s="1000">
        <v>1</v>
      </c>
      <c r="DX60" s="998">
        <v>0</v>
      </c>
      <c r="DY60" s="1000">
        <v>1</v>
      </c>
      <c r="DZ60" s="998">
        <v>0</v>
      </c>
      <c r="EA60" s="1000">
        <v>0</v>
      </c>
      <c r="EB60" s="996">
        <f t="shared" si="1596"/>
        <v>5</v>
      </c>
      <c r="EC60" s="997">
        <f t="shared" si="1597"/>
        <v>0.41666666666666669</v>
      </c>
      <c r="ED60" s="909">
        <v>0</v>
      </c>
      <c r="EE60" s="908">
        <v>1</v>
      </c>
      <c r="EF60" s="907">
        <v>0</v>
      </c>
      <c r="EG60" s="908">
        <v>0</v>
      </c>
      <c r="EH60" s="907">
        <v>1</v>
      </c>
      <c r="EI60" s="908">
        <v>0</v>
      </c>
      <c r="EJ60" s="909">
        <v>1</v>
      </c>
      <c r="EK60" s="908">
        <v>1</v>
      </c>
      <c r="EL60" s="909">
        <v>1</v>
      </c>
      <c r="EM60" s="908"/>
      <c r="EN60" s="909"/>
      <c r="EO60" s="908"/>
      <c r="EP60" s="910">
        <f t="shared" si="1603"/>
        <v>5</v>
      </c>
      <c r="EQ60" s="150">
        <f t="shared" si="1604"/>
        <v>0.55555555555555558</v>
      </c>
      <c r="ER60" s="110">
        <f t="shared" si="1722"/>
        <v>0</v>
      </c>
      <c r="ES60" s="367">
        <f t="shared" si="1790"/>
        <v>0</v>
      </c>
      <c r="ET60" s="110">
        <f t="shared" si="1723"/>
        <v>1</v>
      </c>
      <c r="EU60" s="367">
        <f t="shared" si="1724"/>
        <v>0.125</v>
      </c>
      <c r="EV60" s="110">
        <f t="shared" si="1725"/>
        <v>4</v>
      </c>
      <c r="EW60" s="367">
        <f t="shared" si="1726"/>
        <v>0.44444444444444442</v>
      </c>
      <c r="EX60" s="110">
        <f t="shared" si="1727"/>
        <v>-13</v>
      </c>
      <c r="EY60" s="367">
        <f t="shared" si="1728"/>
        <v>-1</v>
      </c>
      <c r="EZ60" s="110">
        <f t="shared" si="1729"/>
        <v>1</v>
      </c>
      <c r="FA60" s="661">
        <v>0</v>
      </c>
      <c r="FB60" s="110">
        <f t="shared" si="1730"/>
        <v>-1</v>
      </c>
      <c r="FC60" s="367">
        <f t="shared" si="1810"/>
        <v>-1</v>
      </c>
      <c r="FD60" s="110">
        <f t="shared" si="1731"/>
        <v>5</v>
      </c>
      <c r="FE60" s="661">
        <v>0</v>
      </c>
      <c r="FF60" s="110">
        <f t="shared" si="1732"/>
        <v>-4</v>
      </c>
      <c r="FG60" s="367">
        <f>FF60/BD60</f>
        <v>-0.8</v>
      </c>
      <c r="FH60" s="110">
        <f t="shared" si="1733"/>
        <v>0</v>
      </c>
      <c r="FI60" s="367">
        <f t="shared" si="1734"/>
        <v>0</v>
      </c>
      <c r="FJ60" s="110">
        <f t="shared" si="1735"/>
        <v>0</v>
      </c>
      <c r="FK60" s="100">
        <f t="shared" si="1736"/>
        <v>0</v>
      </c>
      <c r="FL60" s="110">
        <f t="shared" si="1737"/>
        <v>-1</v>
      </c>
      <c r="FM60" s="367">
        <f t="shared" si="1738"/>
        <v>-1</v>
      </c>
      <c r="FN60" s="110">
        <f t="shared" si="1739"/>
        <v>2</v>
      </c>
      <c r="FO60" s="367">
        <v>1</v>
      </c>
      <c r="FP60" s="110">
        <f t="shared" si="1740"/>
        <v>-1</v>
      </c>
      <c r="FQ60" s="367">
        <f t="shared" si="1741"/>
        <v>-0.5</v>
      </c>
      <c r="FR60" s="300">
        <f t="shared" si="1742"/>
        <v>0</v>
      </c>
      <c r="FS60" s="370">
        <f t="shared" si="1743"/>
        <v>0</v>
      </c>
      <c r="FT60" s="300">
        <f t="shared" si="1744"/>
        <v>0</v>
      </c>
      <c r="FU60" s="370">
        <f t="shared" si="1745"/>
        <v>0</v>
      </c>
      <c r="FV60" s="300">
        <f t="shared" si="1746"/>
        <v>0</v>
      </c>
      <c r="FW60" s="370">
        <f t="shared" si="1747"/>
        <v>0</v>
      </c>
      <c r="FX60" s="300">
        <f t="shared" si="1748"/>
        <v>0</v>
      </c>
      <c r="FY60" s="370">
        <f t="shared" si="1791"/>
        <v>0</v>
      </c>
      <c r="FZ60" s="300">
        <f t="shared" si="1605"/>
        <v>0</v>
      </c>
      <c r="GA60" s="370">
        <f t="shared" si="1749"/>
        <v>0</v>
      </c>
      <c r="GB60" s="300">
        <f t="shared" si="1606"/>
        <v>-1</v>
      </c>
      <c r="GC60" s="370">
        <f>GB60/BQ60</f>
        <v>-1</v>
      </c>
      <c r="GD60" s="300">
        <f t="shared" si="1607"/>
        <v>1</v>
      </c>
      <c r="GE60" s="370">
        <v>1</v>
      </c>
      <c r="GF60" s="300">
        <f t="shared" si="1608"/>
        <v>0</v>
      </c>
      <c r="GG60" s="370">
        <f t="shared" si="1750"/>
        <v>0</v>
      </c>
      <c r="GH60" s="300">
        <f t="shared" si="1609"/>
        <v>-1</v>
      </c>
      <c r="GI60" s="370">
        <f t="shared" si="1792"/>
        <v>-1</v>
      </c>
      <c r="GJ60" s="300">
        <f t="shared" si="1610"/>
        <v>0</v>
      </c>
      <c r="GK60" s="370">
        <v>0</v>
      </c>
      <c r="GL60" s="300">
        <f t="shared" si="1612"/>
        <v>0</v>
      </c>
      <c r="GM60" s="370">
        <v>0</v>
      </c>
      <c r="GN60" s="300">
        <f t="shared" si="1613"/>
        <v>1</v>
      </c>
      <c r="GO60" s="370">
        <v>0</v>
      </c>
      <c r="GP60" s="300">
        <f t="shared" si="1614"/>
        <v>0</v>
      </c>
      <c r="GQ60" s="370">
        <f>GP60/BZ60</f>
        <v>0</v>
      </c>
      <c r="GR60" s="300">
        <f t="shared" si="1615"/>
        <v>0</v>
      </c>
      <c r="GS60" s="370">
        <f t="shared" si="1793"/>
        <v>0</v>
      </c>
      <c r="GT60" s="300">
        <f t="shared" si="1616"/>
        <v>-1</v>
      </c>
      <c r="GU60" s="370">
        <f>GT60/CB60</f>
        <v>-1</v>
      </c>
      <c r="GV60" s="300">
        <f t="shared" si="1617"/>
        <v>1</v>
      </c>
      <c r="GW60" s="370">
        <v>1</v>
      </c>
      <c r="GX60" s="300">
        <f t="shared" si="1618"/>
        <v>0</v>
      </c>
      <c r="GY60" s="370">
        <f t="shared" si="1719"/>
        <v>0</v>
      </c>
      <c r="GZ60" s="300">
        <f t="shared" si="1619"/>
        <v>0</v>
      </c>
      <c r="HA60" s="370">
        <f>GZ60/CE60</f>
        <v>0</v>
      </c>
      <c r="HB60" s="300">
        <f t="shared" si="1620"/>
        <v>0</v>
      </c>
      <c r="HC60" s="370">
        <f>HB60/CF60</f>
        <v>0</v>
      </c>
      <c r="HD60" s="300">
        <f t="shared" si="1621"/>
        <v>0</v>
      </c>
      <c r="HE60" s="370">
        <f t="shared" si="1720"/>
        <v>0</v>
      </c>
      <c r="HF60" s="300">
        <f t="shared" si="1622"/>
        <v>0</v>
      </c>
      <c r="HG60" s="370">
        <f t="shared" si="1623"/>
        <v>0</v>
      </c>
      <c r="HH60" s="300">
        <f t="shared" si="1624"/>
        <v>-1</v>
      </c>
      <c r="HI60" s="370">
        <f t="shared" si="1794"/>
        <v>-1</v>
      </c>
      <c r="HJ60" s="300">
        <f t="shared" si="1625"/>
        <v>1</v>
      </c>
      <c r="HK60" s="370" t="e">
        <f t="shared" si="1626"/>
        <v>#DIV/0!</v>
      </c>
      <c r="HL60" s="300">
        <f t="shared" si="1627"/>
        <v>-1</v>
      </c>
      <c r="HM60" s="370">
        <f t="shared" si="1795"/>
        <v>-1</v>
      </c>
      <c r="HN60" s="300">
        <f t="shared" si="1628"/>
        <v>1</v>
      </c>
      <c r="HO60" s="370">
        <v>0</v>
      </c>
      <c r="HP60" s="300">
        <f t="shared" si="1629"/>
        <v>-1</v>
      </c>
      <c r="HQ60" s="370">
        <f t="shared" si="1796"/>
        <v>-1</v>
      </c>
      <c r="HR60" s="300">
        <f t="shared" si="1630"/>
        <v>1</v>
      </c>
      <c r="HS60" s="370">
        <v>0</v>
      </c>
      <c r="HT60" s="300">
        <f t="shared" si="1631"/>
        <v>-1</v>
      </c>
      <c r="HU60" s="370">
        <f t="shared" si="1797"/>
        <v>-1</v>
      </c>
      <c r="HV60" s="300">
        <f t="shared" si="1632"/>
        <v>0</v>
      </c>
      <c r="HW60" s="370">
        <v>0</v>
      </c>
      <c r="HX60" s="300">
        <f t="shared" si="1633"/>
        <v>1</v>
      </c>
      <c r="HY60" s="370">
        <v>0</v>
      </c>
      <c r="HZ60" s="300">
        <f t="shared" si="1634"/>
        <v>0</v>
      </c>
      <c r="IA60" s="370">
        <f>HZ60/CT60</f>
        <v>0</v>
      </c>
      <c r="IB60" s="300">
        <f t="shared" si="1635"/>
        <v>-1</v>
      </c>
      <c r="IC60" s="370">
        <f t="shared" si="1721"/>
        <v>-1</v>
      </c>
      <c r="ID60" s="300">
        <f t="shared" si="1636"/>
        <v>1</v>
      </c>
      <c r="IE60" s="370">
        <v>0</v>
      </c>
      <c r="IF60" s="300">
        <f t="shared" si="1637"/>
        <v>0</v>
      </c>
      <c r="IG60" s="370">
        <f t="shared" si="1798"/>
        <v>0</v>
      </c>
      <c r="IH60" s="300">
        <f t="shared" si="1638"/>
        <v>-1</v>
      </c>
      <c r="II60" s="370">
        <f>IH60/CX60</f>
        <v>-1</v>
      </c>
      <c r="IJ60" s="300">
        <f t="shared" si="1639"/>
        <v>1</v>
      </c>
      <c r="IK60" s="370">
        <v>0</v>
      </c>
      <c r="IL60" s="300">
        <f t="shared" si="1640"/>
        <v>-1</v>
      </c>
      <c r="IM60" s="370">
        <f>IL60/DB60</f>
        <v>-1</v>
      </c>
      <c r="IN60" s="300">
        <f t="shared" si="1641"/>
        <v>1</v>
      </c>
      <c r="IO60" s="370">
        <f>IN60/DD60</f>
        <v>1</v>
      </c>
      <c r="IP60" s="300">
        <f t="shared" si="1642"/>
        <v>-1</v>
      </c>
      <c r="IQ60" s="370">
        <f>IP60/DD60</f>
        <v>-1</v>
      </c>
      <c r="IR60" s="300">
        <f t="shared" si="1643"/>
        <v>1</v>
      </c>
      <c r="IS60" s="370">
        <f>IR60/DO60</f>
        <v>1.7142857142857142</v>
      </c>
      <c r="IT60" s="300">
        <f t="shared" si="1644"/>
        <v>-1</v>
      </c>
      <c r="IU60" s="370">
        <f t="shared" si="1645"/>
        <v>-1</v>
      </c>
      <c r="IV60" s="300">
        <f t="shared" si="1646"/>
        <v>1</v>
      </c>
      <c r="IW60" s="370">
        <v>0</v>
      </c>
      <c r="IX60" s="300">
        <f t="shared" si="1647"/>
        <v>-1</v>
      </c>
      <c r="IY60" s="370">
        <f>IX60/DH60</f>
        <v>-1</v>
      </c>
      <c r="IZ60" s="300">
        <f t="shared" si="1648"/>
        <v>1</v>
      </c>
      <c r="JA60" s="370">
        <v>0</v>
      </c>
      <c r="JB60" s="300">
        <f t="shared" si="1649"/>
        <v>0</v>
      </c>
      <c r="JC60" s="370">
        <f>JB60/DJ60</f>
        <v>0</v>
      </c>
      <c r="JD60" s="300">
        <f t="shared" si="1650"/>
        <v>-1</v>
      </c>
      <c r="JE60" s="370">
        <f>JD60/DK60</f>
        <v>-1</v>
      </c>
      <c r="JF60" s="300">
        <f t="shared" si="1651"/>
        <v>1</v>
      </c>
      <c r="JG60" s="370">
        <v>0</v>
      </c>
      <c r="JH60" s="300">
        <f t="shared" si="1652"/>
        <v>-1</v>
      </c>
      <c r="JI60" s="370">
        <f>JH60/DM60</f>
        <v>-1</v>
      </c>
      <c r="JJ60" s="300">
        <f t="shared" si="1653"/>
        <v>0</v>
      </c>
      <c r="JK60" s="370">
        <v>0</v>
      </c>
      <c r="JL60" s="300">
        <f t="shared" si="1654"/>
        <v>1</v>
      </c>
      <c r="JM60" s="370">
        <v>0</v>
      </c>
      <c r="JN60" s="300">
        <f t="shared" si="1655"/>
        <v>0</v>
      </c>
      <c r="JO60" s="370">
        <f>JN60/DR60</f>
        <v>0</v>
      </c>
      <c r="JP60" s="300">
        <f t="shared" si="1656"/>
        <v>0</v>
      </c>
      <c r="JQ60" s="370">
        <f>JP60/DS60</f>
        <v>0</v>
      </c>
      <c r="JR60" s="300">
        <f t="shared" si="1657"/>
        <v>-1</v>
      </c>
      <c r="JS60" s="370">
        <f>JR60/DT60</f>
        <v>-1</v>
      </c>
      <c r="JT60" s="300">
        <f t="shared" si="1658"/>
        <v>0</v>
      </c>
      <c r="JU60" s="370">
        <v>0</v>
      </c>
      <c r="JV60" s="300">
        <f t="shared" si="1659"/>
        <v>1</v>
      </c>
      <c r="JW60" s="370">
        <v>0</v>
      </c>
      <c r="JX60" s="300">
        <f t="shared" si="1660"/>
        <v>-1</v>
      </c>
      <c r="JY60" s="370">
        <f t="shared" si="1661"/>
        <v>-1</v>
      </c>
      <c r="JZ60" s="300">
        <f t="shared" si="1662"/>
        <v>1</v>
      </c>
      <c r="KA60" s="370">
        <v>0</v>
      </c>
      <c r="KB60" s="300">
        <f t="shared" si="1664"/>
        <v>-1</v>
      </c>
      <c r="KC60" s="370">
        <f t="shared" si="1665"/>
        <v>-1</v>
      </c>
      <c r="KD60" s="300">
        <f t="shared" si="1666"/>
        <v>0</v>
      </c>
      <c r="KE60" s="370">
        <v>0</v>
      </c>
      <c r="KF60" s="300">
        <f t="shared" si="1668"/>
        <v>0</v>
      </c>
      <c r="KG60" s="375">
        <v>0</v>
      </c>
      <c r="KH60" s="300">
        <f t="shared" si="1670"/>
        <v>1</v>
      </c>
      <c r="KI60" s="370">
        <v>0</v>
      </c>
      <c r="KJ60" s="300">
        <f t="shared" si="1672"/>
        <v>-1</v>
      </c>
      <c r="KK60" s="370">
        <f t="shared" si="1673"/>
        <v>-1</v>
      </c>
      <c r="KL60" s="300">
        <f t="shared" si="1674"/>
        <v>0</v>
      </c>
      <c r="KM60" s="370">
        <f t="shared" si="1675"/>
        <v>0</v>
      </c>
      <c r="KN60" s="300">
        <f t="shared" si="1676"/>
        <v>1</v>
      </c>
      <c r="KO60" s="370">
        <f t="shared" si="1677"/>
        <v>0</v>
      </c>
      <c r="KP60" s="300">
        <f t="shared" si="1678"/>
        <v>-1</v>
      </c>
      <c r="KQ60" s="370">
        <f t="shared" si="1679"/>
        <v>-1</v>
      </c>
      <c r="KR60" s="300">
        <f t="shared" si="1680"/>
        <v>1</v>
      </c>
      <c r="KS60" s="370">
        <f t="shared" si="1681"/>
        <v>0</v>
      </c>
      <c r="KT60" s="300">
        <f t="shared" si="1682"/>
        <v>0</v>
      </c>
      <c r="KU60" s="370">
        <f t="shared" si="1683"/>
        <v>0</v>
      </c>
      <c r="KV60" s="300">
        <f t="shared" si="1684"/>
        <v>0</v>
      </c>
      <c r="KW60" s="370">
        <f t="shared" si="1685"/>
        <v>0</v>
      </c>
      <c r="KX60" s="300">
        <f t="shared" si="1686"/>
        <v>-1</v>
      </c>
      <c r="KY60" s="370">
        <f t="shared" si="1687"/>
        <v>-1</v>
      </c>
      <c r="KZ60" s="300">
        <f t="shared" si="1688"/>
        <v>0</v>
      </c>
      <c r="LA60" s="370">
        <f t="shared" si="1689"/>
        <v>0</v>
      </c>
      <c r="LB60" s="300">
        <f t="shared" si="1690"/>
        <v>0</v>
      </c>
      <c r="LC60" s="370">
        <f t="shared" si="1691"/>
        <v>0</v>
      </c>
      <c r="LD60" s="846">
        <f t="shared" si="1692"/>
        <v>0</v>
      </c>
      <c r="LE60" s="969">
        <f t="shared" si="1693"/>
        <v>1</v>
      </c>
      <c r="LF60" s="110">
        <f t="shared" si="1694"/>
        <v>1</v>
      </c>
      <c r="LG60" s="100">
        <f t="shared" si="1695"/>
        <v>0</v>
      </c>
      <c r="LH60" s="614"/>
      <c r="LI60" s="614"/>
      <c r="LJ60" s="614"/>
      <c r="LK60" t="str">
        <f t="shared" si="1696"/>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99"/>
        <v>12</v>
      </c>
      <c r="LX60" s="241">
        <f t="shared" si="1799"/>
        <v>13</v>
      </c>
      <c r="LY60" s="241">
        <f t="shared" si="1799"/>
        <v>12</v>
      </c>
      <c r="LZ60" s="241">
        <f t="shared" si="1799"/>
        <v>12</v>
      </c>
      <c r="MA60" s="241">
        <f t="shared" si="1799"/>
        <v>15</v>
      </c>
      <c r="MB60" s="241">
        <f t="shared" si="1799"/>
        <v>11</v>
      </c>
      <c r="MC60" s="241">
        <f t="shared" si="1799"/>
        <v>17</v>
      </c>
      <c r="MD60" s="241">
        <f t="shared" si="1799"/>
        <v>9</v>
      </c>
      <c r="ME60" s="241">
        <f t="shared" si="1799"/>
        <v>14</v>
      </c>
      <c r="MF60" s="241">
        <f t="shared" si="1799"/>
        <v>13</v>
      </c>
      <c r="MG60" s="241">
        <f t="shared" si="1799"/>
        <v>11</v>
      </c>
      <c r="MH60" s="241">
        <f t="shared" si="1799"/>
        <v>8</v>
      </c>
      <c r="MI60" s="241">
        <f t="shared" si="1800"/>
        <v>8</v>
      </c>
      <c r="MJ60" s="241">
        <f t="shared" si="1800"/>
        <v>9</v>
      </c>
      <c r="MK60" s="241">
        <f t="shared" si="1800"/>
        <v>13</v>
      </c>
      <c r="ML60" s="241">
        <f t="shared" si="1800"/>
        <v>0</v>
      </c>
      <c r="MM60" s="241">
        <f t="shared" si="1800"/>
        <v>1</v>
      </c>
      <c r="MN60" s="241">
        <f t="shared" si="1800"/>
        <v>0</v>
      </c>
      <c r="MO60" s="241">
        <f t="shared" si="1800"/>
        <v>5</v>
      </c>
      <c r="MP60" s="241">
        <f t="shared" si="1800"/>
        <v>1</v>
      </c>
      <c r="MQ60" s="241">
        <f t="shared" si="1800"/>
        <v>1</v>
      </c>
      <c r="MR60" s="241">
        <f t="shared" si="1800"/>
        <v>1</v>
      </c>
      <c r="MS60" s="241">
        <f t="shared" si="1800"/>
        <v>0</v>
      </c>
      <c r="MT60" s="241">
        <f t="shared" si="1800"/>
        <v>2</v>
      </c>
      <c r="MU60" s="697">
        <f t="shared" si="1801"/>
        <v>1</v>
      </c>
      <c r="MV60" s="697">
        <f t="shared" si="1801"/>
        <v>1</v>
      </c>
      <c r="MW60" s="697">
        <f t="shared" si="1801"/>
        <v>1</v>
      </c>
      <c r="MX60" s="697">
        <f t="shared" si="1801"/>
        <v>1</v>
      </c>
      <c r="MY60" s="697">
        <f t="shared" si="1801"/>
        <v>1</v>
      </c>
      <c r="MZ60" s="697">
        <f t="shared" si="1751"/>
        <v>1</v>
      </c>
      <c r="NA60" s="697">
        <f t="shared" si="1752"/>
        <v>0</v>
      </c>
      <c r="NB60" s="697">
        <f t="shared" si="1753"/>
        <v>1</v>
      </c>
      <c r="NC60" s="697">
        <f t="shared" si="1754"/>
        <v>1</v>
      </c>
      <c r="ND60" s="697">
        <f t="shared" si="1802"/>
        <v>0</v>
      </c>
      <c r="NE60" s="697">
        <f t="shared" si="1755"/>
        <v>0</v>
      </c>
      <c r="NF60" s="697">
        <f t="shared" si="1803"/>
        <v>0</v>
      </c>
      <c r="NG60" s="800">
        <f t="shared" si="1756"/>
        <v>1</v>
      </c>
      <c r="NH60" s="800">
        <f t="shared" si="1757"/>
        <v>1</v>
      </c>
      <c r="NI60" s="800">
        <f t="shared" si="1758"/>
        <v>1</v>
      </c>
      <c r="NJ60" s="800">
        <f t="shared" si="1759"/>
        <v>0</v>
      </c>
      <c r="NK60" s="800">
        <f t="shared" si="1760"/>
        <v>1</v>
      </c>
      <c r="NL60" s="800">
        <f t="shared" si="1761"/>
        <v>1</v>
      </c>
      <c r="NM60" s="800">
        <f t="shared" si="1762"/>
        <v>1</v>
      </c>
      <c r="NN60" s="800">
        <f t="shared" si="1804"/>
        <v>1</v>
      </c>
      <c r="NO60" s="800">
        <f t="shared" si="1804"/>
        <v>1</v>
      </c>
      <c r="NP60" s="800">
        <f t="shared" si="1804"/>
        <v>1</v>
      </c>
      <c r="NQ60" s="800">
        <f t="shared" si="1763"/>
        <v>0</v>
      </c>
      <c r="NR60" s="800">
        <f t="shared" si="1805"/>
        <v>1</v>
      </c>
      <c r="NS60" s="853">
        <f t="shared" si="1764"/>
        <v>0</v>
      </c>
      <c r="NT60" s="853">
        <f t="shared" si="1765"/>
        <v>1</v>
      </c>
      <c r="NU60" s="853">
        <f t="shared" si="1766"/>
        <v>0</v>
      </c>
      <c r="NV60" s="853">
        <f t="shared" si="1767"/>
        <v>1</v>
      </c>
      <c r="NW60" s="853">
        <f t="shared" si="1768"/>
        <v>0</v>
      </c>
      <c r="NX60" s="853">
        <f t="shared" si="1806"/>
        <v>0</v>
      </c>
      <c r="NY60" s="853">
        <f t="shared" si="1769"/>
        <v>1</v>
      </c>
      <c r="NZ60" s="853">
        <f t="shared" si="1770"/>
        <v>1</v>
      </c>
      <c r="OA60" s="853">
        <f t="shared" si="1771"/>
        <v>0</v>
      </c>
      <c r="OB60" s="853">
        <f t="shared" si="1772"/>
        <v>1</v>
      </c>
      <c r="OC60" s="853">
        <f t="shared" si="1773"/>
        <v>1</v>
      </c>
      <c r="OD60" s="853">
        <f t="shared" si="1774"/>
        <v>0</v>
      </c>
      <c r="OE60" s="1040">
        <f t="shared" si="1702"/>
        <v>1</v>
      </c>
      <c r="OF60" s="1040">
        <f t="shared" si="1703"/>
        <v>0</v>
      </c>
      <c r="OG60" s="1040">
        <f t="shared" si="1704"/>
        <v>1</v>
      </c>
      <c r="OH60" s="1040">
        <f t="shared" si="1705"/>
        <v>0</v>
      </c>
      <c r="OI60" s="1040">
        <f t="shared" si="1706"/>
        <v>1</v>
      </c>
      <c r="OJ60" s="1040">
        <f t="shared" si="1707"/>
        <v>0</v>
      </c>
      <c r="OK60" s="1040">
        <f t="shared" si="1708"/>
        <v>1</v>
      </c>
      <c r="OL60" s="1040">
        <f t="shared" si="1709"/>
        <v>0</v>
      </c>
      <c r="OM60" s="1040">
        <f t="shared" si="1710"/>
        <v>1</v>
      </c>
      <c r="ON60" s="1040">
        <f t="shared" si="1711"/>
        <v>1</v>
      </c>
      <c r="OO60" s="1040">
        <f t="shared" si="1712"/>
        <v>0</v>
      </c>
      <c r="OP60" s="1040">
        <f t="shared" si="1713"/>
        <v>1</v>
      </c>
      <c r="OQ60" s="1062">
        <f t="shared" si="1775"/>
        <v>0</v>
      </c>
      <c r="OR60" s="1062">
        <f t="shared" si="1776"/>
        <v>0</v>
      </c>
      <c r="OS60" s="1062">
        <f t="shared" si="1777"/>
        <v>1</v>
      </c>
      <c r="OT60" s="1062">
        <f t="shared" si="1778"/>
        <v>1</v>
      </c>
      <c r="OU60" s="1062">
        <f t="shared" si="1779"/>
        <v>1</v>
      </c>
      <c r="OV60" s="1062">
        <f t="shared" si="1780"/>
        <v>0</v>
      </c>
      <c r="OW60" s="1062">
        <f t="shared" si="1781"/>
        <v>0</v>
      </c>
      <c r="OX60" s="1062">
        <f t="shared" si="1782"/>
        <v>1</v>
      </c>
      <c r="OY60" s="1062">
        <f t="shared" si="1807"/>
        <v>0</v>
      </c>
      <c r="OZ60" s="1062">
        <f t="shared" si="1807"/>
        <v>1</v>
      </c>
      <c r="PA60" s="1062">
        <f t="shared" si="1807"/>
        <v>0</v>
      </c>
      <c r="PB60" s="1062">
        <f t="shared" si="1807"/>
        <v>0</v>
      </c>
      <c r="PC60" s="1120">
        <f t="shared" si="1808"/>
        <v>0</v>
      </c>
      <c r="PD60" s="1120">
        <f t="shared" si="1809"/>
        <v>1</v>
      </c>
      <c r="PE60" s="1120">
        <f t="shared" si="1809"/>
        <v>0</v>
      </c>
      <c r="PF60" s="1120">
        <f t="shared" si="1809"/>
        <v>0</v>
      </c>
      <c r="PG60" s="1120">
        <f t="shared" si="1809"/>
        <v>1</v>
      </c>
      <c r="PH60" s="1120">
        <f t="shared" si="1809"/>
        <v>0</v>
      </c>
      <c r="PI60" s="1120">
        <f t="shared" si="1809"/>
        <v>1</v>
      </c>
      <c r="PJ60" s="1120">
        <f t="shared" si="1809"/>
        <v>1</v>
      </c>
      <c r="PK60" s="1120">
        <f t="shared" si="1809"/>
        <v>1</v>
      </c>
      <c r="PL60" s="1120">
        <f t="shared" si="1809"/>
        <v>0</v>
      </c>
      <c r="PM60" s="1120">
        <f t="shared" si="1809"/>
        <v>0</v>
      </c>
      <c r="PN60" s="1120">
        <f t="shared" si="1809"/>
        <v>0</v>
      </c>
    </row>
    <row r="61" spans="1:430" x14ac:dyDescent="0.3">
      <c r="A61" s="675"/>
      <c r="B61" s="776">
        <v>8.1</v>
      </c>
      <c r="E61" s="1192" t="s">
        <v>10</v>
      </c>
      <c r="F61" s="1192"/>
      <c r="G61" s="119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52"/>
        <v>630</v>
      </c>
      <c r="AW61" s="150">
        <f t="shared" si="1553"/>
        <v>52.5</v>
      </c>
      <c r="AX61" s="338">
        <v>44</v>
      </c>
      <c r="AY61" s="64">
        <v>57</v>
      </c>
      <c r="AZ61" s="20">
        <v>47</v>
      </c>
      <c r="BA61" s="64">
        <v>3</v>
      </c>
      <c r="BB61" s="20">
        <v>2</v>
      </c>
      <c r="BC61" s="64">
        <v>4</v>
      </c>
      <c r="BD61" s="187">
        <v>0</v>
      </c>
      <c r="BE61" s="64">
        <v>2</v>
      </c>
      <c r="BF61" s="187">
        <v>2</v>
      </c>
      <c r="BG61" s="64">
        <v>3</v>
      </c>
      <c r="BH61" s="187">
        <v>2</v>
      </c>
      <c r="BI61" s="64">
        <v>2</v>
      </c>
      <c r="BJ61" s="118">
        <f t="shared" si="1556"/>
        <v>168</v>
      </c>
      <c r="BK61" s="150">
        <f t="shared" si="1557"/>
        <v>14</v>
      </c>
      <c r="BL61" s="338">
        <v>3</v>
      </c>
      <c r="BM61" s="64">
        <v>2</v>
      </c>
      <c r="BN61" s="20">
        <v>3</v>
      </c>
      <c r="BO61" s="64">
        <v>2</v>
      </c>
      <c r="BP61" s="20">
        <v>2</v>
      </c>
      <c r="BQ61" s="64">
        <v>2</v>
      </c>
      <c r="BR61" s="187">
        <v>2</v>
      </c>
      <c r="BS61" s="64">
        <v>1</v>
      </c>
      <c r="BT61" s="187">
        <v>5</v>
      </c>
      <c r="BU61" s="187">
        <v>2</v>
      </c>
      <c r="BV61" s="187">
        <v>5</v>
      </c>
      <c r="BW61" s="187">
        <v>3</v>
      </c>
      <c r="BX61" s="118">
        <f t="shared" si="1564"/>
        <v>32</v>
      </c>
      <c r="BY61" s="150">
        <f t="shared" si="1565"/>
        <v>2.6666666666666665</v>
      </c>
      <c r="BZ61" s="187">
        <v>2</v>
      </c>
      <c r="CA61" s="64">
        <v>2</v>
      </c>
      <c r="CB61" s="20">
        <v>2</v>
      </c>
      <c r="CC61" s="64">
        <v>3</v>
      </c>
      <c r="CD61" s="20">
        <v>2</v>
      </c>
      <c r="CE61" s="844">
        <v>2</v>
      </c>
      <c r="CF61" s="846">
        <v>2</v>
      </c>
      <c r="CG61" s="844">
        <v>2</v>
      </c>
      <c r="CH61" s="846">
        <v>2</v>
      </c>
      <c r="CI61" s="846">
        <v>3</v>
      </c>
      <c r="CJ61" s="846">
        <v>2</v>
      </c>
      <c r="CK61" s="846">
        <v>2</v>
      </c>
      <c r="CL61" s="847">
        <f t="shared" si="1572"/>
        <v>26</v>
      </c>
      <c r="CM61" s="150">
        <f t="shared" si="1573"/>
        <v>2.1666666666666665</v>
      </c>
      <c r="CN61" s="187">
        <v>3</v>
      </c>
      <c r="CO61" s="64">
        <v>3</v>
      </c>
      <c r="CP61" s="20">
        <v>3</v>
      </c>
      <c r="CQ61" s="64">
        <v>3</v>
      </c>
      <c r="CR61" s="907">
        <v>2</v>
      </c>
      <c r="CS61" s="908">
        <v>2</v>
      </c>
      <c r="CT61" s="909">
        <v>2</v>
      </c>
      <c r="CU61" s="908">
        <v>2</v>
      </c>
      <c r="CV61" s="998">
        <v>2</v>
      </c>
      <c r="CW61" s="999">
        <v>2</v>
      </c>
      <c r="CX61" s="998">
        <v>2</v>
      </c>
      <c r="CY61" s="1000">
        <v>2</v>
      </c>
      <c r="CZ61" s="996">
        <f t="shared" si="1580"/>
        <v>28</v>
      </c>
      <c r="DA61" s="997">
        <f t="shared" si="1581"/>
        <v>2.3333333333333335</v>
      </c>
      <c r="DB61" s="909">
        <v>2</v>
      </c>
      <c r="DC61" s="908">
        <v>2</v>
      </c>
      <c r="DD61" s="907">
        <v>3</v>
      </c>
      <c r="DE61" s="908">
        <v>2</v>
      </c>
      <c r="DF61" s="907">
        <v>2</v>
      </c>
      <c r="DG61" s="908">
        <v>2</v>
      </c>
      <c r="DH61" s="909">
        <v>2</v>
      </c>
      <c r="DI61" s="908">
        <v>2</v>
      </c>
      <c r="DJ61" s="909">
        <v>3</v>
      </c>
      <c r="DK61" s="908">
        <v>2</v>
      </c>
      <c r="DL61" s="909">
        <v>2</v>
      </c>
      <c r="DM61" s="908">
        <v>4</v>
      </c>
      <c r="DN61" s="996">
        <f t="shared" si="1588"/>
        <v>28</v>
      </c>
      <c r="DO61" s="997">
        <f t="shared" si="1589"/>
        <v>2.3333333333333335</v>
      </c>
      <c r="DP61" s="998">
        <v>0</v>
      </c>
      <c r="DQ61" s="1000">
        <v>3</v>
      </c>
      <c r="DR61" s="1142">
        <v>2</v>
      </c>
      <c r="DS61" s="1000">
        <v>4</v>
      </c>
      <c r="DT61" s="1142">
        <v>2</v>
      </c>
      <c r="DU61" s="1000">
        <v>0</v>
      </c>
      <c r="DV61" s="998">
        <v>2</v>
      </c>
      <c r="DW61" s="1000">
        <v>2</v>
      </c>
      <c r="DX61" s="998">
        <v>3</v>
      </c>
      <c r="DY61" s="1000">
        <v>3</v>
      </c>
      <c r="DZ61" s="998">
        <v>3</v>
      </c>
      <c r="EA61" s="1000">
        <v>0</v>
      </c>
      <c r="EB61" s="996">
        <f t="shared" si="1596"/>
        <v>24</v>
      </c>
      <c r="EC61" s="997">
        <f t="shared" si="1597"/>
        <v>2</v>
      </c>
      <c r="ED61" s="909">
        <v>3</v>
      </c>
      <c r="EE61" s="908">
        <v>2</v>
      </c>
      <c r="EF61" s="907">
        <v>2</v>
      </c>
      <c r="EG61" s="908">
        <v>2</v>
      </c>
      <c r="EH61" s="907">
        <v>2</v>
      </c>
      <c r="EI61" s="908">
        <v>3</v>
      </c>
      <c r="EJ61" s="909">
        <v>3</v>
      </c>
      <c r="EK61" s="908">
        <v>4</v>
      </c>
      <c r="EL61" s="909">
        <v>4</v>
      </c>
      <c r="EM61" s="908"/>
      <c r="EN61" s="909"/>
      <c r="EO61" s="908"/>
      <c r="EP61" s="910">
        <f t="shared" si="1603"/>
        <v>25</v>
      </c>
      <c r="EQ61" s="150">
        <f t="shared" si="1604"/>
        <v>2.7777777777777777</v>
      </c>
      <c r="ER61" s="110">
        <f t="shared" si="1722"/>
        <v>-1</v>
      </c>
      <c r="ES61" s="367">
        <f t="shared" si="1790"/>
        <v>-2.2222222222222223E-2</v>
      </c>
      <c r="ET61" s="110">
        <f t="shared" si="1723"/>
        <v>13</v>
      </c>
      <c r="EU61" s="367">
        <f t="shared" si="1724"/>
        <v>0.29545454545454547</v>
      </c>
      <c r="EV61" s="110">
        <f t="shared" si="1725"/>
        <v>-10</v>
      </c>
      <c r="EW61" s="367">
        <f t="shared" si="1726"/>
        <v>-0.17543859649122806</v>
      </c>
      <c r="EX61" s="110">
        <f t="shared" si="1727"/>
        <v>-44</v>
      </c>
      <c r="EY61" s="367">
        <f t="shared" si="1728"/>
        <v>-0.93617021276595747</v>
      </c>
      <c r="EZ61" s="110">
        <f t="shared" si="1729"/>
        <v>-1</v>
      </c>
      <c r="FA61" s="367">
        <f>EZ61/BA61</f>
        <v>-0.33333333333333331</v>
      </c>
      <c r="FB61" s="110">
        <f t="shared" si="1730"/>
        <v>2</v>
      </c>
      <c r="FC61" s="367">
        <f t="shared" si="1810"/>
        <v>1</v>
      </c>
      <c r="FD61" s="110">
        <f t="shared" si="1731"/>
        <v>-4</v>
      </c>
      <c r="FE61" s="367">
        <f>FD61/BC61</f>
        <v>-1</v>
      </c>
      <c r="FF61" s="110">
        <f t="shared" si="1732"/>
        <v>2</v>
      </c>
      <c r="FG61" s="367">
        <v>1</v>
      </c>
      <c r="FH61" s="110">
        <f t="shared" si="1733"/>
        <v>0</v>
      </c>
      <c r="FI61" s="367">
        <f t="shared" si="1734"/>
        <v>0</v>
      </c>
      <c r="FJ61" s="110">
        <f t="shared" si="1735"/>
        <v>1</v>
      </c>
      <c r="FK61" s="100">
        <f t="shared" si="1736"/>
        <v>0.5</v>
      </c>
      <c r="FL61" s="110">
        <f t="shared" si="1737"/>
        <v>-1</v>
      </c>
      <c r="FM61" s="367">
        <f t="shared" si="1738"/>
        <v>-0.33333333333333331</v>
      </c>
      <c r="FN61" s="110">
        <f t="shared" si="1739"/>
        <v>0</v>
      </c>
      <c r="FO61" s="367">
        <f>FN61/BH61</f>
        <v>0</v>
      </c>
      <c r="FP61" s="110">
        <f t="shared" si="1740"/>
        <v>1</v>
      </c>
      <c r="FQ61" s="367">
        <f t="shared" si="1741"/>
        <v>0.5</v>
      </c>
      <c r="FR61" s="300">
        <f t="shared" si="1742"/>
        <v>-1</v>
      </c>
      <c r="FS61" s="370">
        <f t="shared" si="1743"/>
        <v>-0.33333333333333331</v>
      </c>
      <c r="FT61" s="300">
        <f t="shared" si="1744"/>
        <v>1</v>
      </c>
      <c r="FU61" s="370">
        <f t="shared" si="1745"/>
        <v>0.5</v>
      </c>
      <c r="FV61" s="300">
        <f t="shared" si="1746"/>
        <v>-1</v>
      </c>
      <c r="FW61" s="370">
        <f t="shared" si="1747"/>
        <v>-0.33333333333333331</v>
      </c>
      <c r="FX61" s="300">
        <f t="shared" si="1748"/>
        <v>0</v>
      </c>
      <c r="FY61" s="370">
        <f t="shared" si="1791"/>
        <v>0</v>
      </c>
      <c r="FZ61" s="300">
        <f t="shared" si="1605"/>
        <v>0</v>
      </c>
      <c r="GA61" s="370">
        <f t="shared" si="1749"/>
        <v>0</v>
      </c>
      <c r="GB61" s="300">
        <f t="shared" si="1606"/>
        <v>0</v>
      </c>
      <c r="GC61" s="370">
        <f>GB61/BQ61</f>
        <v>0</v>
      </c>
      <c r="GD61" s="300">
        <f t="shared" si="1607"/>
        <v>-1</v>
      </c>
      <c r="GE61" s="370">
        <f>GD61/BR61</f>
        <v>-0.5</v>
      </c>
      <c r="GF61" s="300">
        <f t="shared" si="1608"/>
        <v>4</v>
      </c>
      <c r="GG61" s="370">
        <f t="shared" si="1750"/>
        <v>4</v>
      </c>
      <c r="GH61" s="300">
        <f t="shared" si="1609"/>
        <v>-3</v>
      </c>
      <c r="GI61" s="370">
        <f t="shared" si="1792"/>
        <v>-0.6</v>
      </c>
      <c r="GJ61" s="300">
        <f t="shared" si="1610"/>
        <v>3</v>
      </c>
      <c r="GK61" s="370">
        <f>GJ61/BU61</f>
        <v>1.5</v>
      </c>
      <c r="GL61" s="300">
        <f t="shared" si="1612"/>
        <v>-2</v>
      </c>
      <c r="GM61" s="370">
        <f>GL61/BV61</f>
        <v>-0.4</v>
      </c>
      <c r="GN61" s="300">
        <f t="shared" si="1613"/>
        <v>-1</v>
      </c>
      <c r="GO61" s="370">
        <f>GN61/BW61</f>
        <v>-0.33333333333333331</v>
      </c>
      <c r="GP61" s="300">
        <f t="shared" si="1614"/>
        <v>0</v>
      </c>
      <c r="GQ61" s="370">
        <f>GP61/BZ61</f>
        <v>0</v>
      </c>
      <c r="GR61" s="300">
        <f t="shared" si="1615"/>
        <v>0</v>
      </c>
      <c r="GS61" s="370">
        <f t="shared" si="1793"/>
        <v>0</v>
      </c>
      <c r="GT61" s="300">
        <f t="shared" si="1616"/>
        <v>1</v>
      </c>
      <c r="GU61" s="370">
        <f>GT61/CB61</f>
        <v>0.5</v>
      </c>
      <c r="GV61" s="300">
        <f t="shared" si="1617"/>
        <v>-1</v>
      </c>
      <c r="GW61" s="370">
        <f>GV61/CC61</f>
        <v>-0.33333333333333331</v>
      </c>
      <c r="GX61" s="300">
        <f t="shared" si="1618"/>
        <v>0</v>
      </c>
      <c r="GY61" s="370">
        <f t="shared" si="1719"/>
        <v>0</v>
      </c>
      <c r="GZ61" s="300">
        <f t="shared" si="1619"/>
        <v>0</v>
      </c>
      <c r="HA61" s="370">
        <f>GZ61/CE61</f>
        <v>0</v>
      </c>
      <c r="HB61" s="300">
        <f t="shared" si="1620"/>
        <v>0</v>
      </c>
      <c r="HC61" s="370">
        <f>HB61/CF61</f>
        <v>0</v>
      </c>
      <c r="HD61" s="300">
        <f t="shared" si="1621"/>
        <v>0</v>
      </c>
      <c r="HE61" s="370">
        <f t="shared" si="1720"/>
        <v>0</v>
      </c>
      <c r="HF61" s="300">
        <f t="shared" si="1622"/>
        <v>1</v>
      </c>
      <c r="HG61" s="370">
        <f t="shared" si="1623"/>
        <v>0.5</v>
      </c>
      <c r="HH61" s="300">
        <f t="shared" si="1624"/>
        <v>-1</v>
      </c>
      <c r="HI61" s="370">
        <f t="shared" si="1794"/>
        <v>-0.33333333333333331</v>
      </c>
      <c r="HJ61" s="300">
        <f t="shared" si="1625"/>
        <v>0</v>
      </c>
      <c r="HK61" s="370">
        <f t="shared" si="1626"/>
        <v>0</v>
      </c>
      <c r="HL61" s="300">
        <f t="shared" si="1627"/>
        <v>1</v>
      </c>
      <c r="HM61" s="370">
        <f t="shared" si="1795"/>
        <v>0.5</v>
      </c>
      <c r="HN61" s="300">
        <f t="shared" si="1628"/>
        <v>0</v>
      </c>
      <c r="HO61" s="370">
        <f>HN61/CN61</f>
        <v>0</v>
      </c>
      <c r="HP61" s="300">
        <f t="shared" si="1629"/>
        <v>0</v>
      </c>
      <c r="HQ61" s="370">
        <f t="shared" si="1796"/>
        <v>0</v>
      </c>
      <c r="HR61" s="300">
        <f t="shared" si="1630"/>
        <v>0</v>
      </c>
      <c r="HS61" s="370">
        <f>HR61/CP61</f>
        <v>0</v>
      </c>
      <c r="HT61" s="300">
        <f t="shared" si="1631"/>
        <v>-1</v>
      </c>
      <c r="HU61" s="370">
        <f t="shared" si="1797"/>
        <v>-0.33333333333333331</v>
      </c>
      <c r="HV61" s="300">
        <f t="shared" si="1632"/>
        <v>0</v>
      </c>
      <c r="HW61" s="370">
        <f>HV61/CR61</f>
        <v>0</v>
      </c>
      <c r="HX61" s="300">
        <f t="shared" si="1633"/>
        <v>0</v>
      </c>
      <c r="HY61" s="370">
        <f>HX61/CS61</f>
        <v>0</v>
      </c>
      <c r="HZ61" s="300">
        <f t="shared" si="1634"/>
        <v>0</v>
      </c>
      <c r="IA61" s="370">
        <f>HZ61/CT61</f>
        <v>0</v>
      </c>
      <c r="IB61" s="300">
        <f t="shared" si="1635"/>
        <v>0</v>
      </c>
      <c r="IC61" s="370">
        <f t="shared" si="1721"/>
        <v>0</v>
      </c>
      <c r="ID61" s="300">
        <f t="shared" si="1636"/>
        <v>0</v>
      </c>
      <c r="IE61" s="370">
        <f>ID61/CV61</f>
        <v>0</v>
      </c>
      <c r="IF61" s="300">
        <f t="shared" si="1637"/>
        <v>0</v>
      </c>
      <c r="IG61" s="370">
        <f t="shared" si="1798"/>
        <v>0</v>
      </c>
      <c r="IH61" s="300">
        <f t="shared" si="1638"/>
        <v>0</v>
      </c>
      <c r="II61" s="370">
        <f>IH61/CX61</f>
        <v>0</v>
      </c>
      <c r="IJ61" s="300">
        <f t="shared" si="1639"/>
        <v>0</v>
      </c>
      <c r="IK61" s="370">
        <f>IJ61/CY61</f>
        <v>0</v>
      </c>
      <c r="IL61" s="300">
        <f t="shared" si="1640"/>
        <v>0</v>
      </c>
      <c r="IM61" s="370">
        <f>IL61/DB61</f>
        <v>0</v>
      </c>
      <c r="IN61" s="300">
        <f t="shared" si="1641"/>
        <v>1</v>
      </c>
      <c r="IO61" s="370">
        <f>IN61/DD61</f>
        <v>0.33333333333333331</v>
      </c>
      <c r="IP61" s="300">
        <f t="shared" si="1642"/>
        <v>-1</v>
      </c>
      <c r="IQ61" s="370">
        <f>IP61/DD61</f>
        <v>-0.33333333333333331</v>
      </c>
      <c r="IR61" s="300">
        <f t="shared" si="1643"/>
        <v>0</v>
      </c>
      <c r="IS61" s="370">
        <f>IR61/DO61</f>
        <v>0</v>
      </c>
      <c r="IT61" s="300">
        <f t="shared" si="1644"/>
        <v>0</v>
      </c>
      <c r="IU61" s="370">
        <f t="shared" si="1645"/>
        <v>0</v>
      </c>
      <c r="IV61" s="300">
        <f t="shared" si="1646"/>
        <v>0</v>
      </c>
      <c r="IW61" s="370">
        <f>IV61/DG61</f>
        <v>0</v>
      </c>
      <c r="IX61" s="300">
        <f t="shared" si="1647"/>
        <v>0</v>
      </c>
      <c r="IY61" s="370">
        <f>IX61/DH61</f>
        <v>0</v>
      </c>
      <c r="IZ61" s="300">
        <f t="shared" si="1648"/>
        <v>1</v>
      </c>
      <c r="JA61" s="370">
        <f>IZ61/DI61</f>
        <v>0.5</v>
      </c>
      <c r="JB61" s="300">
        <f t="shared" si="1649"/>
        <v>-1</v>
      </c>
      <c r="JC61" s="370">
        <f>JB61/DJ61</f>
        <v>-0.33333333333333331</v>
      </c>
      <c r="JD61" s="300">
        <f t="shared" si="1650"/>
        <v>0</v>
      </c>
      <c r="JE61" s="370">
        <f>JD61/DK61</f>
        <v>0</v>
      </c>
      <c r="JF61" s="300">
        <f t="shared" si="1651"/>
        <v>2</v>
      </c>
      <c r="JG61" s="370">
        <f>JF61/DL61</f>
        <v>1</v>
      </c>
      <c r="JH61" s="300">
        <f t="shared" si="1652"/>
        <v>-4</v>
      </c>
      <c r="JI61" s="370">
        <f>JH61/DM61</f>
        <v>-1</v>
      </c>
      <c r="JJ61" s="300">
        <f t="shared" si="1653"/>
        <v>3</v>
      </c>
      <c r="JK61" s="370">
        <v>0</v>
      </c>
      <c r="JL61" s="300">
        <f t="shared" si="1654"/>
        <v>-1</v>
      </c>
      <c r="JM61" s="370">
        <f>JL61/DQ61</f>
        <v>-0.33333333333333331</v>
      </c>
      <c r="JN61" s="300">
        <f t="shared" si="1655"/>
        <v>2</v>
      </c>
      <c r="JO61" s="370">
        <f>JN61/DR61</f>
        <v>1</v>
      </c>
      <c r="JP61" s="300">
        <f t="shared" si="1656"/>
        <v>-2</v>
      </c>
      <c r="JQ61" s="370">
        <f>JP61/DS61</f>
        <v>-0.5</v>
      </c>
      <c r="JR61" s="300">
        <f t="shared" si="1657"/>
        <v>-2</v>
      </c>
      <c r="JS61" s="370">
        <f>JR61/DT61</f>
        <v>-1</v>
      </c>
      <c r="JT61" s="300">
        <f t="shared" si="1658"/>
        <v>2</v>
      </c>
      <c r="JU61" s="370">
        <v>0</v>
      </c>
      <c r="JV61" s="300">
        <f t="shared" si="1659"/>
        <v>0</v>
      </c>
      <c r="JW61" s="370">
        <f>JV61/DV61</f>
        <v>0</v>
      </c>
      <c r="JX61" s="300">
        <f t="shared" si="1660"/>
        <v>1</v>
      </c>
      <c r="JY61" s="370">
        <f t="shared" si="1661"/>
        <v>0.5</v>
      </c>
      <c r="JZ61" s="300">
        <f t="shared" si="1662"/>
        <v>0</v>
      </c>
      <c r="KA61" s="370">
        <f t="shared" si="1663"/>
        <v>0</v>
      </c>
      <c r="KB61" s="300">
        <f t="shared" si="1664"/>
        <v>0</v>
      </c>
      <c r="KC61" s="370">
        <f t="shared" si="1665"/>
        <v>0</v>
      </c>
      <c r="KD61" s="300">
        <f t="shared" si="1666"/>
        <v>-3</v>
      </c>
      <c r="KE61" s="370">
        <f t="shared" si="1667"/>
        <v>-1</v>
      </c>
      <c r="KF61" s="300">
        <f t="shared" si="1668"/>
        <v>3</v>
      </c>
      <c r="KG61" s="375">
        <v>0</v>
      </c>
      <c r="KH61" s="300">
        <f t="shared" si="1670"/>
        <v>-1</v>
      </c>
      <c r="KI61" s="370">
        <f t="shared" si="1671"/>
        <v>-0.33333333333333331</v>
      </c>
      <c r="KJ61" s="300">
        <f t="shared" si="1672"/>
        <v>0</v>
      </c>
      <c r="KK61" s="370">
        <f t="shared" si="1673"/>
        <v>0</v>
      </c>
      <c r="KL61" s="300">
        <f t="shared" si="1674"/>
        <v>0</v>
      </c>
      <c r="KM61" s="370">
        <f t="shared" si="1675"/>
        <v>0</v>
      </c>
      <c r="KN61" s="300">
        <f t="shared" si="1676"/>
        <v>0</v>
      </c>
      <c r="KO61" s="370">
        <f t="shared" si="1677"/>
        <v>0</v>
      </c>
      <c r="KP61" s="300">
        <f t="shared" si="1678"/>
        <v>1</v>
      </c>
      <c r="KQ61" s="370">
        <f t="shared" si="1679"/>
        <v>0.5</v>
      </c>
      <c r="KR61" s="300">
        <f t="shared" si="1680"/>
        <v>0</v>
      </c>
      <c r="KS61" s="370">
        <f t="shared" si="1681"/>
        <v>0</v>
      </c>
      <c r="KT61" s="300">
        <f t="shared" si="1682"/>
        <v>1</v>
      </c>
      <c r="KU61" s="370">
        <f t="shared" si="1683"/>
        <v>0.33333333333333331</v>
      </c>
      <c r="KV61" s="300">
        <f t="shared" si="1684"/>
        <v>0</v>
      </c>
      <c r="KW61" s="370">
        <f t="shared" si="1685"/>
        <v>0</v>
      </c>
      <c r="KX61" s="300">
        <f t="shared" si="1686"/>
        <v>-4</v>
      </c>
      <c r="KY61" s="370">
        <f t="shared" si="1687"/>
        <v>-1</v>
      </c>
      <c r="KZ61" s="300">
        <f t="shared" si="1688"/>
        <v>0</v>
      </c>
      <c r="LA61" s="370">
        <f t="shared" si="1689"/>
        <v>0</v>
      </c>
      <c r="LB61" s="300">
        <f t="shared" si="1690"/>
        <v>0</v>
      </c>
      <c r="LC61" s="370">
        <f t="shared" si="1691"/>
        <v>0</v>
      </c>
      <c r="LD61" s="846">
        <f t="shared" si="1692"/>
        <v>3</v>
      </c>
      <c r="LE61" s="969">
        <f t="shared" si="1693"/>
        <v>4</v>
      </c>
      <c r="LF61" s="110">
        <f t="shared" si="1694"/>
        <v>1</v>
      </c>
      <c r="LG61" s="100">
        <f t="shared" si="1695"/>
        <v>0.33333333333333331</v>
      </c>
      <c r="LH61" s="614"/>
      <c r="LI61" s="614"/>
      <c r="LJ61" s="614"/>
      <c r="LK61" t="str">
        <f t="shared" si="1696"/>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99"/>
        <v>40</v>
      </c>
      <c r="LX61" s="241">
        <f t="shared" si="1799"/>
        <v>54</v>
      </c>
      <c r="LY61" s="241">
        <f t="shared" si="1799"/>
        <v>48</v>
      </c>
      <c r="LZ61" s="241">
        <f t="shared" si="1799"/>
        <v>58</v>
      </c>
      <c r="MA61" s="241">
        <f t="shared" si="1799"/>
        <v>49</v>
      </c>
      <c r="MB61" s="241">
        <f t="shared" si="1799"/>
        <v>50</v>
      </c>
      <c r="MC61" s="241">
        <f t="shared" si="1799"/>
        <v>53</v>
      </c>
      <c r="MD61" s="241">
        <f t="shared" si="1799"/>
        <v>63</v>
      </c>
      <c r="ME61" s="241">
        <f t="shared" si="1799"/>
        <v>50</v>
      </c>
      <c r="MF61" s="241">
        <f t="shared" si="1799"/>
        <v>63</v>
      </c>
      <c r="MG61" s="241">
        <f t="shared" si="1799"/>
        <v>57</v>
      </c>
      <c r="MH61" s="241">
        <f t="shared" si="1799"/>
        <v>45</v>
      </c>
      <c r="MI61" s="241">
        <f t="shared" si="1800"/>
        <v>44</v>
      </c>
      <c r="MJ61" s="241">
        <f t="shared" si="1800"/>
        <v>57</v>
      </c>
      <c r="MK61" s="241">
        <f t="shared" si="1800"/>
        <v>47</v>
      </c>
      <c r="ML61" s="241">
        <f t="shared" si="1800"/>
        <v>3</v>
      </c>
      <c r="MM61" s="241">
        <f t="shared" si="1800"/>
        <v>2</v>
      </c>
      <c r="MN61" s="241">
        <f t="shared" si="1800"/>
        <v>4</v>
      </c>
      <c r="MO61" s="241">
        <f t="shared" si="1800"/>
        <v>0</v>
      </c>
      <c r="MP61" s="241">
        <f t="shared" si="1800"/>
        <v>2</v>
      </c>
      <c r="MQ61" s="241">
        <f t="shared" si="1800"/>
        <v>2</v>
      </c>
      <c r="MR61" s="241">
        <f t="shared" si="1800"/>
        <v>3</v>
      </c>
      <c r="MS61" s="241">
        <f t="shared" si="1800"/>
        <v>2</v>
      </c>
      <c r="MT61" s="241">
        <f t="shared" si="1800"/>
        <v>2</v>
      </c>
      <c r="MU61" s="697">
        <f t="shared" si="1801"/>
        <v>3</v>
      </c>
      <c r="MV61" s="697">
        <f t="shared" si="1801"/>
        <v>2</v>
      </c>
      <c r="MW61" s="697">
        <f t="shared" si="1801"/>
        <v>3</v>
      </c>
      <c r="MX61" s="697">
        <f t="shared" si="1801"/>
        <v>2</v>
      </c>
      <c r="MY61" s="697">
        <f t="shared" si="1801"/>
        <v>2</v>
      </c>
      <c r="MZ61" s="697">
        <f t="shared" si="1751"/>
        <v>2</v>
      </c>
      <c r="NA61" s="697">
        <f t="shared" si="1752"/>
        <v>2</v>
      </c>
      <c r="NB61" s="697">
        <f t="shared" si="1753"/>
        <v>1</v>
      </c>
      <c r="NC61" s="697">
        <f t="shared" si="1754"/>
        <v>5</v>
      </c>
      <c r="ND61" s="697">
        <f t="shared" si="1802"/>
        <v>2</v>
      </c>
      <c r="NE61" s="697">
        <f t="shared" si="1755"/>
        <v>5</v>
      </c>
      <c r="NF61" s="697">
        <f t="shared" si="1803"/>
        <v>3</v>
      </c>
      <c r="NG61" s="800">
        <f t="shared" si="1756"/>
        <v>2</v>
      </c>
      <c r="NH61" s="800">
        <f t="shared" si="1757"/>
        <v>2</v>
      </c>
      <c r="NI61" s="800">
        <f t="shared" si="1758"/>
        <v>2</v>
      </c>
      <c r="NJ61" s="800">
        <f t="shared" si="1759"/>
        <v>3</v>
      </c>
      <c r="NK61" s="800">
        <f t="shared" si="1760"/>
        <v>2</v>
      </c>
      <c r="NL61" s="800">
        <f t="shared" si="1761"/>
        <v>2</v>
      </c>
      <c r="NM61" s="800">
        <f t="shared" si="1762"/>
        <v>2</v>
      </c>
      <c r="NN61" s="800">
        <f t="shared" si="1804"/>
        <v>2</v>
      </c>
      <c r="NO61" s="800">
        <f t="shared" si="1804"/>
        <v>2</v>
      </c>
      <c r="NP61" s="800">
        <f t="shared" si="1804"/>
        <v>3</v>
      </c>
      <c r="NQ61" s="800">
        <f t="shared" si="1763"/>
        <v>2</v>
      </c>
      <c r="NR61" s="800">
        <f t="shared" si="1805"/>
        <v>2</v>
      </c>
      <c r="NS61" s="853">
        <f t="shared" si="1764"/>
        <v>3</v>
      </c>
      <c r="NT61" s="853">
        <f t="shared" si="1765"/>
        <v>3</v>
      </c>
      <c r="NU61" s="853">
        <f t="shared" si="1766"/>
        <v>3</v>
      </c>
      <c r="NV61" s="853">
        <f t="shared" si="1767"/>
        <v>3</v>
      </c>
      <c r="NW61" s="853">
        <f t="shared" si="1768"/>
        <v>2</v>
      </c>
      <c r="NX61" s="853">
        <f t="shared" si="1806"/>
        <v>2</v>
      </c>
      <c r="NY61" s="853">
        <f t="shared" si="1769"/>
        <v>2</v>
      </c>
      <c r="NZ61" s="853">
        <f t="shared" si="1770"/>
        <v>2</v>
      </c>
      <c r="OA61" s="853">
        <f t="shared" si="1771"/>
        <v>2</v>
      </c>
      <c r="OB61" s="853">
        <f t="shared" si="1772"/>
        <v>2</v>
      </c>
      <c r="OC61" s="853">
        <f t="shared" si="1773"/>
        <v>2</v>
      </c>
      <c r="OD61" s="853">
        <f t="shared" si="1774"/>
        <v>2</v>
      </c>
      <c r="OE61" s="1040">
        <f t="shared" si="1702"/>
        <v>2</v>
      </c>
      <c r="OF61" s="1040">
        <f t="shared" si="1703"/>
        <v>2</v>
      </c>
      <c r="OG61" s="1040">
        <f t="shared" si="1704"/>
        <v>3</v>
      </c>
      <c r="OH61" s="1040">
        <f t="shared" si="1705"/>
        <v>2</v>
      </c>
      <c r="OI61" s="1040">
        <f t="shared" si="1706"/>
        <v>2</v>
      </c>
      <c r="OJ61" s="1040">
        <f t="shared" si="1707"/>
        <v>2</v>
      </c>
      <c r="OK61" s="1040">
        <f t="shared" si="1708"/>
        <v>2</v>
      </c>
      <c r="OL61" s="1040">
        <f t="shared" si="1709"/>
        <v>2</v>
      </c>
      <c r="OM61" s="1040">
        <f t="shared" si="1710"/>
        <v>3</v>
      </c>
      <c r="ON61" s="1040">
        <f t="shared" si="1711"/>
        <v>2</v>
      </c>
      <c r="OO61" s="1040">
        <f t="shared" si="1712"/>
        <v>2</v>
      </c>
      <c r="OP61" s="1040">
        <f t="shared" si="1713"/>
        <v>4</v>
      </c>
      <c r="OQ61" s="1062">
        <f t="shared" si="1775"/>
        <v>0</v>
      </c>
      <c r="OR61" s="1062">
        <f t="shared" si="1776"/>
        <v>3</v>
      </c>
      <c r="OS61" s="1062">
        <f t="shared" si="1777"/>
        <v>2</v>
      </c>
      <c r="OT61" s="1062">
        <f t="shared" si="1778"/>
        <v>4</v>
      </c>
      <c r="OU61" s="1062">
        <f t="shared" si="1779"/>
        <v>2</v>
      </c>
      <c r="OV61" s="1062">
        <f t="shared" si="1780"/>
        <v>0</v>
      </c>
      <c r="OW61" s="1062">
        <f t="shared" si="1781"/>
        <v>2</v>
      </c>
      <c r="OX61" s="1062">
        <f t="shared" si="1782"/>
        <v>2</v>
      </c>
      <c r="OY61" s="1062">
        <f t="shared" si="1807"/>
        <v>3</v>
      </c>
      <c r="OZ61" s="1062">
        <f t="shared" si="1807"/>
        <v>3</v>
      </c>
      <c r="PA61" s="1062">
        <f t="shared" si="1807"/>
        <v>3</v>
      </c>
      <c r="PB61" s="1062">
        <f t="shared" si="1807"/>
        <v>0</v>
      </c>
      <c r="PC61" s="1120">
        <f t="shared" si="1808"/>
        <v>3</v>
      </c>
      <c r="PD61" s="1120">
        <f t="shared" si="1809"/>
        <v>2</v>
      </c>
      <c r="PE61" s="1120">
        <f t="shared" si="1809"/>
        <v>2</v>
      </c>
      <c r="PF61" s="1120">
        <f t="shared" si="1809"/>
        <v>2</v>
      </c>
      <c r="PG61" s="1120">
        <f t="shared" si="1809"/>
        <v>2</v>
      </c>
      <c r="PH61" s="1120">
        <f t="shared" si="1809"/>
        <v>3</v>
      </c>
      <c r="PI61" s="1120">
        <f t="shared" si="1809"/>
        <v>3</v>
      </c>
      <c r="PJ61" s="1120">
        <f t="shared" si="1809"/>
        <v>4</v>
      </c>
      <c r="PK61" s="1120">
        <f t="shared" si="1809"/>
        <v>4</v>
      </c>
      <c r="PL61" s="1120">
        <f t="shared" si="1809"/>
        <v>0</v>
      </c>
      <c r="PM61" s="1120">
        <f t="shared" si="1809"/>
        <v>0</v>
      </c>
      <c r="PN61" s="1120">
        <f t="shared" si="1809"/>
        <v>0</v>
      </c>
    </row>
    <row r="62" spans="1:430" x14ac:dyDescent="0.3">
      <c r="A62" s="675"/>
      <c r="B62" s="776">
        <v>8.11</v>
      </c>
      <c r="E62" s="1192" t="s">
        <v>175</v>
      </c>
      <c r="F62" s="1192"/>
      <c r="G62" s="119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52"/>
        <v>13</v>
      </c>
      <c r="AW62" s="150">
        <f t="shared" si="1553"/>
        <v>1.0833333333333333</v>
      </c>
      <c r="AX62" s="338">
        <v>1</v>
      </c>
      <c r="AY62" s="64">
        <v>1</v>
      </c>
      <c r="AZ62" s="20">
        <v>1</v>
      </c>
      <c r="BA62" s="64">
        <v>2</v>
      </c>
      <c r="BB62" s="20">
        <v>1</v>
      </c>
      <c r="BC62" s="64">
        <v>0</v>
      </c>
      <c r="BD62" s="187">
        <v>0</v>
      </c>
      <c r="BE62" s="64">
        <v>1</v>
      </c>
      <c r="BF62" s="187">
        <v>1</v>
      </c>
      <c r="BG62" s="64">
        <v>1</v>
      </c>
      <c r="BH62" s="187">
        <v>1</v>
      </c>
      <c r="BI62" s="64">
        <v>2</v>
      </c>
      <c r="BJ62" s="118">
        <f t="shared" si="1556"/>
        <v>12</v>
      </c>
      <c r="BK62" s="150">
        <f t="shared" si="1557"/>
        <v>1</v>
      </c>
      <c r="BL62" s="338">
        <v>1</v>
      </c>
      <c r="BM62" s="64">
        <v>1</v>
      </c>
      <c r="BN62" s="20">
        <v>1</v>
      </c>
      <c r="BO62" s="64">
        <v>1</v>
      </c>
      <c r="BP62" s="20">
        <v>1</v>
      </c>
      <c r="BQ62" s="64">
        <v>0</v>
      </c>
      <c r="BR62" s="187">
        <v>0</v>
      </c>
      <c r="BS62" s="64">
        <v>1</v>
      </c>
      <c r="BT62" s="187">
        <v>2</v>
      </c>
      <c r="BU62" s="187">
        <v>0</v>
      </c>
      <c r="BV62" s="187">
        <v>0</v>
      </c>
      <c r="BW62" s="187">
        <v>0</v>
      </c>
      <c r="BX62" s="118">
        <f t="shared" si="1564"/>
        <v>8</v>
      </c>
      <c r="BY62" s="150">
        <f t="shared" si="1565"/>
        <v>0.66666666666666663</v>
      </c>
      <c r="BZ62" s="187">
        <v>0</v>
      </c>
      <c r="CA62" s="64">
        <v>1</v>
      </c>
      <c r="CB62" s="20">
        <v>0</v>
      </c>
      <c r="CC62" s="844">
        <v>0</v>
      </c>
      <c r="CD62" s="20">
        <v>1</v>
      </c>
      <c r="CE62" s="844">
        <v>0</v>
      </c>
      <c r="CF62" s="846">
        <v>0</v>
      </c>
      <c r="CG62" s="844">
        <v>0</v>
      </c>
      <c r="CH62" s="846">
        <v>2</v>
      </c>
      <c r="CI62" s="846">
        <v>3</v>
      </c>
      <c r="CJ62" s="846">
        <v>1</v>
      </c>
      <c r="CK62" s="846">
        <v>1</v>
      </c>
      <c r="CL62" s="847">
        <f t="shared" si="1572"/>
        <v>9</v>
      </c>
      <c r="CM62" s="150">
        <f t="shared" si="1573"/>
        <v>0.75</v>
      </c>
      <c r="CN62" s="187">
        <v>2</v>
      </c>
      <c r="CO62" s="64">
        <v>1</v>
      </c>
      <c r="CP62" s="20">
        <v>1</v>
      </c>
      <c r="CQ62" s="844">
        <v>2</v>
      </c>
      <c r="CR62" s="907">
        <v>0</v>
      </c>
      <c r="CS62" s="908">
        <v>1</v>
      </c>
      <c r="CT62" s="909">
        <v>0</v>
      </c>
      <c r="CU62" s="908">
        <v>1</v>
      </c>
      <c r="CV62" s="998">
        <v>0</v>
      </c>
      <c r="CW62" s="999">
        <v>2</v>
      </c>
      <c r="CX62" s="998">
        <v>0</v>
      </c>
      <c r="CY62" s="1000">
        <v>0</v>
      </c>
      <c r="CZ62" s="996">
        <f t="shared" si="1580"/>
        <v>10</v>
      </c>
      <c r="DA62" s="997">
        <f t="shared" si="1581"/>
        <v>0.83333333333333337</v>
      </c>
      <c r="DB62" s="909">
        <v>1</v>
      </c>
      <c r="DC62" s="908">
        <v>2</v>
      </c>
      <c r="DD62" s="907">
        <v>0</v>
      </c>
      <c r="DE62" s="908">
        <v>0</v>
      </c>
      <c r="DF62" s="907">
        <v>2</v>
      </c>
      <c r="DG62" s="908">
        <v>0</v>
      </c>
      <c r="DH62" s="909">
        <v>1</v>
      </c>
      <c r="DI62" s="908">
        <v>1</v>
      </c>
      <c r="DJ62" s="909">
        <v>0</v>
      </c>
      <c r="DK62" s="908">
        <v>0</v>
      </c>
      <c r="DL62" s="909">
        <v>2</v>
      </c>
      <c r="DM62" s="908">
        <v>0</v>
      </c>
      <c r="DN62" s="996">
        <f t="shared" si="1588"/>
        <v>9</v>
      </c>
      <c r="DO62" s="997">
        <f t="shared" si="1589"/>
        <v>0.75</v>
      </c>
      <c r="DP62" s="998">
        <v>0</v>
      </c>
      <c r="DQ62" s="1000">
        <v>3</v>
      </c>
      <c r="DR62" s="1142">
        <v>0</v>
      </c>
      <c r="DS62" s="1000">
        <v>0</v>
      </c>
      <c r="DT62" s="1142">
        <v>1</v>
      </c>
      <c r="DU62" s="1000">
        <v>0</v>
      </c>
      <c r="DV62" s="998">
        <v>2</v>
      </c>
      <c r="DW62" s="1000">
        <v>0</v>
      </c>
      <c r="DX62" s="998">
        <v>0</v>
      </c>
      <c r="DY62" s="1000">
        <v>2</v>
      </c>
      <c r="DZ62" s="998">
        <v>0</v>
      </c>
      <c r="EA62" s="1000">
        <v>0</v>
      </c>
      <c r="EB62" s="996">
        <f t="shared" si="1596"/>
        <v>8</v>
      </c>
      <c r="EC62" s="997">
        <f t="shared" si="1597"/>
        <v>0.66666666666666663</v>
      </c>
      <c r="ED62" s="909">
        <v>1</v>
      </c>
      <c r="EE62" s="908">
        <v>1</v>
      </c>
      <c r="EF62" s="907">
        <v>0</v>
      </c>
      <c r="EG62" s="908">
        <v>2</v>
      </c>
      <c r="EH62" s="907">
        <v>0</v>
      </c>
      <c r="EI62" s="908">
        <v>0</v>
      </c>
      <c r="EJ62" s="909">
        <v>2</v>
      </c>
      <c r="EK62" s="908">
        <v>2</v>
      </c>
      <c r="EL62" s="909">
        <v>3</v>
      </c>
      <c r="EM62" s="908"/>
      <c r="EN62" s="909"/>
      <c r="EO62" s="908"/>
      <c r="EP62" s="910">
        <f t="shared" si="1603"/>
        <v>11</v>
      </c>
      <c r="EQ62" s="150">
        <f t="shared" si="1604"/>
        <v>1.2222222222222223</v>
      </c>
      <c r="ER62" s="110">
        <f t="shared" si="1722"/>
        <v>-1</v>
      </c>
      <c r="ES62" s="367">
        <f t="shared" si="1790"/>
        <v>-0.5</v>
      </c>
      <c r="ET62" s="110">
        <f t="shared" si="1723"/>
        <v>0</v>
      </c>
      <c r="EU62" s="367">
        <f t="shared" si="1724"/>
        <v>0</v>
      </c>
      <c r="EV62" s="110">
        <f t="shared" si="1725"/>
        <v>0</v>
      </c>
      <c r="EW62" s="367">
        <f t="shared" si="1726"/>
        <v>0</v>
      </c>
      <c r="EX62" s="110">
        <f t="shared" si="1727"/>
        <v>1</v>
      </c>
      <c r="EY62" s="367">
        <f t="shared" si="1728"/>
        <v>1</v>
      </c>
      <c r="EZ62" s="110">
        <f t="shared" si="1729"/>
        <v>-1</v>
      </c>
      <c r="FA62" s="367">
        <f>EZ62/BA62</f>
        <v>-0.5</v>
      </c>
      <c r="FB62" s="110">
        <f t="shared" si="1730"/>
        <v>-1</v>
      </c>
      <c r="FC62" s="367">
        <f t="shared" si="1810"/>
        <v>-1</v>
      </c>
      <c r="FD62" s="110">
        <f t="shared" si="1731"/>
        <v>0</v>
      </c>
      <c r="FE62" s="661">
        <v>0</v>
      </c>
      <c r="FF62" s="110">
        <f t="shared" si="1732"/>
        <v>1</v>
      </c>
      <c r="FG62" s="367">
        <v>1</v>
      </c>
      <c r="FH62" s="110">
        <f t="shared" si="1733"/>
        <v>0</v>
      </c>
      <c r="FI62" s="367">
        <f t="shared" si="1734"/>
        <v>0</v>
      </c>
      <c r="FJ62" s="110">
        <f t="shared" si="1735"/>
        <v>0</v>
      </c>
      <c r="FK62" s="100">
        <f t="shared" si="1736"/>
        <v>0</v>
      </c>
      <c r="FL62" s="110">
        <f t="shared" si="1737"/>
        <v>0</v>
      </c>
      <c r="FM62" s="367">
        <f t="shared" si="1738"/>
        <v>0</v>
      </c>
      <c r="FN62" s="110">
        <f t="shared" si="1739"/>
        <v>1</v>
      </c>
      <c r="FO62" s="367">
        <f>FN62/BH62</f>
        <v>1</v>
      </c>
      <c r="FP62" s="110">
        <f t="shared" si="1740"/>
        <v>-1</v>
      </c>
      <c r="FQ62" s="367">
        <f t="shared" si="1741"/>
        <v>-0.5</v>
      </c>
      <c r="FR62" s="300">
        <f t="shared" si="1742"/>
        <v>0</v>
      </c>
      <c r="FS62" s="370">
        <f t="shared" si="1743"/>
        <v>0</v>
      </c>
      <c r="FT62" s="300">
        <f t="shared" si="1744"/>
        <v>0</v>
      </c>
      <c r="FU62" s="370">
        <f t="shared" si="1745"/>
        <v>0</v>
      </c>
      <c r="FV62" s="300">
        <f t="shared" si="1746"/>
        <v>0</v>
      </c>
      <c r="FW62" s="370">
        <f t="shared" si="1747"/>
        <v>0</v>
      </c>
      <c r="FX62" s="300">
        <f t="shared" si="1748"/>
        <v>0</v>
      </c>
      <c r="FY62" s="370">
        <f t="shared" si="1791"/>
        <v>0</v>
      </c>
      <c r="FZ62" s="300">
        <f t="shared" si="1605"/>
        <v>-1</v>
      </c>
      <c r="GA62" s="370">
        <f t="shared" si="1749"/>
        <v>-1</v>
      </c>
      <c r="GB62" s="300">
        <f t="shared" si="1606"/>
        <v>0</v>
      </c>
      <c r="GC62" s="370">
        <v>0</v>
      </c>
      <c r="GD62" s="300">
        <f t="shared" si="1607"/>
        <v>1</v>
      </c>
      <c r="GE62" s="370">
        <v>1</v>
      </c>
      <c r="GF62" s="300">
        <f t="shared" si="1608"/>
        <v>1</v>
      </c>
      <c r="GG62" s="370">
        <f t="shared" si="1750"/>
        <v>1</v>
      </c>
      <c r="GH62" s="300">
        <f t="shared" si="1609"/>
        <v>-2</v>
      </c>
      <c r="GI62" s="370">
        <f t="shared" si="1792"/>
        <v>-1</v>
      </c>
      <c r="GJ62" s="300">
        <f t="shared" si="1610"/>
        <v>0</v>
      </c>
      <c r="GK62" s="370">
        <v>0</v>
      </c>
      <c r="GL62" s="300">
        <f t="shared" si="1612"/>
        <v>0</v>
      </c>
      <c r="GM62" s="370">
        <v>0</v>
      </c>
      <c r="GN62" s="300">
        <f t="shared" si="1613"/>
        <v>0</v>
      </c>
      <c r="GO62" s="370">
        <v>0</v>
      </c>
      <c r="GP62" s="300">
        <f t="shared" si="1614"/>
        <v>1</v>
      </c>
      <c r="GQ62" s="370">
        <v>0</v>
      </c>
      <c r="GR62" s="300">
        <f t="shared" si="1615"/>
        <v>-1</v>
      </c>
      <c r="GS62" s="370">
        <f t="shared" si="1793"/>
        <v>-1</v>
      </c>
      <c r="GT62" s="300">
        <f t="shared" si="1616"/>
        <v>0</v>
      </c>
      <c r="GU62" s="370">
        <v>0</v>
      </c>
      <c r="GV62" s="300">
        <f t="shared" si="1617"/>
        <v>1</v>
      </c>
      <c r="GW62" s="370">
        <v>1</v>
      </c>
      <c r="GX62" s="300">
        <f t="shared" si="1618"/>
        <v>-1</v>
      </c>
      <c r="GY62" s="370">
        <f t="shared" si="1719"/>
        <v>-1</v>
      </c>
      <c r="GZ62" s="300">
        <f t="shared" si="1619"/>
        <v>0</v>
      </c>
      <c r="HA62" s="370">
        <v>0</v>
      </c>
      <c r="HB62" s="300">
        <f t="shared" si="1620"/>
        <v>0</v>
      </c>
      <c r="HC62" s="370">
        <v>0</v>
      </c>
      <c r="HD62" s="300">
        <f t="shared" si="1621"/>
        <v>2</v>
      </c>
      <c r="HE62" s="370">
        <v>0</v>
      </c>
      <c r="HF62" s="300">
        <f t="shared" si="1622"/>
        <v>1</v>
      </c>
      <c r="HG62" s="370">
        <f t="shared" si="1623"/>
        <v>0.5</v>
      </c>
      <c r="HH62" s="300">
        <f t="shared" si="1624"/>
        <v>-2</v>
      </c>
      <c r="HI62" s="370">
        <f t="shared" si="1794"/>
        <v>-0.66666666666666663</v>
      </c>
      <c r="HJ62" s="300">
        <f t="shared" si="1625"/>
        <v>0</v>
      </c>
      <c r="HK62" s="370">
        <f t="shared" si="1626"/>
        <v>0</v>
      </c>
      <c r="HL62" s="300">
        <f t="shared" si="1627"/>
        <v>1</v>
      </c>
      <c r="HM62" s="370">
        <f t="shared" si="1795"/>
        <v>1</v>
      </c>
      <c r="HN62" s="300">
        <f t="shared" si="1628"/>
        <v>-1</v>
      </c>
      <c r="HO62" s="370">
        <f>HN62/CN62</f>
        <v>-0.5</v>
      </c>
      <c r="HP62" s="300">
        <f t="shared" si="1629"/>
        <v>0</v>
      </c>
      <c r="HQ62" s="370">
        <f t="shared" si="1796"/>
        <v>0</v>
      </c>
      <c r="HR62" s="300">
        <f t="shared" si="1630"/>
        <v>1</v>
      </c>
      <c r="HS62" s="370">
        <f>HR62/CP62</f>
        <v>1</v>
      </c>
      <c r="HT62" s="300">
        <f t="shared" si="1631"/>
        <v>-2</v>
      </c>
      <c r="HU62" s="370">
        <f t="shared" si="1797"/>
        <v>-1</v>
      </c>
      <c r="HV62" s="300">
        <f t="shared" si="1632"/>
        <v>1</v>
      </c>
      <c r="HW62" s="370">
        <v>0</v>
      </c>
      <c r="HX62" s="300">
        <f t="shared" si="1633"/>
        <v>-1</v>
      </c>
      <c r="HY62" s="370">
        <f>HX62/CS62</f>
        <v>-1</v>
      </c>
      <c r="HZ62" s="300">
        <f t="shared" si="1634"/>
        <v>1</v>
      </c>
      <c r="IA62" s="370">
        <v>0</v>
      </c>
      <c r="IB62" s="300">
        <f t="shared" si="1635"/>
        <v>-1</v>
      </c>
      <c r="IC62" s="370">
        <f t="shared" si="1721"/>
        <v>-1</v>
      </c>
      <c r="ID62" s="300">
        <f t="shared" si="1636"/>
        <v>2</v>
      </c>
      <c r="IE62" s="370">
        <v>0</v>
      </c>
      <c r="IF62" s="300">
        <f t="shared" si="1637"/>
        <v>-2</v>
      </c>
      <c r="IG62" s="370">
        <f t="shared" si="1798"/>
        <v>-1</v>
      </c>
      <c r="IH62" s="300">
        <f t="shared" si="1638"/>
        <v>0</v>
      </c>
      <c r="II62" s="370">
        <v>0</v>
      </c>
      <c r="IJ62" s="300">
        <f t="shared" si="1639"/>
        <v>1</v>
      </c>
      <c r="IK62" s="370">
        <v>0</v>
      </c>
      <c r="IL62" s="300">
        <f t="shared" si="1640"/>
        <v>1</v>
      </c>
      <c r="IM62" s="370">
        <f>IL62/DB62</f>
        <v>1</v>
      </c>
      <c r="IN62" s="300">
        <f t="shared" si="1641"/>
        <v>-2</v>
      </c>
      <c r="IO62" s="370">
        <v>0</v>
      </c>
      <c r="IP62" s="300">
        <f t="shared" si="1642"/>
        <v>0</v>
      </c>
      <c r="IQ62" s="370">
        <v>0</v>
      </c>
      <c r="IR62" s="300">
        <f t="shared" si="1643"/>
        <v>2</v>
      </c>
      <c r="IS62" s="370">
        <f>IR62/DO62</f>
        <v>2.6666666666666665</v>
      </c>
      <c r="IT62" s="300">
        <f t="shared" si="1644"/>
        <v>-2</v>
      </c>
      <c r="IU62" s="370">
        <f t="shared" si="1645"/>
        <v>-1</v>
      </c>
      <c r="IV62" s="300">
        <f t="shared" si="1646"/>
        <v>1</v>
      </c>
      <c r="IW62" s="370">
        <v>0</v>
      </c>
      <c r="IX62" s="300">
        <f t="shared" si="1647"/>
        <v>0</v>
      </c>
      <c r="IY62" s="370">
        <f>IX62/DH62</f>
        <v>0</v>
      </c>
      <c r="IZ62" s="300">
        <f t="shared" si="1648"/>
        <v>-1</v>
      </c>
      <c r="JA62" s="370">
        <f>IZ62/DI62</f>
        <v>-1</v>
      </c>
      <c r="JB62" s="300">
        <f t="shared" si="1649"/>
        <v>0</v>
      </c>
      <c r="JC62" s="370">
        <v>0</v>
      </c>
      <c r="JD62" s="300">
        <f t="shared" si="1650"/>
        <v>2</v>
      </c>
      <c r="JE62" s="370">
        <v>0</v>
      </c>
      <c r="JF62" s="300">
        <f t="shared" si="1651"/>
        <v>-2</v>
      </c>
      <c r="JG62" s="370">
        <f>JF62/DL62</f>
        <v>-1</v>
      </c>
      <c r="JH62" s="300">
        <f t="shared" si="1652"/>
        <v>0</v>
      </c>
      <c r="JI62" s="370">
        <v>0</v>
      </c>
      <c r="JJ62" s="300">
        <f t="shared" si="1653"/>
        <v>3</v>
      </c>
      <c r="JK62" s="370">
        <v>0</v>
      </c>
      <c r="JL62" s="300">
        <f t="shared" si="1654"/>
        <v>-3</v>
      </c>
      <c r="JM62" s="370">
        <f>JL62/DQ62</f>
        <v>-1</v>
      </c>
      <c r="JN62" s="300">
        <f t="shared" si="1655"/>
        <v>0</v>
      </c>
      <c r="JO62" s="370">
        <v>0</v>
      </c>
      <c r="JP62" s="300">
        <f t="shared" si="1656"/>
        <v>1</v>
      </c>
      <c r="JQ62" s="370">
        <v>0</v>
      </c>
      <c r="JR62" s="300">
        <f t="shared" si="1657"/>
        <v>-1</v>
      </c>
      <c r="JS62" s="370">
        <f>JR62/DT62</f>
        <v>-1</v>
      </c>
      <c r="JT62" s="300">
        <f t="shared" si="1658"/>
        <v>2</v>
      </c>
      <c r="JU62" s="370">
        <v>0</v>
      </c>
      <c r="JV62" s="300">
        <f t="shared" si="1659"/>
        <v>-2</v>
      </c>
      <c r="JW62" s="370">
        <f>JV62/DV62</f>
        <v>-1</v>
      </c>
      <c r="JX62" s="300">
        <f t="shared" si="1660"/>
        <v>0</v>
      </c>
      <c r="JY62" s="370">
        <v>0</v>
      </c>
      <c r="JZ62" s="300">
        <f t="shared" si="1662"/>
        <v>2</v>
      </c>
      <c r="KA62" s="370">
        <v>0</v>
      </c>
      <c r="KB62" s="300">
        <f t="shared" si="1664"/>
        <v>-2</v>
      </c>
      <c r="KC62" s="370">
        <f t="shared" si="1665"/>
        <v>-1</v>
      </c>
      <c r="KD62" s="300">
        <f t="shared" si="1666"/>
        <v>0</v>
      </c>
      <c r="KE62" s="370">
        <v>0</v>
      </c>
      <c r="KF62" s="300">
        <f t="shared" si="1668"/>
        <v>1</v>
      </c>
      <c r="KG62" s="375">
        <v>0</v>
      </c>
      <c r="KH62" s="300">
        <f t="shared" si="1670"/>
        <v>0</v>
      </c>
      <c r="KI62" s="370">
        <f t="shared" si="1671"/>
        <v>0</v>
      </c>
      <c r="KJ62" s="300">
        <f t="shared" si="1672"/>
        <v>-1</v>
      </c>
      <c r="KK62" s="370">
        <f t="shared" si="1673"/>
        <v>-1</v>
      </c>
      <c r="KL62" s="300">
        <f t="shared" si="1674"/>
        <v>2</v>
      </c>
      <c r="KM62" s="370">
        <f t="shared" si="1675"/>
        <v>0</v>
      </c>
      <c r="KN62" s="300">
        <f t="shared" si="1676"/>
        <v>-2</v>
      </c>
      <c r="KO62" s="370">
        <f t="shared" si="1677"/>
        <v>-1</v>
      </c>
      <c r="KP62" s="300">
        <f t="shared" si="1678"/>
        <v>0</v>
      </c>
      <c r="KQ62" s="370">
        <f t="shared" si="1679"/>
        <v>0</v>
      </c>
      <c r="KR62" s="300">
        <f t="shared" si="1680"/>
        <v>2</v>
      </c>
      <c r="KS62" s="370">
        <f t="shared" si="1681"/>
        <v>0</v>
      </c>
      <c r="KT62" s="300">
        <f t="shared" si="1682"/>
        <v>0</v>
      </c>
      <c r="KU62" s="370">
        <f t="shared" si="1683"/>
        <v>0</v>
      </c>
      <c r="KV62" s="300">
        <f t="shared" si="1684"/>
        <v>1</v>
      </c>
      <c r="KW62" s="370">
        <f t="shared" si="1685"/>
        <v>0.5</v>
      </c>
      <c r="KX62" s="300">
        <f t="shared" si="1686"/>
        <v>-3</v>
      </c>
      <c r="KY62" s="370">
        <f t="shared" si="1687"/>
        <v>-1</v>
      </c>
      <c r="KZ62" s="300">
        <f t="shared" si="1688"/>
        <v>0</v>
      </c>
      <c r="LA62" s="370">
        <f t="shared" si="1689"/>
        <v>0</v>
      </c>
      <c r="LB62" s="300">
        <f t="shared" si="1690"/>
        <v>0</v>
      </c>
      <c r="LC62" s="370">
        <f t="shared" si="1691"/>
        <v>0</v>
      </c>
      <c r="LD62" s="846">
        <f t="shared" si="1692"/>
        <v>0</v>
      </c>
      <c r="LE62" s="969">
        <f t="shared" si="1693"/>
        <v>3</v>
      </c>
      <c r="LF62" s="110">
        <f t="shared" si="1694"/>
        <v>3</v>
      </c>
      <c r="LG62" s="100">
        <f t="shared" si="1695"/>
        <v>0</v>
      </c>
      <c r="LH62" s="614"/>
      <c r="LI62" s="614"/>
      <c r="LJ62" s="614"/>
      <c r="LK62" t="str">
        <f t="shared" si="1696"/>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99"/>
        <v>1</v>
      </c>
      <c r="LX62" s="241">
        <f t="shared" si="1799"/>
        <v>1</v>
      </c>
      <c r="LY62" s="241">
        <f t="shared" si="1799"/>
        <v>1</v>
      </c>
      <c r="LZ62" s="241">
        <f t="shared" si="1799"/>
        <v>2</v>
      </c>
      <c r="MA62" s="241">
        <f t="shared" si="1799"/>
        <v>0</v>
      </c>
      <c r="MB62" s="241">
        <f t="shared" si="1799"/>
        <v>1</v>
      </c>
      <c r="MC62" s="241">
        <f t="shared" si="1799"/>
        <v>1</v>
      </c>
      <c r="MD62" s="241">
        <f t="shared" si="1799"/>
        <v>1</v>
      </c>
      <c r="ME62" s="241">
        <f t="shared" si="1799"/>
        <v>1</v>
      </c>
      <c r="MF62" s="241">
        <f t="shared" si="1799"/>
        <v>1</v>
      </c>
      <c r="MG62" s="241">
        <f t="shared" si="1799"/>
        <v>1</v>
      </c>
      <c r="MH62" s="241">
        <f t="shared" si="1799"/>
        <v>2</v>
      </c>
      <c r="MI62" s="241">
        <f t="shared" si="1800"/>
        <v>1</v>
      </c>
      <c r="MJ62" s="241">
        <f t="shared" si="1800"/>
        <v>1</v>
      </c>
      <c r="MK62" s="241">
        <f t="shared" si="1800"/>
        <v>1</v>
      </c>
      <c r="ML62" s="241">
        <f t="shared" si="1800"/>
        <v>2</v>
      </c>
      <c r="MM62" s="241">
        <f t="shared" si="1800"/>
        <v>1</v>
      </c>
      <c r="MN62" s="241">
        <f t="shared" si="1800"/>
        <v>0</v>
      </c>
      <c r="MO62" s="241">
        <f t="shared" si="1800"/>
        <v>0</v>
      </c>
      <c r="MP62" s="241">
        <f t="shared" si="1800"/>
        <v>1</v>
      </c>
      <c r="MQ62" s="241">
        <f t="shared" si="1800"/>
        <v>1</v>
      </c>
      <c r="MR62" s="241">
        <f t="shared" si="1800"/>
        <v>1</v>
      </c>
      <c r="MS62" s="241">
        <f t="shared" si="1800"/>
        <v>1</v>
      </c>
      <c r="MT62" s="241">
        <f t="shared" si="1800"/>
        <v>2</v>
      </c>
      <c r="MU62" s="697">
        <f t="shared" si="1801"/>
        <v>1</v>
      </c>
      <c r="MV62" s="697">
        <f t="shared" si="1801"/>
        <v>1</v>
      </c>
      <c r="MW62" s="697">
        <f t="shared" si="1801"/>
        <v>1</v>
      </c>
      <c r="MX62" s="697">
        <f t="shared" si="1801"/>
        <v>1</v>
      </c>
      <c r="MY62" s="697">
        <f t="shared" si="1801"/>
        <v>1</v>
      </c>
      <c r="MZ62" s="697">
        <f t="shared" si="1751"/>
        <v>0</v>
      </c>
      <c r="NA62" s="697">
        <f t="shared" si="1752"/>
        <v>0</v>
      </c>
      <c r="NB62" s="697">
        <f t="shared" si="1753"/>
        <v>1</v>
      </c>
      <c r="NC62" s="697">
        <f t="shared" si="1754"/>
        <v>2</v>
      </c>
      <c r="ND62" s="697">
        <f t="shared" si="1802"/>
        <v>0</v>
      </c>
      <c r="NE62" s="697">
        <f t="shared" si="1755"/>
        <v>0</v>
      </c>
      <c r="NF62" s="697">
        <f t="shared" si="1803"/>
        <v>0</v>
      </c>
      <c r="NG62" s="800">
        <f t="shared" si="1756"/>
        <v>0</v>
      </c>
      <c r="NH62" s="800">
        <f t="shared" si="1757"/>
        <v>1</v>
      </c>
      <c r="NI62" s="800">
        <f t="shared" si="1758"/>
        <v>0</v>
      </c>
      <c r="NJ62" s="800">
        <f t="shared" si="1759"/>
        <v>0</v>
      </c>
      <c r="NK62" s="800">
        <f t="shared" si="1760"/>
        <v>1</v>
      </c>
      <c r="NL62" s="800">
        <f t="shared" si="1761"/>
        <v>0</v>
      </c>
      <c r="NM62" s="800">
        <f t="shared" si="1762"/>
        <v>0</v>
      </c>
      <c r="NN62" s="800">
        <f t="shared" si="1804"/>
        <v>0</v>
      </c>
      <c r="NO62" s="800">
        <f t="shared" si="1804"/>
        <v>2</v>
      </c>
      <c r="NP62" s="800">
        <f t="shared" si="1804"/>
        <v>3</v>
      </c>
      <c r="NQ62" s="800">
        <f t="shared" si="1763"/>
        <v>1</v>
      </c>
      <c r="NR62" s="800">
        <f t="shared" si="1805"/>
        <v>1</v>
      </c>
      <c r="NS62" s="853">
        <f t="shared" si="1764"/>
        <v>2</v>
      </c>
      <c r="NT62" s="853">
        <f t="shared" si="1765"/>
        <v>1</v>
      </c>
      <c r="NU62" s="853">
        <f t="shared" si="1766"/>
        <v>1</v>
      </c>
      <c r="NV62" s="853">
        <f t="shared" si="1767"/>
        <v>2</v>
      </c>
      <c r="NW62" s="853">
        <f t="shared" si="1768"/>
        <v>0</v>
      </c>
      <c r="NX62" s="853">
        <f t="shared" si="1806"/>
        <v>1</v>
      </c>
      <c r="NY62" s="853">
        <f t="shared" si="1769"/>
        <v>0</v>
      </c>
      <c r="NZ62" s="853">
        <f t="shared" si="1770"/>
        <v>1</v>
      </c>
      <c r="OA62" s="853">
        <f t="shared" si="1771"/>
        <v>0</v>
      </c>
      <c r="OB62" s="853">
        <f t="shared" si="1772"/>
        <v>2</v>
      </c>
      <c r="OC62" s="853">
        <f t="shared" si="1773"/>
        <v>0</v>
      </c>
      <c r="OD62" s="853">
        <f t="shared" si="1774"/>
        <v>0</v>
      </c>
      <c r="OE62" s="1040">
        <f t="shared" si="1702"/>
        <v>1</v>
      </c>
      <c r="OF62" s="1040">
        <f t="shared" si="1703"/>
        <v>2</v>
      </c>
      <c r="OG62" s="1040">
        <f t="shared" si="1704"/>
        <v>0</v>
      </c>
      <c r="OH62" s="1040">
        <f t="shared" si="1705"/>
        <v>0</v>
      </c>
      <c r="OI62" s="1040">
        <f t="shared" si="1706"/>
        <v>2</v>
      </c>
      <c r="OJ62" s="1040">
        <f t="shared" si="1707"/>
        <v>0</v>
      </c>
      <c r="OK62" s="1040">
        <f t="shared" si="1708"/>
        <v>1</v>
      </c>
      <c r="OL62" s="1040">
        <f t="shared" si="1709"/>
        <v>1</v>
      </c>
      <c r="OM62" s="1040">
        <f t="shared" si="1710"/>
        <v>0</v>
      </c>
      <c r="ON62" s="1040">
        <f t="shared" si="1711"/>
        <v>0</v>
      </c>
      <c r="OO62" s="1040">
        <f t="shared" si="1712"/>
        <v>2</v>
      </c>
      <c r="OP62" s="1040">
        <f t="shared" si="1713"/>
        <v>0</v>
      </c>
      <c r="OQ62" s="1062">
        <f t="shared" si="1775"/>
        <v>0</v>
      </c>
      <c r="OR62" s="1062">
        <f t="shared" si="1776"/>
        <v>3</v>
      </c>
      <c r="OS62" s="1062">
        <f t="shared" si="1777"/>
        <v>0</v>
      </c>
      <c r="OT62" s="1062">
        <f t="shared" si="1778"/>
        <v>0</v>
      </c>
      <c r="OU62" s="1062">
        <f t="shared" si="1779"/>
        <v>1</v>
      </c>
      <c r="OV62" s="1062">
        <f t="shared" si="1780"/>
        <v>0</v>
      </c>
      <c r="OW62" s="1062">
        <f t="shared" si="1781"/>
        <v>2</v>
      </c>
      <c r="OX62" s="1062">
        <f t="shared" si="1782"/>
        <v>0</v>
      </c>
      <c r="OY62" s="1062">
        <f t="shared" si="1807"/>
        <v>0</v>
      </c>
      <c r="OZ62" s="1062">
        <f t="shared" si="1807"/>
        <v>2</v>
      </c>
      <c r="PA62" s="1062">
        <f t="shared" si="1807"/>
        <v>0</v>
      </c>
      <c r="PB62" s="1062">
        <f t="shared" si="1807"/>
        <v>0</v>
      </c>
      <c r="PC62" s="1120">
        <f t="shared" si="1808"/>
        <v>1</v>
      </c>
      <c r="PD62" s="1120">
        <f t="shared" si="1809"/>
        <v>1</v>
      </c>
      <c r="PE62" s="1120">
        <f t="shared" si="1809"/>
        <v>0</v>
      </c>
      <c r="PF62" s="1120">
        <f t="shared" si="1809"/>
        <v>2</v>
      </c>
      <c r="PG62" s="1120">
        <f t="shared" si="1809"/>
        <v>0</v>
      </c>
      <c r="PH62" s="1120">
        <f t="shared" si="1809"/>
        <v>0</v>
      </c>
      <c r="PI62" s="1120">
        <f t="shared" si="1809"/>
        <v>2</v>
      </c>
      <c r="PJ62" s="1120">
        <f t="shared" si="1809"/>
        <v>2</v>
      </c>
      <c r="PK62" s="1120">
        <f t="shared" si="1809"/>
        <v>3</v>
      </c>
      <c r="PL62" s="1120">
        <f t="shared" si="1809"/>
        <v>0</v>
      </c>
      <c r="PM62" s="1120">
        <f t="shared" si="1809"/>
        <v>0</v>
      </c>
      <c r="PN62" s="1120">
        <f t="shared" si="1809"/>
        <v>0</v>
      </c>
    </row>
    <row r="63" spans="1:430" x14ac:dyDescent="0.3">
      <c r="A63" s="675"/>
      <c r="B63" s="776">
        <v>8.1199999999999992</v>
      </c>
      <c r="E63" s="1192" t="s">
        <v>116</v>
      </c>
      <c r="F63" s="1192"/>
      <c r="G63" s="119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52"/>
        <v>115</v>
      </c>
      <c r="AW63" s="150">
        <f t="shared" si="1553"/>
        <v>9.5833333333333339</v>
      </c>
      <c r="AX63" s="338">
        <v>0</v>
      </c>
      <c r="AY63" s="64">
        <v>5</v>
      </c>
      <c r="AZ63" s="20">
        <v>3</v>
      </c>
      <c r="BA63" s="64">
        <v>1</v>
      </c>
      <c r="BB63" s="20">
        <v>1</v>
      </c>
      <c r="BC63" s="64">
        <v>3</v>
      </c>
      <c r="BD63" s="187">
        <v>1</v>
      </c>
      <c r="BE63" s="64">
        <v>4</v>
      </c>
      <c r="BF63" s="187">
        <v>2</v>
      </c>
      <c r="BG63" s="64">
        <v>3</v>
      </c>
      <c r="BH63" s="187">
        <v>2</v>
      </c>
      <c r="BI63" s="64">
        <v>1</v>
      </c>
      <c r="BJ63" s="118">
        <f t="shared" si="1556"/>
        <v>26</v>
      </c>
      <c r="BK63" s="150">
        <f t="shared" si="1557"/>
        <v>2.1666666666666665</v>
      </c>
      <c r="BL63" s="338">
        <v>2</v>
      </c>
      <c r="BM63" s="64">
        <v>2</v>
      </c>
      <c r="BN63" s="20">
        <v>3</v>
      </c>
      <c r="BO63" s="64">
        <v>3</v>
      </c>
      <c r="BP63" s="20">
        <v>2</v>
      </c>
      <c r="BQ63" s="64">
        <v>2</v>
      </c>
      <c r="BR63" s="187">
        <v>2</v>
      </c>
      <c r="BS63" s="64">
        <v>8</v>
      </c>
      <c r="BT63" s="187">
        <v>3</v>
      </c>
      <c r="BU63" s="187">
        <v>2</v>
      </c>
      <c r="BV63" s="187">
        <v>4</v>
      </c>
      <c r="BW63" s="187">
        <v>2</v>
      </c>
      <c r="BX63" s="118">
        <f t="shared" si="1564"/>
        <v>35</v>
      </c>
      <c r="BY63" s="150">
        <f t="shared" si="1565"/>
        <v>2.9166666666666665</v>
      </c>
      <c r="BZ63" s="187">
        <v>12</v>
      </c>
      <c r="CA63" s="64">
        <f>3+2</f>
        <v>5</v>
      </c>
      <c r="CB63" s="20">
        <v>3</v>
      </c>
      <c r="CC63" s="64">
        <v>2</v>
      </c>
      <c r="CD63" s="20">
        <v>2</v>
      </c>
      <c r="CE63" s="844">
        <v>4</v>
      </c>
      <c r="CF63" s="846">
        <v>2</v>
      </c>
      <c r="CG63" s="844">
        <v>4</v>
      </c>
      <c r="CH63" s="846">
        <v>2</v>
      </c>
      <c r="CI63" s="846">
        <v>2</v>
      </c>
      <c r="CJ63" s="846">
        <v>4</v>
      </c>
      <c r="CK63" s="846">
        <v>1</v>
      </c>
      <c r="CL63" s="847">
        <f t="shared" si="1572"/>
        <v>43</v>
      </c>
      <c r="CM63" s="150">
        <f t="shared" si="1573"/>
        <v>3.5833333333333335</v>
      </c>
      <c r="CN63" s="187">
        <v>2</v>
      </c>
      <c r="CO63" s="64">
        <v>3</v>
      </c>
      <c r="CP63" s="20">
        <v>2</v>
      </c>
      <c r="CQ63" s="64">
        <v>2</v>
      </c>
      <c r="CR63" s="907">
        <v>1</v>
      </c>
      <c r="CS63" s="908">
        <v>0</v>
      </c>
      <c r="CT63" s="909">
        <v>2</v>
      </c>
      <c r="CU63" s="908">
        <v>4</v>
      </c>
      <c r="CV63" s="998">
        <v>2</v>
      </c>
      <c r="CW63" s="999">
        <v>2</v>
      </c>
      <c r="CX63" s="998">
        <v>1</v>
      </c>
      <c r="CY63" s="1000">
        <v>0</v>
      </c>
      <c r="CZ63" s="996">
        <f t="shared" si="1580"/>
        <v>21</v>
      </c>
      <c r="DA63" s="997">
        <f t="shared" si="1581"/>
        <v>1.75</v>
      </c>
      <c r="DB63" s="909">
        <v>0</v>
      </c>
      <c r="DC63" s="908">
        <v>0</v>
      </c>
      <c r="DD63" s="907">
        <v>0</v>
      </c>
      <c r="DE63" s="908">
        <v>0</v>
      </c>
      <c r="DF63" s="907">
        <v>0</v>
      </c>
      <c r="DG63" s="908">
        <v>0</v>
      </c>
      <c r="DH63" s="909">
        <v>0</v>
      </c>
      <c r="DI63" s="908">
        <v>0</v>
      </c>
      <c r="DJ63" s="909">
        <v>0</v>
      </c>
      <c r="DK63" s="908">
        <v>0</v>
      </c>
      <c r="DL63" s="909">
        <v>0</v>
      </c>
      <c r="DM63" s="908">
        <v>0</v>
      </c>
      <c r="DN63" s="996">
        <f t="shared" si="1588"/>
        <v>0</v>
      </c>
      <c r="DO63" s="997">
        <f t="shared" si="1589"/>
        <v>0</v>
      </c>
      <c r="DP63" s="998">
        <v>0</v>
      </c>
      <c r="DQ63" s="1000">
        <v>0</v>
      </c>
      <c r="DR63" s="1142">
        <v>0</v>
      </c>
      <c r="DS63" s="1000">
        <v>1</v>
      </c>
      <c r="DT63" s="1142">
        <v>0</v>
      </c>
      <c r="DU63" s="1000">
        <v>0</v>
      </c>
      <c r="DV63" s="998">
        <v>0</v>
      </c>
      <c r="DW63" s="1000">
        <v>0</v>
      </c>
      <c r="DX63" s="998">
        <v>0</v>
      </c>
      <c r="DY63" s="1000">
        <v>0</v>
      </c>
      <c r="DZ63" s="998">
        <v>0</v>
      </c>
      <c r="EA63" s="1000">
        <v>0</v>
      </c>
      <c r="EB63" s="996">
        <f t="shared" si="1596"/>
        <v>1</v>
      </c>
      <c r="EC63" s="997">
        <f t="shared" si="1597"/>
        <v>8.3333333333333329E-2</v>
      </c>
      <c r="ED63" s="909">
        <v>0</v>
      </c>
      <c r="EE63" s="908">
        <v>0</v>
      </c>
      <c r="EF63" s="907">
        <v>0</v>
      </c>
      <c r="EG63" s="908">
        <v>0</v>
      </c>
      <c r="EH63" s="907">
        <v>0</v>
      </c>
      <c r="EI63" s="908">
        <v>0</v>
      </c>
      <c r="EJ63" s="909">
        <v>0</v>
      </c>
      <c r="EK63" s="908">
        <v>0</v>
      </c>
      <c r="EL63" s="909">
        <v>0</v>
      </c>
      <c r="EM63" s="908"/>
      <c r="EN63" s="909"/>
      <c r="EO63" s="908"/>
      <c r="EP63" s="910">
        <f t="shared" si="1603"/>
        <v>0</v>
      </c>
      <c r="EQ63" s="150">
        <f t="shared" si="1604"/>
        <v>0</v>
      </c>
      <c r="ER63" s="110">
        <f t="shared" si="1722"/>
        <v>-8</v>
      </c>
      <c r="ES63" s="367">
        <f t="shared" si="1790"/>
        <v>-1</v>
      </c>
      <c r="ET63" s="110">
        <f t="shared" si="1723"/>
        <v>5</v>
      </c>
      <c r="EU63" s="421">
        <v>-1</v>
      </c>
      <c r="EV63" s="110">
        <f t="shared" si="1725"/>
        <v>-2</v>
      </c>
      <c r="EW63" s="367">
        <f t="shared" si="1726"/>
        <v>-0.4</v>
      </c>
      <c r="EX63" s="110">
        <f t="shared" si="1727"/>
        <v>-2</v>
      </c>
      <c r="EY63" s="367">
        <f t="shared" si="1728"/>
        <v>-0.66666666666666663</v>
      </c>
      <c r="EZ63" s="110">
        <f t="shared" si="1729"/>
        <v>0</v>
      </c>
      <c r="FA63" s="367">
        <f>EZ63/BA63</f>
        <v>0</v>
      </c>
      <c r="FB63" s="110">
        <f t="shared" si="1730"/>
        <v>2</v>
      </c>
      <c r="FC63" s="367">
        <f t="shared" si="1810"/>
        <v>2</v>
      </c>
      <c r="FD63" s="110">
        <f t="shared" si="1731"/>
        <v>-2</v>
      </c>
      <c r="FE63" s="367">
        <f>FD63/BC63</f>
        <v>-0.66666666666666663</v>
      </c>
      <c r="FF63" s="110">
        <f t="shared" si="1732"/>
        <v>3</v>
      </c>
      <c r="FG63" s="367">
        <f>FF63/BD63</f>
        <v>3</v>
      </c>
      <c r="FH63" s="110">
        <f t="shared" si="1733"/>
        <v>-2</v>
      </c>
      <c r="FI63" s="367">
        <f t="shared" si="1734"/>
        <v>-0.5</v>
      </c>
      <c r="FJ63" s="110">
        <f t="shared" si="1735"/>
        <v>1</v>
      </c>
      <c r="FK63" s="100">
        <f t="shared" si="1736"/>
        <v>0.5</v>
      </c>
      <c r="FL63" s="110">
        <f t="shared" si="1737"/>
        <v>-1</v>
      </c>
      <c r="FM63" s="367">
        <f t="shared" si="1738"/>
        <v>-0.33333333333333331</v>
      </c>
      <c r="FN63" s="110">
        <f t="shared" si="1739"/>
        <v>-1</v>
      </c>
      <c r="FO63" s="367">
        <f>FN63/BH63</f>
        <v>-0.5</v>
      </c>
      <c r="FP63" s="110">
        <f t="shared" si="1740"/>
        <v>1</v>
      </c>
      <c r="FQ63" s="367">
        <f t="shared" si="1741"/>
        <v>1</v>
      </c>
      <c r="FR63" s="300">
        <f t="shared" si="1742"/>
        <v>0</v>
      </c>
      <c r="FS63" s="370">
        <f t="shared" si="1743"/>
        <v>0</v>
      </c>
      <c r="FT63" s="300">
        <f t="shared" si="1744"/>
        <v>1</v>
      </c>
      <c r="FU63" s="370">
        <f t="shared" si="1745"/>
        <v>0.5</v>
      </c>
      <c r="FV63" s="300">
        <f t="shared" si="1746"/>
        <v>0</v>
      </c>
      <c r="FW63" s="370">
        <f t="shared" si="1747"/>
        <v>0</v>
      </c>
      <c r="FX63" s="300">
        <f t="shared" si="1748"/>
        <v>-1</v>
      </c>
      <c r="FY63" s="370">
        <f t="shared" si="1791"/>
        <v>-0.33333333333333331</v>
      </c>
      <c r="FZ63" s="300">
        <f t="shared" si="1605"/>
        <v>0</v>
      </c>
      <c r="GA63" s="370">
        <f t="shared" si="1749"/>
        <v>0</v>
      </c>
      <c r="GB63" s="300">
        <f t="shared" si="1606"/>
        <v>0</v>
      </c>
      <c r="GC63" s="370">
        <f>GB63/BQ63</f>
        <v>0</v>
      </c>
      <c r="GD63" s="300">
        <f t="shared" si="1607"/>
        <v>6</v>
      </c>
      <c r="GE63" s="370">
        <f>GD63/BR63</f>
        <v>3</v>
      </c>
      <c r="GF63" s="300">
        <f t="shared" si="1608"/>
        <v>-5</v>
      </c>
      <c r="GG63" s="370">
        <f t="shared" si="1750"/>
        <v>-0.625</v>
      </c>
      <c r="GH63" s="300">
        <f t="shared" si="1609"/>
        <v>-1</v>
      </c>
      <c r="GI63" s="370">
        <f t="shared" si="1792"/>
        <v>-0.33333333333333331</v>
      </c>
      <c r="GJ63" s="300">
        <f t="shared" si="1610"/>
        <v>2</v>
      </c>
      <c r="GK63" s="370">
        <f>GJ63/BU63</f>
        <v>1</v>
      </c>
      <c r="GL63" s="300">
        <f t="shared" si="1612"/>
        <v>-2</v>
      </c>
      <c r="GM63" s="370">
        <f>GL63/BV63</f>
        <v>-0.5</v>
      </c>
      <c r="GN63" s="300">
        <f t="shared" si="1613"/>
        <v>10</v>
      </c>
      <c r="GO63" s="370">
        <f>GN63/BW63</f>
        <v>5</v>
      </c>
      <c r="GP63" s="300">
        <f t="shared" si="1614"/>
        <v>-7</v>
      </c>
      <c r="GQ63" s="370">
        <f>GP63/BZ63</f>
        <v>-0.58333333333333337</v>
      </c>
      <c r="GR63" s="300">
        <f t="shared" si="1615"/>
        <v>-2</v>
      </c>
      <c r="GS63" s="370">
        <f t="shared" si="1793"/>
        <v>-0.4</v>
      </c>
      <c r="GT63" s="300">
        <f t="shared" si="1616"/>
        <v>-1</v>
      </c>
      <c r="GU63" s="370">
        <f>GT63/CB63</f>
        <v>-0.33333333333333331</v>
      </c>
      <c r="GV63" s="300">
        <f t="shared" si="1617"/>
        <v>0</v>
      </c>
      <c r="GW63" s="370">
        <f>GV63/CC63</f>
        <v>0</v>
      </c>
      <c r="GX63" s="300">
        <f t="shared" si="1618"/>
        <v>2</v>
      </c>
      <c r="GY63" s="370">
        <f t="shared" si="1719"/>
        <v>1</v>
      </c>
      <c r="GZ63" s="300">
        <f t="shared" si="1619"/>
        <v>-2</v>
      </c>
      <c r="HA63" s="370">
        <f>GZ63/CE63</f>
        <v>-0.5</v>
      </c>
      <c r="HB63" s="300">
        <f t="shared" si="1620"/>
        <v>2</v>
      </c>
      <c r="HC63" s="370">
        <f>HB63/CF63</f>
        <v>1</v>
      </c>
      <c r="HD63" s="300">
        <f t="shared" si="1621"/>
        <v>-2</v>
      </c>
      <c r="HE63" s="370">
        <f>HD63/CG63</f>
        <v>-0.5</v>
      </c>
      <c r="HF63" s="300">
        <f t="shared" si="1622"/>
        <v>0</v>
      </c>
      <c r="HG63" s="370">
        <f t="shared" si="1623"/>
        <v>0</v>
      </c>
      <c r="HH63" s="300">
        <f t="shared" si="1624"/>
        <v>2</v>
      </c>
      <c r="HI63" s="370">
        <f t="shared" si="1794"/>
        <v>1</v>
      </c>
      <c r="HJ63" s="300">
        <f t="shared" si="1625"/>
        <v>-3</v>
      </c>
      <c r="HK63" s="370">
        <f t="shared" si="1626"/>
        <v>-0.75</v>
      </c>
      <c r="HL63" s="300">
        <f t="shared" si="1627"/>
        <v>1</v>
      </c>
      <c r="HM63" s="370">
        <f t="shared" si="1795"/>
        <v>1</v>
      </c>
      <c r="HN63" s="300">
        <f t="shared" si="1628"/>
        <v>1</v>
      </c>
      <c r="HO63" s="370">
        <f>HN63/CN63</f>
        <v>0.5</v>
      </c>
      <c r="HP63" s="300">
        <f t="shared" si="1629"/>
        <v>-1</v>
      </c>
      <c r="HQ63" s="370">
        <f t="shared" si="1796"/>
        <v>-0.33333333333333331</v>
      </c>
      <c r="HR63" s="300">
        <f t="shared" si="1630"/>
        <v>0</v>
      </c>
      <c r="HS63" s="370">
        <f>HR63/CP63</f>
        <v>0</v>
      </c>
      <c r="HT63" s="300">
        <f t="shared" si="1631"/>
        <v>-1</v>
      </c>
      <c r="HU63" s="370">
        <f t="shared" si="1797"/>
        <v>-0.5</v>
      </c>
      <c r="HV63" s="300">
        <f t="shared" si="1632"/>
        <v>-1</v>
      </c>
      <c r="HW63" s="370">
        <f>HV63/CR63</f>
        <v>-1</v>
      </c>
      <c r="HX63" s="300">
        <f t="shared" si="1633"/>
        <v>2</v>
      </c>
      <c r="HY63" s="370">
        <v>0</v>
      </c>
      <c r="HZ63" s="300">
        <f t="shared" si="1634"/>
        <v>2</v>
      </c>
      <c r="IA63" s="370">
        <f>HZ63/CT63</f>
        <v>1</v>
      </c>
      <c r="IB63" s="300">
        <f t="shared" si="1635"/>
        <v>-2</v>
      </c>
      <c r="IC63" s="370">
        <f t="shared" si="1721"/>
        <v>-0.5</v>
      </c>
      <c r="ID63" s="300">
        <f t="shared" si="1636"/>
        <v>0</v>
      </c>
      <c r="IE63" s="370">
        <f>ID63/CV63</f>
        <v>0</v>
      </c>
      <c r="IF63" s="300">
        <f t="shared" si="1637"/>
        <v>-1</v>
      </c>
      <c r="IG63" s="370">
        <f t="shared" si="1798"/>
        <v>-0.5</v>
      </c>
      <c r="IH63" s="300">
        <f t="shared" si="1638"/>
        <v>-1</v>
      </c>
      <c r="II63" s="370">
        <f>IH63/CX63</f>
        <v>-1</v>
      </c>
      <c r="IJ63" s="300">
        <f t="shared" si="1639"/>
        <v>0</v>
      </c>
      <c r="IK63" s="370">
        <v>0</v>
      </c>
      <c r="IL63" s="300">
        <f t="shared" si="1640"/>
        <v>0</v>
      </c>
      <c r="IM63" s="370">
        <v>0</v>
      </c>
      <c r="IN63" s="300">
        <f t="shared" si="1641"/>
        <v>0</v>
      </c>
      <c r="IO63" s="370">
        <v>0</v>
      </c>
      <c r="IP63" s="300">
        <f t="shared" si="1642"/>
        <v>0</v>
      </c>
      <c r="IQ63" s="370">
        <v>0</v>
      </c>
      <c r="IR63" s="300">
        <f t="shared" si="1643"/>
        <v>0</v>
      </c>
      <c r="IS63" s="370">
        <v>0</v>
      </c>
      <c r="IT63" s="300">
        <f t="shared" si="1644"/>
        <v>0</v>
      </c>
      <c r="IU63" s="370" t="e">
        <f t="shared" si="1645"/>
        <v>#DIV/0!</v>
      </c>
      <c r="IV63" s="300">
        <f t="shared" si="1646"/>
        <v>0</v>
      </c>
      <c r="IW63" s="370">
        <v>0</v>
      </c>
      <c r="IX63" s="300">
        <f t="shared" si="1647"/>
        <v>0</v>
      </c>
      <c r="IY63" s="370">
        <v>0</v>
      </c>
      <c r="IZ63" s="300">
        <f t="shared" si="1648"/>
        <v>0</v>
      </c>
      <c r="JA63" s="370">
        <v>0</v>
      </c>
      <c r="JB63" s="300">
        <f t="shared" si="1649"/>
        <v>0</v>
      </c>
      <c r="JC63" s="370">
        <v>0</v>
      </c>
      <c r="JD63" s="300">
        <f t="shared" si="1650"/>
        <v>0</v>
      </c>
      <c r="JE63" s="370">
        <v>0</v>
      </c>
      <c r="JF63" s="300">
        <f t="shared" si="1651"/>
        <v>0</v>
      </c>
      <c r="JG63" s="370">
        <v>0</v>
      </c>
      <c r="JH63" s="300">
        <f t="shared" si="1652"/>
        <v>0</v>
      </c>
      <c r="JI63" s="370">
        <v>0</v>
      </c>
      <c r="JJ63" s="300">
        <f t="shared" si="1653"/>
        <v>0</v>
      </c>
      <c r="JK63" s="370">
        <v>0</v>
      </c>
      <c r="JL63" s="300">
        <f t="shared" si="1654"/>
        <v>0</v>
      </c>
      <c r="JM63" s="370">
        <v>0</v>
      </c>
      <c r="JN63" s="300">
        <f t="shared" si="1655"/>
        <v>1</v>
      </c>
      <c r="JO63" s="370">
        <v>0</v>
      </c>
      <c r="JP63" s="300">
        <f t="shared" si="1656"/>
        <v>-1</v>
      </c>
      <c r="JQ63" s="370">
        <f>JP63/DS63</f>
        <v>-1</v>
      </c>
      <c r="JR63" s="300">
        <f t="shared" si="1657"/>
        <v>0</v>
      </c>
      <c r="JS63" s="370">
        <v>0</v>
      </c>
      <c r="JT63" s="300">
        <f t="shared" si="1658"/>
        <v>0</v>
      </c>
      <c r="JU63" s="370">
        <v>0</v>
      </c>
      <c r="JV63" s="300">
        <f t="shared" si="1659"/>
        <v>0</v>
      </c>
      <c r="JW63" s="370">
        <v>0</v>
      </c>
      <c r="JX63" s="300">
        <f t="shared" si="1660"/>
        <v>0</v>
      </c>
      <c r="JY63" s="370">
        <v>0</v>
      </c>
      <c r="JZ63" s="300">
        <f t="shared" si="1662"/>
        <v>0</v>
      </c>
      <c r="KA63" s="370">
        <v>0</v>
      </c>
      <c r="KB63" s="300">
        <f t="shared" si="1664"/>
        <v>0</v>
      </c>
      <c r="KC63" s="370">
        <v>0</v>
      </c>
      <c r="KD63" s="300">
        <f t="shared" si="1666"/>
        <v>0</v>
      </c>
      <c r="KE63" s="370">
        <v>0</v>
      </c>
      <c r="KF63" s="300">
        <f t="shared" si="1668"/>
        <v>0</v>
      </c>
      <c r="KG63" s="375">
        <v>0</v>
      </c>
      <c r="KH63" s="300">
        <f t="shared" si="1670"/>
        <v>0</v>
      </c>
      <c r="KI63" s="370">
        <v>0</v>
      </c>
      <c r="KJ63" s="300">
        <f t="shared" si="1672"/>
        <v>0</v>
      </c>
      <c r="KK63" s="370">
        <f t="shared" si="1673"/>
        <v>0</v>
      </c>
      <c r="KL63" s="300">
        <f t="shared" si="1674"/>
        <v>0</v>
      </c>
      <c r="KM63" s="370">
        <f t="shared" si="1675"/>
        <v>0</v>
      </c>
      <c r="KN63" s="300">
        <f t="shared" si="1676"/>
        <v>0</v>
      </c>
      <c r="KO63" s="370">
        <f t="shared" si="1677"/>
        <v>0</v>
      </c>
      <c r="KP63" s="300">
        <f t="shared" si="1678"/>
        <v>0</v>
      </c>
      <c r="KQ63" s="370">
        <f t="shared" si="1679"/>
        <v>0</v>
      </c>
      <c r="KR63" s="300">
        <f t="shared" si="1680"/>
        <v>0</v>
      </c>
      <c r="KS63" s="370">
        <f t="shared" si="1681"/>
        <v>0</v>
      </c>
      <c r="KT63" s="300">
        <f t="shared" si="1682"/>
        <v>0</v>
      </c>
      <c r="KU63" s="370">
        <f t="shared" si="1683"/>
        <v>0</v>
      </c>
      <c r="KV63" s="300">
        <f t="shared" si="1684"/>
        <v>0</v>
      </c>
      <c r="KW63" s="370">
        <f t="shared" si="1685"/>
        <v>0</v>
      </c>
      <c r="KX63" s="300">
        <f t="shared" si="1686"/>
        <v>0</v>
      </c>
      <c r="KY63" s="370">
        <f t="shared" si="1687"/>
        <v>0</v>
      </c>
      <c r="KZ63" s="300">
        <f t="shared" si="1688"/>
        <v>0</v>
      </c>
      <c r="LA63" s="370">
        <f t="shared" si="1689"/>
        <v>0</v>
      </c>
      <c r="LB63" s="300">
        <f t="shared" si="1690"/>
        <v>0</v>
      </c>
      <c r="LC63" s="370">
        <f t="shared" si="1691"/>
        <v>0</v>
      </c>
      <c r="LD63" s="846">
        <f t="shared" si="1692"/>
        <v>0</v>
      </c>
      <c r="LE63" s="969">
        <f t="shared" si="1693"/>
        <v>0</v>
      </c>
      <c r="LF63" s="110">
        <f t="shared" si="1694"/>
        <v>0</v>
      </c>
      <c r="LG63" s="100">
        <f t="shared" si="1695"/>
        <v>0</v>
      </c>
      <c r="LH63" s="614"/>
      <c r="LI63" s="614"/>
      <c r="LJ63" s="614"/>
      <c r="LK63" t="str">
        <f t="shared" si="1696"/>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99"/>
        <v>9</v>
      </c>
      <c r="LX63" s="241">
        <f t="shared" si="1799"/>
        <v>8</v>
      </c>
      <c r="LY63" s="241">
        <f t="shared" si="1799"/>
        <v>3</v>
      </c>
      <c r="LZ63" s="241">
        <f t="shared" si="1799"/>
        <v>10</v>
      </c>
      <c r="MA63" s="241">
        <f t="shared" si="1799"/>
        <v>7</v>
      </c>
      <c r="MB63" s="241">
        <f t="shared" si="1799"/>
        <v>5</v>
      </c>
      <c r="MC63" s="241">
        <f t="shared" si="1799"/>
        <v>10</v>
      </c>
      <c r="MD63" s="241">
        <f t="shared" si="1799"/>
        <v>6</v>
      </c>
      <c r="ME63" s="241">
        <f t="shared" si="1799"/>
        <v>17</v>
      </c>
      <c r="MF63" s="241">
        <f t="shared" si="1799"/>
        <v>24</v>
      </c>
      <c r="MG63" s="241">
        <f t="shared" si="1799"/>
        <v>8</v>
      </c>
      <c r="MH63" s="241">
        <f t="shared" si="1799"/>
        <v>8</v>
      </c>
      <c r="MI63" s="241">
        <f t="shared" si="1800"/>
        <v>0</v>
      </c>
      <c r="MJ63" s="241">
        <f t="shared" si="1800"/>
        <v>5</v>
      </c>
      <c r="MK63" s="241">
        <f t="shared" si="1800"/>
        <v>3</v>
      </c>
      <c r="ML63" s="241">
        <f t="shared" si="1800"/>
        <v>1</v>
      </c>
      <c r="MM63" s="241">
        <f t="shared" si="1800"/>
        <v>1</v>
      </c>
      <c r="MN63" s="241">
        <f t="shared" si="1800"/>
        <v>3</v>
      </c>
      <c r="MO63" s="241">
        <f t="shared" si="1800"/>
        <v>1</v>
      </c>
      <c r="MP63" s="241">
        <f t="shared" si="1800"/>
        <v>4</v>
      </c>
      <c r="MQ63" s="241">
        <f t="shared" si="1800"/>
        <v>2</v>
      </c>
      <c r="MR63" s="241">
        <f t="shared" si="1800"/>
        <v>3</v>
      </c>
      <c r="MS63" s="241">
        <f t="shared" si="1800"/>
        <v>2</v>
      </c>
      <c r="MT63" s="241">
        <f t="shared" si="1800"/>
        <v>1</v>
      </c>
      <c r="MU63" s="697">
        <f t="shared" si="1801"/>
        <v>2</v>
      </c>
      <c r="MV63" s="697">
        <f t="shared" si="1801"/>
        <v>2</v>
      </c>
      <c r="MW63" s="697">
        <f t="shared" si="1801"/>
        <v>3</v>
      </c>
      <c r="MX63" s="697">
        <f t="shared" si="1801"/>
        <v>3</v>
      </c>
      <c r="MY63" s="697">
        <f t="shared" si="1801"/>
        <v>2</v>
      </c>
      <c r="MZ63" s="697">
        <f t="shared" si="1751"/>
        <v>2</v>
      </c>
      <c r="NA63" s="697">
        <f t="shared" si="1752"/>
        <v>2</v>
      </c>
      <c r="NB63" s="697">
        <f t="shared" si="1753"/>
        <v>8</v>
      </c>
      <c r="NC63" s="697">
        <f t="shared" si="1754"/>
        <v>3</v>
      </c>
      <c r="ND63" s="697">
        <f t="shared" si="1802"/>
        <v>2</v>
      </c>
      <c r="NE63" s="697">
        <f t="shared" si="1755"/>
        <v>4</v>
      </c>
      <c r="NF63" s="697">
        <f t="shared" si="1803"/>
        <v>2</v>
      </c>
      <c r="NG63" s="800">
        <f t="shared" si="1756"/>
        <v>12</v>
      </c>
      <c r="NH63" s="800">
        <f t="shared" si="1757"/>
        <v>5</v>
      </c>
      <c r="NI63" s="800">
        <f t="shared" si="1758"/>
        <v>3</v>
      </c>
      <c r="NJ63" s="800">
        <f t="shared" si="1759"/>
        <v>2</v>
      </c>
      <c r="NK63" s="800">
        <f t="shared" si="1760"/>
        <v>2</v>
      </c>
      <c r="NL63" s="800">
        <f t="shared" si="1761"/>
        <v>4</v>
      </c>
      <c r="NM63" s="800">
        <f t="shared" si="1762"/>
        <v>2</v>
      </c>
      <c r="NN63" s="800">
        <f t="shared" si="1804"/>
        <v>4</v>
      </c>
      <c r="NO63" s="800">
        <f t="shared" si="1804"/>
        <v>2</v>
      </c>
      <c r="NP63" s="800">
        <f t="shared" si="1804"/>
        <v>2</v>
      </c>
      <c r="NQ63" s="800">
        <f t="shared" si="1763"/>
        <v>4</v>
      </c>
      <c r="NR63" s="800">
        <f t="shared" si="1805"/>
        <v>1</v>
      </c>
      <c r="NS63" s="853">
        <f t="shared" si="1764"/>
        <v>2</v>
      </c>
      <c r="NT63" s="853">
        <f t="shared" si="1765"/>
        <v>3</v>
      </c>
      <c r="NU63" s="853">
        <f t="shared" si="1766"/>
        <v>2</v>
      </c>
      <c r="NV63" s="853">
        <f t="shared" si="1767"/>
        <v>2</v>
      </c>
      <c r="NW63" s="853">
        <f t="shared" si="1768"/>
        <v>1</v>
      </c>
      <c r="NX63" s="853">
        <f t="shared" si="1806"/>
        <v>0</v>
      </c>
      <c r="NY63" s="853">
        <f t="shared" si="1769"/>
        <v>2</v>
      </c>
      <c r="NZ63" s="853">
        <f t="shared" si="1770"/>
        <v>4</v>
      </c>
      <c r="OA63" s="853">
        <f t="shared" si="1771"/>
        <v>2</v>
      </c>
      <c r="OB63" s="853">
        <f t="shared" si="1772"/>
        <v>2</v>
      </c>
      <c r="OC63" s="853">
        <f t="shared" si="1773"/>
        <v>1</v>
      </c>
      <c r="OD63" s="853">
        <f t="shared" si="1774"/>
        <v>0</v>
      </c>
      <c r="OE63" s="1040">
        <f t="shared" si="1702"/>
        <v>0</v>
      </c>
      <c r="OF63" s="1040">
        <f t="shared" si="1703"/>
        <v>0</v>
      </c>
      <c r="OG63" s="1040">
        <f t="shared" si="1704"/>
        <v>0</v>
      </c>
      <c r="OH63" s="1040">
        <f t="shared" si="1705"/>
        <v>0</v>
      </c>
      <c r="OI63" s="1040">
        <f t="shared" si="1706"/>
        <v>0</v>
      </c>
      <c r="OJ63" s="1040">
        <f t="shared" si="1707"/>
        <v>0</v>
      </c>
      <c r="OK63" s="1040">
        <f t="shared" si="1708"/>
        <v>0</v>
      </c>
      <c r="OL63" s="1040">
        <f t="shared" si="1709"/>
        <v>0</v>
      </c>
      <c r="OM63" s="1040">
        <f t="shared" si="1710"/>
        <v>0</v>
      </c>
      <c r="ON63" s="1040">
        <f t="shared" si="1711"/>
        <v>0</v>
      </c>
      <c r="OO63" s="1040">
        <f t="shared" si="1712"/>
        <v>0</v>
      </c>
      <c r="OP63" s="1040">
        <f t="shared" si="1713"/>
        <v>0</v>
      </c>
      <c r="OQ63" s="1062">
        <f t="shared" si="1775"/>
        <v>0</v>
      </c>
      <c r="OR63" s="1062">
        <f t="shared" si="1776"/>
        <v>0</v>
      </c>
      <c r="OS63" s="1062">
        <f t="shared" si="1777"/>
        <v>0</v>
      </c>
      <c r="OT63" s="1062">
        <f t="shared" si="1778"/>
        <v>1</v>
      </c>
      <c r="OU63" s="1062">
        <f t="shared" si="1779"/>
        <v>0</v>
      </c>
      <c r="OV63" s="1062">
        <f t="shared" si="1780"/>
        <v>0</v>
      </c>
      <c r="OW63" s="1062">
        <f t="shared" si="1781"/>
        <v>0</v>
      </c>
      <c r="OX63" s="1062">
        <f t="shared" si="1782"/>
        <v>0</v>
      </c>
      <c r="OY63" s="1062">
        <f t="shared" si="1807"/>
        <v>0</v>
      </c>
      <c r="OZ63" s="1062">
        <f t="shared" si="1807"/>
        <v>0</v>
      </c>
      <c r="PA63" s="1062">
        <f t="shared" si="1807"/>
        <v>0</v>
      </c>
      <c r="PB63" s="1062">
        <f t="shared" si="1807"/>
        <v>0</v>
      </c>
      <c r="PC63" s="1120">
        <f t="shared" si="1808"/>
        <v>0</v>
      </c>
      <c r="PD63" s="1120">
        <f t="shared" si="1809"/>
        <v>0</v>
      </c>
      <c r="PE63" s="1120">
        <f t="shared" si="1809"/>
        <v>0</v>
      </c>
      <c r="PF63" s="1120">
        <f t="shared" si="1809"/>
        <v>0</v>
      </c>
      <c r="PG63" s="1120">
        <f t="shared" si="1809"/>
        <v>0</v>
      </c>
      <c r="PH63" s="1120">
        <f t="shared" si="1809"/>
        <v>0</v>
      </c>
      <c r="PI63" s="1120">
        <f t="shared" si="1809"/>
        <v>0</v>
      </c>
      <c r="PJ63" s="1120">
        <f t="shared" si="1809"/>
        <v>0</v>
      </c>
      <c r="PK63" s="1120">
        <f t="shared" si="1809"/>
        <v>0</v>
      </c>
      <c r="PL63" s="1120">
        <f t="shared" si="1809"/>
        <v>0</v>
      </c>
      <c r="PM63" s="1120">
        <f t="shared" si="1809"/>
        <v>0</v>
      </c>
      <c r="PN63" s="1120">
        <f t="shared" si="1809"/>
        <v>0</v>
      </c>
    </row>
    <row r="64" spans="1:430" s="28" customFormat="1" x14ac:dyDescent="0.3">
      <c r="A64" s="675"/>
      <c r="B64" s="205">
        <v>8.1300000000000008</v>
      </c>
      <c r="C64" s="26"/>
      <c r="D64" s="26"/>
      <c r="E64" s="1194" t="s">
        <v>61</v>
      </c>
      <c r="F64" s="1194"/>
      <c r="G64" s="1195"/>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52"/>
        <v>1780</v>
      </c>
      <c r="AW64" s="151">
        <f t="shared" si="1553"/>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56"/>
        <v>1199</v>
      </c>
      <c r="BK64" s="151">
        <f t="shared" si="1557"/>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64"/>
        <v>2342</v>
      </c>
      <c r="BY64" s="151">
        <f t="shared" si="1565"/>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72"/>
        <v>2134</v>
      </c>
      <c r="CM64" s="151">
        <f t="shared" si="1573"/>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580"/>
        <v>2062</v>
      </c>
      <c r="DA64" s="1005">
        <f t="shared" si="1581"/>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588"/>
        <v>1947</v>
      </c>
      <c r="DO64" s="1005">
        <f t="shared" si="1589"/>
        <v>162.25</v>
      </c>
      <c r="DP64" s="1001">
        <v>137</v>
      </c>
      <c r="DQ64" s="1003">
        <v>201</v>
      </c>
      <c r="DR64" s="1143">
        <v>169</v>
      </c>
      <c r="DS64" s="1003">
        <v>207</v>
      </c>
      <c r="DT64" s="1143">
        <v>129</v>
      </c>
      <c r="DU64" s="1003">
        <v>54</v>
      </c>
      <c r="DV64" s="1001">
        <v>168</v>
      </c>
      <c r="DW64" s="1003">
        <v>165</v>
      </c>
      <c r="DX64" s="1001">
        <v>163</v>
      </c>
      <c r="DY64" s="1003">
        <v>230</v>
      </c>
      <c r="DZ64" s="1001">
        <v>240</v>
      </c>
      <c r="EA64" s="1003">
        <v>74</v>
      </c>
      <c r="EB64" s="1004">
        <f t="shared" si="1596"/>
        <v>1937</v>
      </c>
      <c r="EC64" s="1005">
        <f t="shared" si="1597"/>
        <v>161.41666666666666</v>
      </c>
      <c r="ED64" s="913">
        <v>231</v>
      </c>
      <c r="EE64" s="912">
        <v>239</v>
      </c>
      <c r="EF64" s="911">
        <v>183</v>
      </c>
      <c r="EG64" s="912">
        <v>264</v>
      </c>
      <c r="EH64" s="911">
        <v>155</v>
      </c>
      <c r="EI64" s="912">
        <v>109</v>
      </c>
      <c r="EJ64" s="913">
        <v>200</v>
      </c>
      <c r="EK64" s="912">
        <v>156</v>
      </c>
      <c r="EL64" s="913">
        <v>84</v>
      </c>
      <c r="EM64" s="912"/>
      <c r="EN64" s="913"/>
      <c r="EO64" s="912"/>
      <c r="EP64" s="914">
        <f t="shared" si="1603"/>
        <v>1621</v>
      </c>
      <c r="EQ64" s="151">
        <f t="shared" si="1604"/>
        <v>180.11111111111111</v>
      </c>
      <c r="ER64" s="111">
        <f t="shared" si="1722"/>
        <v>-1</v>
      </c>
      <c r="ES64" s="594">
        <f t="shared" si="1790"/>
        <v>-1.1235955056179775E-2</v>
      </c>
      <c r="ET64" s="111">
        <f t="shared" si="1723"/>
        <v>71</v>
      </c>
      <c r="EU64" s="594">
        <f>ET64/AX64</f>
        <v>0.80681818181818177</v>
      </c>
      <c r="EV64" s="111">
        <f t="shared" si="1725"/>
        <v>-88</v>
      </c>
      <c r="EW64" s="594">
        <f t="shared" si="1726"/>
        <v>-0.55345911949685533</v>
      </c>
      <c r="EX64" s="111">
        <f t="shared" si="1727"/>
        <v>12</v>
      </c>
      <c r="EY64" s="594">
        <f t="shared" si="1728"/>
        <v>0.16901408450704225</v>
      </c>
      <c r="EZ64" s="111">
        <f t="shared" si="1729"/>
        <v>-46</v>
      </c>
      <c r="FA64" s="594">
        <f>EZ64/BA64</f>
        <v>-0.55421686746987953</v>
      </c>
      <c r="FB64" s="111">
        <f t="shared" si="1730"/>
        <v>119</v>
      </c>
      <c r="FC64" s="594">
        <f t="shared" si="1810"/>
        <v>3.2162162162162162</v>
      </c>
      <c r="FD64" s="111">
        <f t="shared" si="1731"/>
        <v>-105</v>
      </c>
      <c r="FE64" s="594">
        <f>FD64/BC64</f>
        <v>-0.67307692307692313</v>
      </c>
      <c r="FF64" s="111">
        <f t="shared" si="1732"/>
        <v>65</v>
      </c>
      <c r="FG64" s="594">
        <f>FF64/BD64</f>
        <v>1.2745098039215685</v>
      </c>
      <c r="FH64" s="111">
        <f t="shared" si="1733"/>
        <v>-21</v>
      </c>
      <c r="FI64" s="594">
        <f t="shared" si="1734"/>
        <v>-0.18103448275862069</v>
      </c>
      <c r="FJ64" s="111">
        <f t="shared" si="1735"/>
        <v>26</v>
      </c>
      <c r="FK64" s="108">
        <f t="shared" si="1736"/>
        <v>0.27368421052631581</v>
      </c>
      <c r="FL64" s="111">
        <f t="shared" si="1737"/>
        <v>-30</v>
      </c>
      <c r="FM64" s="594">
        <f t="shared" si="1738"/>
        <v>-0.24793388429752067</v>
      </c>
      <c r="FN64" s="111">
        <f t="shared" si="1739"/>
        <v>40</v>
      </c>
      <c r="FO64" s="594">
        <f>FN64/BH64</f>
        <v>0.43956043956043955</v>
      </c>
      <c r="FP64" s="111">
        <f t="shared" si="1740"/>
        <v>9</v>
      </c>
      <c r="FQ64" s="594">
        <f t="shared" si="1741"/>
        <v>6.8702290076335881E-2</v>
      </c>
      <c r="FR64" s="306">
        <f t="shared" si="1742"/>
        <v>35</v>
      </c>
      <c r="FS64" s="372">
        <f t="shared" si="1743"/>
        <v>0.25</v>
      </c>
      <c r="FT64" s="306">
        <f t="shared" si="1744"/>
        <v>-26</v>
      </c>
      <c r="FU64" s="372">
        <f t="shared" si="1745"/>
        <v>-0.14857142857142858</v>
      </c>
      <c r="FV64" s="306">
        <f t="shared" si="1746"/>
        <v>-17</v>
      </c>
      <c r="FW64" s="372">
        <f t="shared" si="1747"/>
        <v>-0.11409395973154363</v>
      </c>
      <c r="FX64" s="306">
        <f t="shared" si="1748"/>
        <v>31</v>
      </c>
      <c r="FY64" s="372">
        <f t="shared" si="1791"/>
        <v>0.23484848484848486</v>
      </c>
      <c r="FZ64" s="306">
        <f t="shared" si="1605"/>
        <v>-24</v>
      </c>
      <c r="GA64" s="372">
        <f t="shared" si="1749"/>
        <v>-0.14723926380368099</v>
      </c>
      <c r="GB64" s="306">
        <f t="shared" si="1606"/>
        <v>-21</v>
      </c>
      <c r="GC64" s="372">
        <f>GB64/BQ64</f>
        <v>-0.15107913669064749</v>
      </c>
      <c r="GD64" s="306">
        <f t="shared" si="1607"/>
        <v>-4</v>
      </c>
      <c r="GE64" s="372">
        <f>GD64/BR64</f>
        <v>-3.3898305084745763E-2</v>
      </c>
      <c r="GF64" s="306">
        <f t="shared" si="1608"/>
        <v>157</v>
      </c>
      <c r="GG64" s="372">
        <f t="shared" si="1750"/>
        <v>1.3771929824561404</v>
      </c>
      <c r="GH64" s="306">
        <f t="shared" si="1609"/>
        <v>87</v>
      </c>
      <c r="GI64" s="372">
        <f t="shared" si="1792"/>
        <v>0.3210332103321033</v>
      </c>
      <c r="GJ64" s="306">
        <f t="shared" si="1610"/>
        <v>-27</v>
      </c>
      <c r="GK64" s="372">
        <f>GJ64/BU64</f>
        <v>-7.5418994413407825E-2</v>
      </c>
      <c r="GL64" s="306">
        <f t="shared" si="1612"/>
        <v>-79</v>
      </c>
      <c r="GM64" s="372">
        <f>GL64/BV64</f>
        <v>-0.23867069486404835</v>
      </c>
      <c r="GN64" s="306">
        <f t="shared" si="1613"/>
        <v>-54</v>
      </c>
      <c r="GO64" s="372">
        <f>GN64/BW64</f>
        <v>-0.21428571428571427</v>
      </c>
      <c r="GP64" s="306">
        <f t="shared" si="1614"/>
        <v>-5</v>
      </c>
      <c r="GQ64" s="372">
        <f>GP64/BZ64</f>
        <v>-2.5252525252525252E-2</v>
      </c>
      <c r="GR64" s="306">
        <f t="shared" si="1615"/>
        <v>4</v>
      </c>
      <c r="GS64" s="372">
        <f t="shared" si="1793"/>
        <v>2.072538860103627E-2</v>
      </c>
      <c r="GT64" s="306">
        <f t="shared" si="1616"/>
        <v>-16</v>
      </c>
      <c r="GU64" s="372">
        <f>GT64/CB64</f>
        <v>-8.1218274111675121E-2</v>
      </c>
      <c r="GV64" s="306">
        <f t="shared" si="1617"/>
        <v>38</v>
      </c>
      <c r="GW64" s="372">
        <f>GV64/CC64</f>
        <v>0.20994475138121546</v>
      </c>
      <c r="GX64" s="306">
        <f t="shared" si="1618"/>
        <v>-113</v>
      </c>
      <c r="GY64" s="372">
        <f t="shared" si="1719"/>
        <v>-0.51598173515981738</v>
      </c>
      <c r="GZ64" s="306">
        <f t="shared" si="1619"/>
        <v>53</v>
      </c>
      <c r="HA64" s="372">
        <f>GZ64/CE64</f>
        <v>0.5</v>
      </c>
      <c r="HB64" s="306">
        <f t="shared" si="1620"/>
        <v>16</v>
      </c>
      <c r="HC64" s="372">
        <f>HB64/CF64</f>
        <v>0.10062893081761007</v>
      </c>
      <c r="HD64" s="306">
        <f t="shared" si="1621"/>
        <v>65</v>
      </c>
      <c r="HE64" s="372">
        <f>HD64/CG64</f>
        <v>0.37142857142857144</v>
      </c>
      <c r="HF64" s="306">
        <f t="shared" si="1622"/>
        <v>-75</v>
      </c>
      <c r="HG64" s="372">
        <f t="shared" si="1623"/>
        <v>-0.3125</v>
      </c>
      <c r="HH64" s="306">
        <f t="shared" si="1624"/>
        <v>-8</v>
      </c>
      <c r="HI64" s="372">
        <f t="shared" si="1794"/>
        <v>-4.8484848484848485E-2</v>
      </c>
      <c r="HJ64" s="306">
        <f t="shared" si="1625"/>
        <v>-13</v>
      </c>
      <c r="HK64" s="372">
        <f t="shared" si="1626"/>
        <v>-8.2802547770700632E-2</v>
      </c>
      <c r="HL64" s="306">
        <f t="shared" si="1627"/>
        <v>72</v>
      </c>
      <c r="HM64" s="372">
        <f t="shared" si="1795"/>
        <v>0.5</v>
      </c>
      <c r="HN64" s="306">
        <f t="shared" si="1628"/>
        <v>4</v>
      </c>
      <c r="HO64" s="372">
        <f>HN64/CN64</f>
        <v>1.8518518518518517E-2</v>
      </c>
      <c r="HP64" s="306">
        <f t="shared" si="1629"/>
        <v>8</v>
      </c>
      <c r="HQ64" s="372">
        <f t="shared" si="1796"/>
        <v>3.6363636363636362E-2</v>
      </c>
      <c r="HR64" s="306">
        <f t="shared" si="1630"/>
        <v>-41</v>
      </c>
      <c r="HS64" s="372">
        <f>HR64/CP64</f>
        <v>-0.17982456140350878</v>
      </c>
      <c r="HT64" s="306">
        <f t="shared" si="1631"/>
        <v>-2</v>
      </c>
      <c r="HU64" s="372">
        <f t="shared" si="1797"/>
        <v>-1.06951871657754E-2</v>
      </c>
      <c r="HV64" s="306">
        <f t="shared" si="1632"/>
        <v>-115</v>
      </c>
      <c r="HW64" s="372">
        <f>HV64/CR64</f>
        <v>-0.6216216216216216</v>
      </c>
      <c r="HX64" s="306">
        <f t="shared" si="1633"/>
        <v>89</v>
      </c>
      <c r="HY64" s="372">
        <f>HX64/CS64</f>
        <v>1.2714285714285714</v>
      </c>
      <c r="HZ64" s="306">
        <f t="shared" si="1634"/>
        <v>55</v>
      </c>
      <c r="IA64" s="372">
        <f>HZ64/CT64</f>
        <v>0.34591194968553457</v>
      </c>
      <c r="IB64" s="306">
        <f t="shared" si="1635"/>
        <v>-57</v>
      </c>
      <c r="IC64" s="372">
        <f t="shared" si="1721"/>
        <v>-0.26635514018691586</v>
      </c>
      <c r="ID64" s="306">
        <f t="shared" si="1636"/>
        <v>13</v>
      </c>
      <c r="IE64" s="372">
        <f>ID64/CV64</f>
        <v>8.2802547770700632E-2</v>
      </c>
      <c r="IF64" s="306">
        <f t="shared" si="1637"/>
        <v>4</v>
      </c>
      <c r="IG64" s="372">
        <f t="shared" si="1798"/>
        <v>2.3529411764705882E-2</v>
      </c>
      <c r="IH64" s="306">
        <f t="shared" si="1638"/>
        <v>-92</v>
      </c>
      <c r="II64" s="372">
        <f>IH64/CX64</f>
        <v>-0.52873563218390807</v>
      </c>
      <c r="IJ64" s="306">
        <f t="shared" si="1639"/>
        <v>91</v>
      </c>
      <c r="IK64" s="372">
        <f>IJ64/CY64</f>
        <v>1.1097560975609757</v>
      </c>
      <c r="IL64" s="306">
        <f t="shared" si="1640"/>
        <v>-20</v>
      </c>
      <c r="IM64" s="372">
        <f>IL64/DB64</f>
        <v>-0.11560693641618497</v>
      </c>
      <c r="IN64" s="306">
        <f t="shared" si="1641"/>
        <v>10</v>
      </c>
      <c r="IO64" s="372">
        <f>IN64/DD64</f>
        <v>6.1349693251533742E-2</v>
      </c>
      <c r="IP64" s="306">
        <f t="shared" si="1642"/>
        <v>3</v>
      </c>
      <c r="IQ64" s="372">
        <f>IP64/DD64</f>
        <v>1.8404907975460124E-2</v>
      </c>
      <c r="IR64" s="306">
        <f t="shared" si="1643"/>
        <v>-17</v>
      </c>
      <c r="IS64" s="372">
        <f>IR64/DO64</f>
        <v>-0.10477657935285054</v>
      </c>
      <c r="IT64" s="306">
        <f t="shared" si="1644"/>
        <v>-87</v>
      </c>
      <c r="IU64" s="372">
        <f t="shared" si="1645"/>
        <v>-0.58389261744966447</v>
      </c>
      <c r="IV64" s="306">
        <f t="shared" si="1646"/>
        <v>126</v>
      </c>
      <c r="IW64" s="372">
        <v>0</v>
      </c>
      <c r="IX64" s="306">
        <f t="shared" si="1647"/>
        <v>-21</v>
      </c>
      <c r="IY64" s="372">
        <f>IX64/DH64</f>
        <v>-0.11170212765957446</v>
      </c>
      <c r="IZ64" s="306">
        <f t="shared" si="1648"/>
        <v>-24</v>
      </c>
      <c r="JA64" s="372">
        <f>IZ64/DI64</f>
        <v>-0.1437125748502994</v>
      </c>
      <c r="JB64" s="306">
        <f t="shared" si="1649"/>
        <v>32</v>
      </c>
      <c r="JC64" s="372">
        <f>JB64/DJ64</f>
        <v>0.22377622377622378</v>
      </c>
      <c r="JD64" s="306">
        <f t="shared" si="1650"/>
        <v>-26</v>
      </c>
      <c r="JE64" s="372">
        <f>JD64/DK64</f>
        <v>-0.14857142857142858</v>
      </c>
      <c r="JF64" s="306">
        <f t="shared" si="1651"/>
        <v>110</v>
      </c>
      <c r="JG64" s="372">
        <f>JF64/DL64</f>
        <v>0.73825503355704702</v>
      </c>
      <c r="JH64" s="306">
        <f t="shared" si="1652"/>
        <v>-122</v>
      </c>
      <c r="JI64" s="372">
        <f>JH64/DM64</f>
        <v>-0.47104247104247104</v>
      </c>
      <c r="JJ64" s="306">
        <f t="shared" si="1653"/>
        <v>64</v>
      </c>
      <c r="JK64" s="372">
        <f>JJ64/DP64</f>
        <v>0.46715328467153283</v>
      </c>
      <c r="JL64" s="306">
        <f t="shared" si="1654"/>
        <v>-32</v>
      </c>
      <c r="JM64" s="372">
        <f>JL64/DQ64</f>
        <v>-0.15920398009950248</v>
      </c>
      <c r="JN64" s="306">
        <f t="shared" si="1655"/>
        <v>38</v>
      </c>
      <c r="JO64" s="372">
        <f>JN64/DR64</f>
        <v>0.22485207100591717</v>
      </c>
      <c r="JP64" s="306">
        <f t="shared" si="1656"/>
        <v>-78</v>
      </c>
      <c r="JQ64" s="372">
        <f>JP64/DS64</f>
        <v>-0.37681159420289856</v>
      </c>
      <c r="JR64" s="306">
        <f t="shared" si="1657"/>
        <v>-75</v>
      </c>
      <c r="JS64" s="372">
        <f>JR64/DT64</f>
        <v>-0.58139534883720934</v>
      </c>
      <c r="JT64" s="306">
        <f t="shared" si="1658"/>
        <v>114</v>
      </c>
      <c r="JU64" s="372">
        <f>JT64/DU64</f>
        <v>2.1111111111111112</v>
      </c>
      <c r="JV64" s="306">
        <f t="shared" si="1659"/>
        <v>-3</v>
      </c>
      <c r="JW64" s="372">
        <f>JV64/DV64</f>
        <v>-1.7857142857142856E-2</v>
      </c>
      <c r="JX64" s="306">
        <f t="shared" si="1660"/>
        <v>-2</v>
      </c>
      <c r="JY64" s="372">
        <f t="shared" si="1661"/>
        <v>-1.2121212121212121E-2</v>
      </c>
      <c r="JZ64" s="306">
        <f t="shared" si="1662"/>
        <v>67</v>
      </c>
      <c r="KA64" s="372">
        <f t="shared" si="1663"/>
        <v>0.41104294478527609</v>
      </c>
      <c r="KB64" s="306">
        <f t="shared" si="1664"/>
        <v>10</v>
      </c>
      <c r="KC64" s="372">
        <f t="shared" si="1665"/>
        <v>4.3478260869565216E-2</v>
      </c>
      <c r="KD64" s="306">
        <f t="shared" si="1666"/>
        <v>-166</v>
      </c>
      <c r="KE64" s="372">
        <f t="shared" si="1667"/>
        <v>-0.69166666666666665</v>
      </c>
      <c r="KF64" s="306">
        <f t="shared" si="1668"/>
        <v>157</v>
      </c>
      <c r="KG64" s="1111">
        <f t="shared" si="1669"/>
        <v>2.1216216216216215</v>
      </c>
      <c r="KH64" s="306">
        <f t="shared" si="1670"/>
        <v>8</v>
      </c>
      <c r="KI64" s="372">
        <f t="shared" si="1671"/>
        <v>3.4632034632034632E-2</v>
      </c>
      <c r="KJ64" s="306">
        <f t="shared" si="1672"/>
        <v>-56</v>
      </c>
      <c r="KK64" s="372">
        <f t="shared" si="1673"/>
        <v>-0.23430962343096234</v>
      </c>
      <c r="KL64" s="306">
        <f t="shared" si="1674"/>
        <v>81</v>
      </c>
      <c r="KM64" s="372">
        <f t="shared" si="1675"/>
        <v>0.44262295081967212</v>
      </c>
      <c r="KN64" s="306">
        <f t="shared" si="1676"/>
        <v>-109</v>
      </c>
      <c r="KO64" s="372">
        <f t="shared" si="1677"/>
        <v>-0.4128787878787879</v>
      </c>
      <c r="KP64" s="306">
        <f t="shared" si="1678"/>
        <v>-46</v>
      </c>
      <c r="KQ64" s="372">
        <f t="shared" si="1679"/>
        <v>-0.29677419354838708</v>
      </c>
      <c r="KR64" s="306">
        <f t="shared" si="1680"/>
        <v>91</v>
      </c>
      <c r="KS64" s="372">
        <f t="shared" si="1681"/>
        <v>0.83486238532110091</v>
      </c>
      <c r="KT64" s="306">
        <f t="shared" si="1682"/>
        <v>-44</v>
      </c>
      <c r="KU64" s="372">
        <f t="shared" si="1683"/>
        <v>-0.22</v>
      </c>
      <c r="KV64" s="306">
        <f t="shared" si="1684"/>
        <v>-72</v>
      </c>
      <c r="KW64" s="372">
        <f t="shared" si="1685"/>
        <v>-0.46153846153846156</v>
      </c>
      <c r="KX64" s="306">
        <f t="shared" si="1686"/>
        <v>-84</v>
      </c>
      <c r="KY64" s="372">
        <f t="shared" si="1687"/>
        <v>-1</v>
      </c>
      <c r="KZ64" s="306">
        <f t="shared" si="1688"/>
        <v>0</v>
      </c>
      <c r="LA64" s="372">
        <f t="shared" si="1689"/>
        <v>0</v>
      </c>
      <c r="LB64" s="306">
        <f t="shared" si="1690"/>
        <v>0</v>
      </c>
      <c r="LC64" s="372">
        <f t="shared" si="1691"/>
        <v>0</v>
      </c>
      <c r="LD64" s="191">
        <f t="shared" si="1692"/>
        <v>163</v>
      </c>
      <c r="LE64" s="970">
        <f t="shared" si="1693"/>
        <v>84</v>
      </c>
      <c r="LF64" s="111">
        <f t="shared" si="1694"/>
        <v>-79</v>
      </c>
      <c r="LG64" s="108">
        <f t="shared" si="1695"/>
        <v>-0.48466257668711654</v>
      </c>
      <c r="LH64" s="617"/>
      <c r="LI64" s="617"/>
      <c r="LJ64" s="617"/>
      <c r="LK64" s="28" t="str">
        <f t="shared" si="1696"/>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99"/>
        <v>92</v>
      </c>
      <c r="LX64" s="249">
        <f t="shared" si="1799"/>
        <v>96</v>
      </c>
      <c r="LY64" s="249">
        <f t="shared" si="1799"/>
        <v>115</v>
      </c>
      <c r="LZ64" s="249">
        <f t="shared" si="1799"/>
        <v>210</v>
      </c>
      <c r="MA64" s="249">
        <f t="shared" si="1799"/>
        <v>102</v>
      </c>
      <c r="MB64" s="249">
        <f t="shared" si="1799"/>
        <v>122</v>
      </c>
      <c r="MC64" s="249">
        <f t="shared" si="1799"/>
        <v>186</v>
      </c>
      <c r="MD64" s="249">
        <f t="shared" si="1799"/>
        <v>216</v>
      </c>
      <c r="ME64" s="249">
        <f t="shared" si="1799"/>
        <v>180</v>
      </c>
      <c r="MF64" s="249">
        <f t="shared" si="1799"/>
        <v>183</v>
      </c>
      <c r="MG64" s="249">
        <f t="shared" si="1799"/>
        <v>189</v>
      </c>
      <c r="MH64" s="249">
        <f t="shared" si="1799"/>
        <v>89</v>
      </c>
      <c r="MI64" s="249">
        <f t="shared" si="1800"/>
        <v>88</v>
      </c>
      <c r="MJ64" s="249">
        <f t="shared" si="1800"/>
        <v>159</v>
      </c>
      <c r="MK64" s="249">
        <f t="shared" si="1800"/>
        <v>71</v>
      </c>
      <c r="ML64" s="249">
        <f t="shared" si="1800"/>
        <v>83</v>
      </c>
      <c r="MM64" s="249">
        <f t="shared" si="1800"/>
        <v>37</v>
      </c>
      <c r="MN64" s="249">
        <f t="shared" si="1800"/>
        <v>156</v>
      </c>
      <c r="MO64" s="249">
        <f t="shared" si="1800"/>
        <v>51</v>
      </c>
      <c r="MP64" s="249">
        <f t="shared" si="1800"/>
        <v>116</v>
      </c>
      <c r="MQ64" s="249">
        <f t="shared" si="1800"/>
        <v>95</v>
      </c>
      <c r="MR64" s="249">
        <f t="shared" si="1800"/>
        <v>121</v>
      </c>
      <c r="MS64" s="249">
        <f t="shared" si="1800"/>
        <v>91</v>
      </c>
      <c r="MT64" s="249">
        <f t="shared" si="1800"/>
        <v>131</v>
      </c>
      <c r="MU64" s="701">
        <f t="shared" si="1801"/>
        <v>140</v>
      </c>
      <c r="MV64" s="701">
        <f t="shared" si="1801"/>
        <v>175</v>
      </c>
      <c r="MW64" s="701">
        <f t="shared" si="1801"/>
        <v>149</v>
      </c>
      <c r="MX64" s="701">
        <f t="shared" si="1801"/>
        <v>132</v>
      </c>
      <c r="MY64" s="701">
        <f t="shared" si="1801"/>
        <v>163</v>
      </c>
      <c r="MZ64" s="701">
        <f t="shared" si="1751"/>
        <v>139</v>
      </c>
      <c r="NA64" s="701">
        <f t="shared" si="1752"/>
        <v>118</v>
      </c>
      <c r="NB64" s="701">
        <f t="shared" si="1753"/>
        <v>114</v>
      </c>
      <c r="NC64" s="701">
        <f t="shared" si="1754"/>
        <v>271</v>
      </c>
      <c r="ND64" s="701">
        <f t="shared" si="1802"/>
        <v>358</v>
      </c>
      <c r="NE64" s="701">
        <f t="shared" si="1755"/>
        <v>331</v>
      </c>
      <c r="NF64" s="701">
        <f t="shared" si="1803"/>
        <v>252</v>
      </c>
      <c r="NG64" s="804">
        <f t="shared" si="1756"/>
        <v>198</v>
      </c>
      <c r="NH64" s="804">
        <f t="shared" si="1757"/>
        <v>193</v>
      </c>
      <c r="NI64" s="804">
        <f t="shared" si="1758"/>
        <v>197</v>
      </c>
      <c r="NJ64" s="804">
        <f t="shared" si="1759"/>
        <v>181</v>
      </c>
      <c r="NK64" s="804">
        <f t="shared" si="1760"/>
        <v>219</v>
      </c>
      <c r="NL64" s="804">
        <f t="shared" si="1761"/>
        <v>106</v>
      </c>
      <c r="NM64" s="804">
        <f t="shared" si="1762"/>
        <v>159</v>
      </c>
      <c r="NN64" s="804">
        <f t="shared" si="1804"/>
        <v>175</v>
      </c>
      <c r="NO64" s="804">
        <f t="shared" si="1804"/>
        <v>240</v>
      </c>
      <c r="NP64" s="804">
        <f t="shared" si="1804"/>
        <v>165</v>
      </c>
      <c r="NQ64" s="804">
        <f t="shared" si="1763"/>
        <v>157</v>
      </c>
      <c r="NR64" s="804">
        <f t="shared" si="1805"/>
        <v>144</v>
      </c>
      <c r="NS64" s="857">
        <f t="shared" si="1764"/>
        <v>216</v>
      </c>
      <c r="NT64" s="857">
        <f t="shared" si="1765"/>
        <v>220</v>
      </c>
      <c r="NU64" s="857">
        <f t="shared" si="1766"/>
        <v>228</v>
      </c>
      <c r="NV64" s="857">
        <f t="shared" si="1767"/>
        <v>187</v>
      </c>
      <c r="NW64" s="857">
        <f t="shared" si="1768"/>
        <v>185</v>
      </c>
      <c r="NX64" s="857">
        <f t="shared" si="1806"/>
        <v>70</v>
      </c>
      <c r="NY64" s="857">
        <f t="shared" si="1769"/>
        <v>159</v>
      </c>
      <c r="NZ64" s="857">
        <f t="shared" si="1770"/>
        <v>214</v>
      </c>
      <c r="OA64" s="857">
        <f t="shared" si="1771"/>
        <v>157</v>
      </c>
      <c r="OB64" s="857">
        <f t="shared" si="1772"/>
        <v>170</v>
      </c>
      <c r="OC64" s="857">
        <f t="shared" si="1773"/>
        <v>174</v>
      </c>
      <c r="OD64" s="857">
        <f t="shared" si="1774"/>
        <v>82</v>
      </c>
      <c r="OE64" s="1044">
        <f t="shared" si="1702"/>
        <v>173</v>
      </c>
      <c r="OF64" s="1044">
        <f t="shared" si="1703"/>
        <v>153</v>
      </c>
      <c r="OG64" s="1044">
        <f t="shared" si="1704"/>
        <v>163</v>
      </c>
      <c r="OH64" s="1044">
        <f t="shared" si="1705"/>
        <v>166</v>
      </c>
      <c r="OI64" s="1044">
        <f t="shared" si="1706"/>
        <v>149</v>
      </c>
      <c r="OJ64" s="1044">
        <f t="shared" si="1707"/>
        <v>62</v>
      </c>
      <c r="OK64" s="1044">
        <f t="shared" si="1708"/>
        <v>188</v>
      </c>
      <c r="OL64" s="1044">
        <f t="shared" si="1709"/>
        <v>167</v>
      </c>
      <c r="OM64" s="1044">
        <f t="shared" si="1710"/>
        <v>143</v>
      </c>
      <c r="ON64" s="1044">
        <f t="shared" si="1711"/>
        <v>175</v>
      </c>
      <c r="OO64" s="1044">
        <f t="shared" si="1712"/>
        <v>149</v>
      </c>
      <c r="OP64" s="1044">
        <f t="shared" si="1713"/>
        <v>259</v>
      </c>
      <c r="OQ64" s="1066">
        <f t="shared" si="1775"/>
        <v>137</v>
      </c>
      <c r="OR64" s="1066">
        <f t="shared" si="1776"/>
        <v>201</v>
      </c>
      <c r="OS64" s="1066">
        <f t="shared" si="1777"/>
        <v>169</v>
      </c>
      <c r="OT64" s="1066">
        <f t="shared" si="1778"/>
        <v>207</v>
      </c>
      <c r="OU64" s="1066">
        <f t="shared" si="1779"/>
        <v>129</v>
      </c>
      <c r="OV64" s="1066">
        <f t="shared" si="1780"/>
        <v>54</v>
      </c>
      <c r="OW64" s="1066">
        <f t="shared" si="1781"/>
        <v>168</v>
      </c>
      <c r="OX64" s="1066">
        <f t="shared" si="1782"/>
        <v>165</v>
      </c>
      <c r="OY64" s="1066">
        <f t="shared" si="1807"/>
        <v>163</v>
      </c>
      <c r="OZ64" s="1066">
        <f t="shared" si="1807"/>
        <v>230</v>
      </c>
      <c r="PA64" s="1066">
        <f t="shared" si="1807"/>
        <v>240</v>
      </c>
      <c r="PB64" s="1066">
        <f t="shared" si="1807"/>
        <v>74</v>
      </c>
      <c r="PC64" s="1124">
        <f t="shared" si="1808"/>
        <v>231</v>
      </c>
      <c r="PD64" s="1124">
        <f t="shared" si="1809"/>
        <v>239</v>
      </c>
      <c r="PE64" s="1124">
        <f t="shared" si="1809"/>
        <v>183</v>
      </c>
      <c r="PF64" s="1124">
        <f t="shared" si="1809"/>
        <v>264</v>
      </c>
      <c r="PG64" s="1124">
        <f t="shared" si="1809"/>
        <v>155</v>
      </c>
      <c r="PH64" s="1124">
        <f t="shared" si="1809"/>
        <v>109</v>
      </c>
      <c r="PI64" s="1124">
        <f t="shared" si="1809"/>
        <v>200</v>
      </c>
      <c r="PJ64" s="1124">
        <f t="shared" si="1809"/>
        <v>156</v>
      </c>
      <c r="PK64" s="1124">
        <f t="shared" si="1809"/>
        <v>84</v>
      </c>
      <c r="PL64" s="1124">
        <f t="shared" si="1809"/>
        <v>0</v>
      </c>
      <c r="PM64" s="1124">
        <f t="shared" si="1809"/>
        <v>0</v>
      </c>
      <c r="PN64" s="1124">
        <f t="shared" si="1809"/>
        <v>0</v>
      </c>
    </row>
    <row r="65" spans="1:430" s="1" customFormat="1" ht="15" thickBot="1" x14ac:dyDescent="0.35">
      <c r="A65" s="676"/>
      <c r="B65" s="95">
        <v>8.14</v>
      </c>
      <c r="C65" s="3"/>
      <c r="D65" s="3"/>
      <c r="E65" s="1190" t="s">
        <v>62</v>
      </c>
      <c r="F65" s="1190"/>
      <c r="G65" s="119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52"/>
        <v>2237</v>
      </c>
      <c r="AW65" s="152">
        <f t="shared" si="1553"/>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56"/>
        <v>611</v>
      </c>
      <c r="BK65" s="152">
        <f t="shared" si="1557"/>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64"/>
        <v>574</v>
      </c>
      <c r="BY65" s="152">
        <f t="shared" si="1565"/>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72"/>
        <v>430</v>
      </c>
      <c r="CM65" s="152">
        <f t="shared" si="1573"/>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580"/>
        <v>435</v>
      </c>
      <c r="DA65" s="1010">
        <f t="shared" si="1581"/>
        <v>36.25</v>
      </c>
      <c r="DB65" s="917">
        <v>12</v>
      </c>
      <c r="DC65" s="916">
        <v>30</v>
      </c>
      <c r="DD65" s="915">
        <v>29</v>
      </c>
      <c r="DE65" s="916">
        <v>25</v>
      </c>
      <c r="DF65" s="915">
        <v>33</v>
      </c>
      <c r="DG65" s="916">
        <v>4</v>
      </c>
      <c r="DH65" s="917">
        <v>27</v>
      </c>
      <c r="DI65" s="916">
        <v>7</v>
      </c>
      <c r="DJ65" s="917">
        <v>27</v>
      </c>
      <c r="DK65" s="916">
        <v>27</v>
      </c>
      <c r="DL65" s="917">
        <v>33</v>
      </c>
      <c r="DM65" s="916">
        <v>19</v>
      </c>
      <c r="DN65" s="1009">
        <f t="shared" si="1588"/>
        <v>273</v>
      </c>
      <c r="DO65" s="1010">
        <f t="shared" si="1589"/>
        <v>22.75</v>
      </c>
      <c r="DP65" s="1006">
        <v>30</v>
      </c>
      <c r="DQ65" s="1008">
        <v>38</v>
      </c>
      <c r="DR65" s="1144">
        <v>22</v>
      </c>
      <c r="DS65" s="1008">
        <v>43</v>
      </c>
      <c r="DT65" s="1144">
        <v>26</v>
      </c>
      <c r="DU65" s="1008">
        <v>0</v>
      </c>
      <c r="DV65" s="1006">
        <v>29</v>
      </c>
      <c r="DW65" s="1008">
        <v>24</v>
      </c>
      <c r="DX65" s="1006">
        <v>37</v>
      </c>
      <c r="DY65" s="1008">
        <v>26</v>
      </c>
      <c r="DZ65" s="1006">
        <v>33</v>
      </c>
      <c r="EA65" s="1008">
        <v>0</v>
      </c>
      <c r="EB65" s="1009">
        <f t="shared" si="1596"/>
        <v>308</v>
      </c>
      <c r="EC65" s="1010">
        <f t="shared" si="1597"/>
        <v>25.666666666666668</v>
      </c>
      <c r="ED65" s="917">
        <v>76</v>
      </c>
      <c r="EE65" s="916">
        <v>29</v>
      </c>
      <c r="EF65" s="915">
        <v>20</v>
      </c>
      <c r="EG65" s="916">
        <v>50</v>
      </c>
      <c r="EH65" s="915">
        <v>31</v>
      </c>
      <c r="EI65" s="916">
        <v>0</v>
      </c>
      <c r="EJ65" s="917">
        <v>25</v>
      </c>
      <c r="EK65" s="916">
        <v>19</v>
      </c>
      <c r="EL65" s="917">
        <v>100</v>
      </c>
      <c r="EM65" s="916"/>
      <c r="EN65" s="917"/>
      <c r="EO65" s="916"/>
      <c r="EP65" s="918">
        <f t="shared" si="1603"/>
        <v>350</v>
      </c>
      <c r="EQ65" s="152">
        <f t="shared" si="1604"/>
        <v>38.888888888888886</v>
      </c>
      <c r="ER65" s="112">
        <f t="shared" si="1722"/>
        <v>-26</v>
      </c>
      <c r="ES65" s="416">
        <f t="shared" si="1790"/>
        <v>-0.20155038759689922</v>
      </c>
      <c r="ET65" s="112">
        <f t="shared" si="1723"/>
        <v>78</v>
      </c>
      <c r="EU65" s="416">
        <f>ET65/AX65</f>
        <v>0.75728155339805825</v>
      </c>
      <c r="EV65" s="112">
        <f t="shared" si="1725"/>
        <v>-24</v>
      </c>
      <c r="EW65" s="416">
        <f t="shared" si="1726"/>
        <v>-0.13259668508287292</v>
      </c>
      <c r="EX65" s="112">
        <f t="shared" si="1727"/>
        <v>-152</v>
      </c>
      <c r="EY65" s="416">
        <f t="shared" si="1728"/>
        <v>-0.96815286624203822</v>
      </c>
      <c r="EZ65" s="112">
        <f t="shared" si="1729"/>
        <v>2</v>
      </c>
      <c r="FA65" s="416">
        <f>EZ65/BA65</f>
        <v>0.4</v>
      </c>
      <c r="FB65" s="112">
        <f t="shared" si="1730"/>
        <v>43</v>
      </c>
      <c r="FC65" s="416">
        <f t="shared" si="1810"/>
        <v>6.1428571428571432</v>
      </c>
      <c r="FD65" s="112">
        <f t="shared" si="1731"/>
        <v>-41</v>
      </c>
      <c r="FE65" s="416">
        <f>FD65/BC65</f>
        <v>-0.82</v>
      </c>
      <c r="FF65" s="112">
        <f t="shared" si="1732"/>
        <v>17</v>
      </c>
      <c r="FG65" s="416">
        <f>FF65/BD65</f>
        <v>1.8888888888888888</v>
      </c>
      <c r="FH65" s="112">
        <f t="shared" si="1733"/>
        <v>-3</v>
      </c>
      <c r="FI65" s="416">
        <f t="shared" si="1734"/>
        <v>-0.11538461538461539</v>
      </c>
      <c r="FJ65" s="112">
        <f t="shared" si="1735"/>
        <v>-6</v>
      </c>
      <c r="FK65" s="101">
        <f t="shared" si="1736"/>
        <v>-0.2608695652173913</v>
      </c>
      <c r="FL65" s="112">
        <f t="shared" si="1737"/>
        <v>1</v>
      </c>
      <c r="FM65" s="416">
        <f t="shared" si="1738"/>
        <v>5.8823529411764705E-2</v>
      </c>
      <c r="FN65" s="112">
        <f t="shared" si="1739"/>
        <v>-3</v>
      </c>
      <c r="FO65" s="416">
        <f>FN65/BH65</f>
        <v>-0.16666666666666666</v>
      </c>
      <c r="FP65" s="112">
        <f t="shared" si="1740"/>
        <v>7</v>
      </c>
      <c r="FQ65" s="416">
        <f t="shared" si="1741"/>
        <v>0.46666666666666667</v>
      </c>
      <c r="FR65" s="155">
        <f t="shared" si="1742"/>
        <v>19</v>
      </c>
      <c r="FS65" s="371">
        <f t="shared" si="1743"/>
        <v>0.86363636363636365</v>
      </c>
      <c r="FT65" s="155">
        <f t="shared" si="1744"/>
        <v>-1</v>
      </c>
      <c r="FU65" s="371">
        <f t="shared" si="1745"/>
        <v>-2.4390243902439025E-2</v>
      </c>
      <c r="FV65" s="155">
        <f t="shared" si="1746"/>
        <v>6</v>
      </c>
      <c r="FW65" s="371">
        <f t="shared" si="1747"/>
        <v>0.15</v>
      </c>
      <c r="FX65" s="155">
        <f t="shared" si="1748"/>
        <v>-19</v>
      </c>
      <c r="FY65" s="371">
        <f t="shared" si="1791"/>
        <v>-0.41304347826086957</v>
      </c>
      <c r="FZ65" s="155">
        <f t="shared" si="1605"/>
        <v>-7</v>
      </c>
      <c r="GA65" s="371">
        <f t="shared" si="1749"/>
        <v>-0.25925925925925924</v>
      </c>
      <c r="GB65" s="155">
        <f t="shared" si="1606"/>
        <v>8</v>
      </c>
      <c r="GC65" s="371">
        <f>GB65/BQ65</f>
        <v>0.4</v>
      </c>
      <c r="GD65" s="155">
        <f t="shared" si="1607"/>
        <v>82</v>
      </c>
      <c r="GE65" s="371">
        <f>GD65/BR65</f>
        <v>2.9285714285714284</v>
      </c>
      <c r="GF65" s="155">
        <f t="shared" si="1608"/>
        <v>-16</v>
      </c>
      <c r="GG65" s="371">
        <f t="shared" si="1750"/>
        <v>-0.14545454545454545</v>
      </c>
      <c r="GH65" s="155">
        <f t="shared" si="1609"/>
        <v>-34</v>
      </c>
      <c r="GI65" s="371">
        <f t="shared" si="1792"/>
        <v>-0.36170212765957449</v>
      </c>
      <c r="GJ65" s="155">
        <f t="shared" si="1610"/>
        <v>-8</v>
      </c>
      <c r="GK65" s="371">
        <f>GJ65/BU65</f>
        <v>-0.13333333333333333</v>
      </c>
      <c r="GL65" s="155">
        <f t="shared" si="1612"/>
        <v>-18</v>
      </c>
      <c r="GM65" s="371">
        <f>GL65/BV65</f>
        <v>-0.34615384615384615</v>
      </c>
      <c r="GN65" s="155">
        <f t="shared" si="1613"/>
        <v>-14</v>
      </c>
      <c r="GO65" s="371">
        <f>GN65/BW65</f>
        <v>-0.41176470588235292</v>
      </c>
      <c r="GP65" s="155">
        <f t="shared" si="1614"/>
        <v>-3</v>
      </c>
      <c r="GQ65" s="371">
        <f>GP65/BZ65</f>
        <v>-0.15</v>
      </c>
      <c r="GR65" s="155">
        <f t="shared" si="1615"/>
        <v>16</v>
      </c>
      <c r="GS65" s="371">
        <f t="shared" si="1793"/>
        <v>0.94117647058823528</v>
      </c>
      <c r="GT65" s="155">
        <f t="shared" si="1616"/>
        <v>12</v>
      </c>
      <c r="GU65" s="371">
        <f>GT65/CB65</f>
        <v>0.36363636363636365</v>
      </c>
      <c r="GV65" s="155">
        <f t="shared" si="1617"/>
        <v>-31</v>
      </c>
      <c r="GW65" s="371">
        <f>GV65/CC65</f>
        <v>-0.68888888888888888</v>
      </c>
      <c r="GX65" s="155">
        <f t="shared" si="1618"/>
        <v>25</v>
      </c>
      <c r="GY65" s="371">
        <f t="shared" si="1719"/>
        <v>1.7857142857142858</v>
      </c>
      <c r="GZ65" s="155">
        <f t="shared" si="1619"/>
        <v>28</v>
      </c>
      <c r="HA65" s="371">
        <f>GZ65/CE65</f>
        <v>0.71794871794871795</v>
      </c>
      <c r="HB65" s="155">
        <f t="shared" si="1620"/>
        <v>-17</v>
      </c>
      <c r="HC65" s="371">
        <f>HB65/CF65</f>
        <v>-0.2537313432835821</v>
      </c>
      <c r="HD65" s="155">
        <f t="shared" si="1621"/>
        <v>-10</v>
      </c>
      <c r="HE65" s="371">
        <f>HD65/CG65</f>
        <v>-0.2</v>
      </c>
      <c r="HF65" s="155">
        <f t="shared" si="1622"/>
        <v>-1</v>
      </c>
      <c r="HG65" s="371">
        <f t="shared" si="1623"/>
        <v>-2.5000000000000001E-2</v>
      </c>
      <c r="HH65" s="155">
        <f t="shared" si="1624"/>
        <v>10</v>
      </c>
      <c r="HI65" s="371">
        <f t="shared" si="1794"/>
        <v>0.25641025641025639</v>
      </c>
      <c r="HJ65" s="155">
        <f t="shared" si="1625"/>
        <v>-32</v>
      </c>
      <c r="HK65" s="371">
        <f t="shared" si="1626"/>
        <v>-0.65306122448979587</v>
      </c>
      <c r="HL65" s="155">
        <f t="shared" si="1627"/>
        <v>27</v>
      </c>
      <c r="HM65" s="371">
        <f t="shared" si="1795"/>
        <v>1.588235294117647</v>
      </c>
      <c r="HN65" s="155">
        <f t="shared" si="1628"/>
        <v>-9</v>
      </c>
      <c r="HO65" s="371">
        <f>HN65/CN65</f>
        <v>-0.20454545454545456</v>
      </c>
      <c r="HP65" s="155">
        <f t="shared" si="1629"/>
        <v>4</v>
      </c>
      <c r="HQ65" s="371">
        <f t="shared" si="1796"/>
        <v>0.11428571428571428</v>
      </c>
      <c r="HR65" s="155">
        <f t="shared" si="1630"/>
        <v>-1</v>
      </c>
      <c r="HS65" s="371">
        <f>HR65/CP65</f>
        <v>-2.564102564102564E-2</v>
      </c>
      <c r="HT65" s="155">
        <f t="shared" si="1631"/>
        <v>-17</v>
      </c>
      <c r="HU65" s="371">
        <f t="shared" si="1797"/>
        <v>-0.44736842105263158</v>
      </c>
      <c r="HV65" s="155">
        <f t="shared" si="1632"/>
        <v>10</v>
      </c>
      <c r="HW65" s="371">
        <f>HV65/CR65</f>
        <v>0.47619047619047616</v>
      </c>
      <c r="HX65" s="155">
        <f t="shared" si="1633"/>
        <v>36</v>
      </c>
      <c r="HY65" s="371">
        <f>HX65/CS65</f>
        <v>1.1612903225806452</v>
      </c>
      <c r="HZ65" s="155">
        <f t="shared" si="1634"/>
        <v>-17</v>
      </c>
      <c r="IA65" s="371">
        <f>HZ65/CT65</f>
        <v>-0.2537313432835821</v>
      </c>
      <c r="IB65" s="155">
        <f t="shared" si="1635"/>
        <v>-25</v>
      </c>
      <c r="IC65" s="371">
        <f t="shared" si="1721"/>
        <v>-0.5</v>
      </c>
      <c r="ID65" s="155">
        <f t="shared" si="1636"/>
        <v>14</v>
      </c>
      <c r="IE65" s="371">
        <f>ID65/CV65</f>
        <v>0.56000000000000005</v>
      </c>
      <c r="IF65" s="155">
        <f t="shared" si="1637"/>
        <v>-17</v>
      </c>
      <c r="IG65" s="371">
        <f t="shared" si="1798"/>
        <v>-0.4358974358974359</v>
      </c>
      <c r="IH65" s="155">
        <f t="shared" si="1638"/>
        <v>2</v>
      </c>
      <c r="II65" s="371">
        <f>IH65/CX65</f>
        <v>9.0909090909090912E-2</v>
      </c>
      <c r="IJ65" s="155">
        <f t="shared" si="1639"/>
        <v>-12</v>
      </c>
      <c r="IK65" s="371">
        <f>IJ65/CY65</f>
        <v>-0.5</v>
      </c>
      <c r="IL65" s="155">
        <f t="shared" si="1640"/>
        <v>18</v>
      </c>
      <c r="IM65" s="371">
        <f>IL65/DB65</f>
        <v>1.5</v>
      </c>
      <c r="IN65" s="155">
        <f t="shared" si="1641"/>
        <v>-1</v>
      </c>
      <c r="IO65" s="371">
        <f>IN65/DD65</f>
        <v>-3.4482758620689655E-2</v>
      </c>
      <c r="IP65" s="155">
        <f t="shared" si="1642"/>
        <v>-4</v>
      </c>
      <c r="IQ65" s="371">
        <f>IP65/DD65</f>
        <v>-0.13793103448275862</v>
      </c>
      <c r="IR65" s="155">
        <f t="shared" si="1643"/>
        <v>8</v>
      </c>
      <c r="IS65" s="371">
        <f>IR65/DO65</f>
        <v>0.35164835164835168</v>
      </c>
      <c r="IT65" s="155">
        <f t="shared" si="1644"/>
        <v>-29</v>
      </c>
      <c r="IU65" s="371">
        <f t="shared" si="1645"/>
        <v>-0.87878787878787878</v>
      </c>
      <c r="IV65" s="155">
        <f t="shared" si="1646"/>
        <v>23</v>
      </c>
      <c r="IW65" s="371">
        <f>IV65/DG65</f>
        <v>5.75</v>
      </c>
      <c r="IX65" s="155">
        <f t="shared" si="1647"/>
        <v>-20</v>
      </c>
      <c r="IY65" s="371">
        <f>IX65/DH65</f>
        <v>-0.7407407407407407</v>
      </c>
      <c r="IZ65" s="155">
        <f t="shared" si="1648"/>
        <v>20</v>
      </c>
      <c r="JA65" s="371">
        <f>IZ65/DI65</f>
        <v>2.8571428571428572</v>
      </c>
      <c r="JB65" s="155">
        <f t="shared" si="1649"/>
        <v>0</v>
      </c>
      <c r="JC65" s="371">
        <f>JB65/DJ65</f>
        <v>0</v>
      </c>
      <c r="JD65" s="155">
        <f t="shared" si="1650"/>
        <v>6</v>
      </c>
      <c r="JE65" s="371">
        <f>JD65/DK65</f>
        <v>0.22222222222222221</v>
      </c>
      <c r="JF65" s="155">
        <f t="shared" si="1651"/>
        <v>-14</v>
      </c>
      <c r="JG65" s="371">
        <f>JF65/DL65</f>
        <v>-0.42424242424242425</v>
      </c>
      <c r="JH65" s="155">
        <f t="shared" si="1652"/>
        <v>11</v>
      </c>
      <c r="JI65" s="371">
        <f>JH65/DM65</f>
        <v>0.57894736842105265</v>
      </c>
      <c r="JJ65" s="155">
        <f t="shared" si="1653"/>
        <v>8</v>
      </c>
      <c r="JK65" s="371">
        <f>JJ65/DP65</f>
        <v>0.26666666666666666</v>
      </c>
      <c r="JL65" s="155">
        <f t="shared" si="1654"/>
        <v>-16</v>
      </c>
      <c r="JM65" s="371">
        <f>JL65/DQ65</f>
        <v>-0.42105263157894735</v>
      </c>
      <c r="JN65" s="155">
        <f t="shared" si="1655"/>
        <v>21</v>
      </c>
      <c r="JO65" s="371">
        <f>JN65/DR65</f>
        <v>0.95454545454545459</v>
      </c>
      <c r="JP65" s="155">
        <f t="shared" si="1656"/>
        <v>-17</v>
      </c>
      <c r="JQ65" s="371">
        <f>JP65/DS65</f>
        <v>-0.39534883720930231</v>
      </c>
      <c r="JR65" s="155">
        <f t="shared" si="1657"/>
        <v>-26</v>
      </c>
      <c r="JS65" s="371">
        <f>JR65/DT65</f>
        <v>-1</v>
      </c>
      <c r="JT65" s="155">
        <f t="shared" si="1658"/>
        <v>29</v>
      </c>
      <c r="JU65" s="371">
        <v>0</v>
      </c>
      <c r="JV65" s="155">
        <f t="shared" si="1659"/>
        <v>-5</v>
      </c>
      <c r="JW65" s="371">
        <f>JV65/DV65</f>
        <v>-0.17241379310344829</v>
      </c>
      <c r="JX65" s="155">
        <f t="shared" si="1660"/>
        <v>13</v>
      </c>
      <c r="JY65" s="371">
        <f t="shared" si="1661"/>
        <v>0.54166666666666663</v>
      </c>
      <c r="JZ65" s="155">
        <f t="shared" si="1662"/>
        <v>-11</v>
      </c>
      <c r="KA65" s="371">
        <f t="shared" si="1663"/>
        <v>-0.29729729729729731</v>
      </c>
      <c r="KB65" s="155">
        <f t="shared" si="1664"/>
        <v>7</v>
      </c>
      <c r="KC65" s="371">
        <f t="shared" si="1665"/>
        <v>0.26923076923076922</v>
      </c>
      <c r="KD65" s="155">
        <f t="shared" si="1666"/>
        <v>-33</v>
      </c>
      <c r="KE65" s="371">
        <f t="shared" si="1667"/>
        <v>-1</v>
      </c>
      <c r="KF65" s="155">
        <f t="shared" si="1668"/>
        <v>76</v>
      </c>
      <c r="KG65" s="1110">
        <v>0</v>
      </c>
      <c r="KH65" s="155">
        <f t="shared" si="1670"/>
        <v>-47</v>
      </c>
      <c r="KI65" s="371">
        <f t="shared" si="1671"/>
        <v>-0.61842105263157898</v>
      </c>
      <c r="KJ65" s="155">
        <f t="shared" si="1672"/>
        <v>-9</v>
      </c>
      <c r="KK65" s="371">
        <f t="shared" si="1673"/>
        <v>-0.31034482758620691</v>
      </c>
      <c r="KL65" s="155">
        <f t="shared" si="1674"/>
        <v>30</v>
      </c>
      <c r="KM65" s="371">
        <f t="shared" si="1675"/>
        <v>1.5</v>
      </c>
      <c r="KN65" s="155">
        <f t="shared" si="1676"/>
        <v>-19</v>
      </c>
      <c r="KO65" s="371">
        <f t="shared" si="1677"/>
        <v>-0.38</v>
      </c>
      <c r="KP65" s="155">
        <f t="shared" si="1678"/>
        <v>-31</v>
      </c>
      <c r="KQ65" s="371">
        <f t="shared" si="1679"/>
        <v>-1</v>
      </c>
      <c r="KR65" s="155">
        <f t="shared" si="1680"/>
        <v>25</v>
      </c>
      <c r="KS65" s="371">
        <f t="shared" si="1681"/>
        <v>0</v>
      </c>
      <c r="KT65" s="155">
        <f t="shared" si="1682"/>
        <v>-6</v>
      </c>
      <c r="KU65" s="371">
        <f t="shared" si="1683"/>
        <v>-0.24</v>
      </c>
      <c r="KV65" s="155">
        <f t="shared" si="1684"/>
        <v>81</v>
      </c>
      <c r="KW65" s="371">
        <f t="shared" si="1685"/>
        <v>4.2631578947368425</v>
      </c>
      <c r="KX65" s="155">
        <f t="shared" si="1686"/>
        <v>-100</v>
      </c>
      <c r="KY65" s="371">
        <f t="shared" si="1687"/>
        <v>-1</v>
      </c>
      <c r="KZ65" s="155">
        <f t="shared" si="1688"/>
        <v>0</v>
      </c>
      <c r="LA65" s="371">
        <f t="shared" si="1689"/>
        <v>0</v>
      </c>
      <c r="LB65" s="155">
        <f t="shared" si="1690"/>
        <v>0</v>
      </c>
      <c r="LC65" s="371">
        <f t="shared" si="1691"/>
        <v>0</v>
      </c>
      <c r="LD65" s="193">
        <f t="shared" si="1692"/>
        <v>37</v>
      </c>
      <c r="LE65" s="971">
        <f t="shared" si="1693"/>
        <v>100</v>
      </c>
      <c r="LF65" s="112">
        <f t="shared" si="1694"/>
        <v>63</v>
      </c>
      <c r="LG65" s="101">
        <f t="shared" si="1695"/>
        <v>1.7027027027027026</v>
      </c>
      <c r="LH65" s="612"/>
      <c r="LI65" s="612"/>
      <c r="LJ65" s="612"/>
      <c r="LK65" s="1" t="str">
        <f t="shared" si="1696"/>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99"/>
        <v>131</v>
      </c>
      <c r="LX65" s="253">
        <f t="shared" si="1799"/>
        <v>154</v>
      </c>
      <c r="LY65" s="253">
        <f t="shared" si="1799"/>
        <v>147</v>
      </c>
      <c r="LZ65" s="253">
        <f t="shared" si="1799"/>
        <v>176</v>
      </c>
      <c r="MA65" s="253">
        <f t="shared" si="1799"/>
        <v>183</v>
      </c>
      <c r="MB65" s="253">
        <f t="shared" si="1799"/>
        <v>162</v>
      </c>
      <c r="MC65" s="253">
        <f t="shared" si="1799"/>
        <v>222</v>
      </c>
      <c r="MD65" s="253">
        <f t="shared" si="1799"/>
        <v>216</v>
      </c>
      <c r="ME65" s="253">
        <f t="shared" si="1799"/>
        <v>229</v>
      </c>
      <c r="MF65" s="253">
        <f t="shared" si="1799"/>
        <v>301</v>
      </c>
      <c r="MG65" s="253">
        <f t="shared" si="1799"/>
        <v>187</v>
      </c>
      <c r="MH65" s="253">
        <f t="shared" si="1799"/>
        <v>129</v>
      </c>
      <c r="MI65" s="253">
        <f t="shared" si="1800"/>
        <v>103</v>
      </c>
      <c r="MJ65" s="253">
        <f t="shared" si="1800"/>
        <v>181</v>
      </c>
      <c r="MK65" s="253">
        <f t="shared" si="1800"/>
        <v>157</v>
      </c>
      <c r="ML65" s="253">
        <f t="shared" si="1800"/>
        <v>5</v>
      </c>
      <c r="MM65" s="253">
        <f t="shared" si="1800"/>
        <v>7</v>
      </c>
      <c r="MN65" s="253">
        <f t="shared" si="1800"/>
        <v>50</v>
      </c>
      <c r="MO65" s="253">
        <f t="shared" si="1800"/>
        <v>9</v>
      </c>
      <c r="MP65" s="253">
        <f t="shared" si="1800"/>
        <v>26</v>
      </c>
      <c r="MQ65" s="253">
        <f t="shared" si="1800"/>
        <v>23</v>
      </c>
      <c r="MR65" s="253">
        <f t="shared" si="1800"/>
        <v>17</v>
      </c>
      <c r="MS65" s="253">
        <f t="shared" si="1800"/>
        <v>18</v>
      </c>
      <c r="MT65" s="253">
        <f t="shared" si="1800"/>
        <v>15</v>
      </c>
      <c r="MU65" s="703">
        <f t="shared" si="1801"/>
        <v>22</v>
      </c>
      <c r="MV65" s="703">
        <f t="shared" si="1801"/>
        <v>41</v>
      </c>
      <c r="MW65" s="703">
        <f t="shared" si="1801"/>
        <v>40</v>
      </c>
      <c r="MX65" s="703">
        <f t="shared" si="1801"/>
        <v>46</v>
      </c>
      <c r="MY65" s="703">
        <f t="shared" si="1801"/>
        <v>27</v>
      </c>
      <c r="MZ65" s="703">
        <f t="shared" si="1751"/>
        <v>20</v>
      </c>
      <c r="NA65" s="703">
        <f t="shared" si="1752"/>
        <v>28</v>
      </c>
      <c r="NB65" s="703">
        <f t="shared" si="1753"/>
        <v>110</v>
      </c>
      <c r="NC65" s="703">
        <f t="shared" si="1754"/>
        <v>94</v>
      </c>
      <c r="ND65" s="703">
        <f t="shared" si="1802"/>
        <v>60</v>
      </c>
      <c r="NE65" s="703">
        <f t="shared" si="1755"/>
        <v>52</v>
      </c>
      <c r="NF65" s="703">
        <f t="shared" si="1803"/>
        <v>34</v>
      </c>
      <c r="NG65" s="806">
        <f t="shared" si="1756"/>
        <v>20</v>
      </c>
      <c r="NH65" s="806">
        <f t="shared" si="1757"/>
        <v>17</v>
      </c>
      <c r="NI65" s="806">
        <f t="shared" si="1758"/>
        <v>33</v>
      </c>
      <c r="NJ65" s="806">
        <f t="shared" si="1759"/>
        <v>45</v>
      </c>
      <c r="NK65" s="806">
        <f t="shared" si="1760"/>
        <v>14</v>
      </c>
      <c r="NL65" s="806">
        <f t="shared" si="1761"/>
        <v>39</v>
      </c>
      <c r="NM65" s="806">
        <f t="shared" si="1762"/>
        <v>67</v>
      </c>
      <c r="NN65" s="806">
        <f t="shared" si="1804"/>
        <v>50</v>
      </c>
      <c r="NO65" s="806">
        <f t="shared" si="1804"/>
        <v>40</v>
      </c>
      <c r="NP65" s="806">
        <f t="shared" si="1804"/>
        <v>39</v>
      </c>
      <c r="NQ65" s="806">
        <f t="shared" si="1763"/>
        <v>49</v>
      </c>
      <c r="NR65" s="806">
        <f t="shared" si="1805"/>
        <v>17</v>
      </c>
      <c r="NS65" s="859">
        <f t="shared" si="1764"/>
        <v>44</v>
      </c>
      <c r="NT65" s="859">
        <f t="shared" si="1765"/>
        <v>35</v>
      </c>
      <c r="NU65" s="859">
        <f t="shared" si="1766"/>
        <v>39</v>
      </c>
      <c r="NV65" s="859">
        <f t="shared" si="1767"/>
        <v>38</v>
      </c>
      <c r="NW65" s="859">
        <f t="shared" si="1768"/>
        <v>21</v>
      </c>
      <c r="NX65" s="859">
        <f t="shared" si="1806"/>
        <v>31</v>
      </c>
      <c r="NY65" s="859">
        <f t="shared" si="1769"/>
        <v>67</v>
      </c>
      <c r="NZ65" s="859">
        <f t="shared" si="1770"/>
        <v>50</v>
      </c>
      <c r="OA65" s="859">
        <f t="shared" si="1771"/>
        <v>25</v>
      </c>
      <c r="OB65" s="859">
        <f t="shared" si="1772"/>
        <v>39</v>
      </c>
      <c r="OC65" s="859">
        <f t="shared" si="1773"/>
        <v>22</v>
      </c>
      <c r="OD65" s="859">
        <f t="shared" si="1774"/>
        <v>24</v>
      </c>
      <c r="OE65" s="1046">
        <f t="shared" si="1702"/>
        <v>12</v>
      </c>
      <c r="OF65" s="1046">
        <f t="shared" si="1703"/>
        <v>30</v>
      </c>
      <c r="OG65" s="1046">
        <f t="shared" si="1704"/>
        <v>29</v>
      </c>
      <c r="OH65" s="1046">
        <f t="shared" si="1705"/>
        <v>25</v>
      </c>
      <c r="OI65" s="1046">
        <f t="shared" si="1706"/>
        <v>33</v>
      </c>
      <c r="OJ65" s="1046">
        <f t="shared" si="1707"/>
        <v>4</v>
      </c>
      <c r="OK65" s="1046">
        <f t="shared" si="1708"/>
        <v>27</v>
      </c>
      <c r="OL65" s="1046">
        <f t="shared" si="1709"/>
        <v>7</v>
      </c>
      <c r="OM65" s="1046">
        <f t="shared" si="1710"/>
        <v>27</v>
      </c>
      <c r="ON65" s="1046">
        <f t="shared" si="1711"/>
        <v>27</v>
      </c>
      <c r="OO65" s="1046">
        <f t="shared" si="1712"/>
        <v>33</v>
      </c>
      <c r="OP65" s="1046">
        <f t="shared" si="1713"/>
        <v>19</v>
      </c>
      <c r="OQ65" s="1068">
        <f t="shared" si="1775"/>
        <v>30</v>
      </c>
      <c r="OR65" s="1068">
        <f t="shared" si="1776"/>
        <v>38</v>
      </c>
      <c r="OS65" s="1068">
        <f t="shared" si="1777"/>
        <v>22</v>
      </c>
      <c r="OT65" s="1068">
        <f t="shared" si="1778"/>
        <v>43</v>
      </c>
      <c r="OU65" s="1068">
        <f t="shared" si="1779"/>
        <v>26</v>
      </c>
      <c r="OV65" s="1068">
        <f t="shared" si="1780"/>
        <v>0</v>
      </c>
      <c r="OW65" s="1068">
        <f t="shared" si="1781"/>
        <v>29</v>
      </c>
      <c r="OX65" s="1068">
        <f t="shared" si="1782"/>
        <v>24</v>
      </c>
      <c r="OY65" s="1068">
        <f t="shared" si="1807"/>
        <v>37</v>
      </c>
      <c r="OZ65" s="1068">
        <f t="shared" si="1807"/>
        <v>26</v>
      </c>
      <c r="PA65" s="1068">
        <f t="shared" si="1807"/>
        <v>33</v>
      </c>
      <c r="PB65" s="1068">
        <f t="shared" si="1807"/>
        <v>0</v>
      </c>
      <c r="PC65" s="1126">
        <f t="shared" si="1808"/>
        <v>76</v>
      </c>
      <c r="PD65" s="1126">
        <f t="shared" si="1809"/>
        <v>29</v>
      </c>
      <c r="PE65" s="1126">
        <f t="shared" si="1809"/>
        <v>20</v>
      </c>
      <c r="PF65" s="1126">
        <f t="shared" si="1809"/>
        <v>50</v>
      </c>
      <c r="PG65" s="1126">
        <f t="shared" si="1809"/>
        <v>31</v>
      </c>
      <c r="PH65" s="1126">
        <f t="shared" si="1809"/>
        <v>0</v>
      </c>
      <c r="PI65" s="1126">
        <f t="shared" si="1809"/>
        <v>25</v>
      </c>
      <c r="PJ65" s="1126">
        <f t="shared" si="1809"/>
        <v>19</v>
      </c>
      <c r="PK65" s="1126">
        <f t="shared" si="1809"/>
        <v>100</v>
      </c>
      <c r="PL65" s="1126">
        <f t="shared" si="1809"/>
        <v>0</v>
      </c>
      <c r="PM65" s="1126">
        <f t="shared" si="1809"/>
        <v>0</v>
      </c>
      <c r="PN65" s="1126">
        <f t="shared" si="1809"/>
        <v>0</v>
      </c>
    </row>
    <row r="66" spans="1:43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6"/>
      <c r="LF66" s="102"/>
      <c r="LG66" s="100"/>
      <c r="LH66" s="614"/>
      <c r="LI66" s="614"/>
      <c r="LJ66" s="614"/>
      <c r="NS66" s="860"/>
      <c r="NT66" s="860"/>
      <c r="NU66" s="860"/>
      <c r="NV66" s="860"/>
      <c r="NW66" s="860"/>
      <c r="NX66" s="860"/>
      <c r="NY66" s="860"/>
      <c r="NZ66" s="860"/>
      <c r="OA66" s="860"/>
      <c r="OB66" s="860"/>
      <c r="OC66" s="860"/>
      <c r="OD66" s="860"/>
      <c r="OE66" s="1047"/>
      <c r="OF66" s="1047"/>
      <c r="OG66" s="1047"/>
      <c r="OH66" s="1047"/>
      <c r="OI66" s="1047"/>
      <c r="OJ66" s="1047"/>
      <c r="OK66" s="1047"/>
      <c r="OL66" s="1047"/>
      <c r="OM66" s="1047"/>
      <c r="ON66" s="1047"/>
      <c r="OO66" s="1047"/>
      <c r="OP66" s="1047"/>
      <c r="OQ66" s="1069"/>
      <c r="OR66" s="1069"/>
      <c r="OS66" s="1069"/>
      <c r="OT66" s="1069"/>
      <c r="OU66" s="1069"/>
      <c r="OV66" s="1069"/>
      <c r="OW66" s="1069"/>
      <c r="OX66" s="1069"/>
      <c r="OY66" s="1069"/>
      <c r="OZ66" s="1069"/>
      <c r="PA66" s="1069"/>
      <c r="PB66" s="1069"/>
      <c r="PC66" s="1127"/>
      <c r="PD66" s="1127"/>
      <c r="PE66" s="1127"/>
      <c r="PF66" s="1127"/>
      <c r="PG66" s="1127"/>
      <c r="PH66" s="1127"/>
      <c r="PI66" s="1127"/>
      <c r="PJ66" s="1127"/>
      <c r="PK66" s="1127"/>
      <c r="PL66" s="1127"/>
      <c r="PM66" s="1127"/>
      <c r="PN66" s="1127"/>
    </row>
    <row r="67" spans="1:430" s="32" customFormat="1" x14ac:dyDescent="0.3">
      <c r="A67" s="681"/>
      <c r="B67" s="50">
        <v>9.1</v>
      </c>
      <c r="C67" s="31"/>
      <c r="D67" s="31"/>
      <c r="E67" s="1183" t="s">
        <v>68</v>
      </c>
      <c r="F67" s="1183"/>
      <c r="G67" s="1184"/>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18">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7">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6">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811">ED67-EA67</f>
        <v>3.4999999999999476E-3</v>
      </c>
      <c r="KG67" s="375">
        <f t="shared" ref="KG67:KG71" si="1812">KF67/EA67</f>
        <v>3.5122930255895106E-3</v>
      </c>
      <c r="KH67" s="294">
        <f t="shared" ref="KH67:KH71" si="1813">EE67-ED67</f>
        <v>0</v>
      </c>
      <c r="KI67" s="370">
        <f t="shared" ref="KI67:KI71" si="1814">KH67/ED67</f>
        <v>0</v>
      </c>
      <c r="KJ67" s="1164">
        <f t="shared" ref="KJ67:KJ71" si="1815">EF67-EE67</f>
        <v>0</v>
      </c>
      <c r="KK67" s="370">
        <f>IF(ISERROR(KJ67/EE67),0,KJ67/EE67)</f>
        <v>0</v>
      </c>
      <c r="KL67" s="294">
        <f t="shared" ref="KL67:KL71" si="1816">EG67-EF67</f>
        <v>0</v>
      </c>
      <c r="KM67" s="370">
        <f>IF(ISERROR(KL67/EF67),0,KL67/EF67)</f>
        <v>0</v>
      </c>
      <c r="KN67" s="294">
        <f t="shared" ref="KN67:KN71" si="1817">EH67-EG67</f>
        <v>0</v>
      </c>
      <c r="KO67" s="370">
        <f>IF(ISERROR(KN67/EG67),0,KN67/EG67)</f>
        <v>0</v>
      </c>
      <c r="KP67" s="294">
        <f t="shared" ref="KP67:KP71" si="1818">EI67-EH67</f>
        <v>0</v>
      </c>
      <c r="KQ67" s="370">
        <f>IF(ISERROR(KP67/EH67),0,KP67/EH67)</f>
        <v>0</v>
      </c>
      <c r="KR67" s="294">
        <f t="shared" ref="KR67:KR71" si="1819">EJ67-EI67</f>
        <v>0</v>
      </c>
      <c r="KS67" s="370">
        <f>IF(ISERROR(KR67/EI67),0,KR67/EI67)</f>
        <v>0</v>
      </c>
      <c r="KT67" s="294">
        <f t="shared" ref="KT67:KT71" si="1820">EK67-EJ67</f>
        <v>0</v>
      </c>
      <c r="KU67" s="370">
        <f>IF(ISERROR(KT67/EJ67),0,KT67/EJ67)</f>
        <v>0</v>
      </c>
      <c r="KV67" s="294">
        <f t="shared" ref="KV67:KV71" si="1821">EL67-EK67</f>
        <v>0</v>
      </c>
      <c r="KW67" s="370">
        <f>IF(ISERROR(KV67/EK67),0,KV67/EK67)</f>
        <v>0</v>
      </c>
      <c r="KX67" s="294">
        <f t="shared" ref="KX67:KX71" si="1822">EM67-EL67</f>
        <v>-1</v>
      </c>
      <c r="KY67" s="370">
        <f>IF(ISERROR(KX67/EL67),0,KX67/EL67)</f>
        <v>-1</v>
      </c>
      <c r="KZ67" s="294">
        <f t="shared" ref="KZ67:KZ71" si="1823">EN67-EM67</f>
        <v>0</v>
      </c>
      <c r="LA67" s="370">
        <f>IF(ISERROR(KZ67/EM67),0,KZ67/EM67)</f>
        <v>0</v>
      </c>
      <c r="LB67" s="294">
        <f t="shared" ref="LB67:LB71" si="1824">EO67-EN67</f>
        <v>0</v>
      </c>
      <c r="LC67" s="370">
        <f>IF(ISERROR(LB67/EN67),0,LB67/EN67)</f>
        <v>0</v>
      </c>
      <c r="LD67" s="574">
        <f>DX67</f>
        <v>1</v>
      </c>
      <c r="LE67" s="972">
        <f>EL67</f>
        <v>1</v>
      </c>
      <c r="LF67" s="591">
        <f>(LE67-LD67)*100</f>
        <v>0</v>
      </c>
      <c r="LG67" s="100">
        <f t="shared" ref="LG67:LG70" si="1825">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826">AJ67</f>
        <v>1</v>
      </c>
      <c r="LX67" s="245">
        <f t="shared" si="1826"/>
        <v>0.998</v>
      </c>
      <c r="LY67" s="245">
        <f t="shared" si="1826"/>
        <v>1</v>
      </c>
      <c r="LZ67" s="245">
        <f t="shared" si="1826"/>
        <v>1</v>
      </c>
      <c r="MA67" s="245">
        <f t="shared" si="1826"/>
        <v>1</v>
      </c>
      <c r="MB67" s="245">
        <f t="shared" si="1826"/>
        <v>1</v>
      </c>
      <c r="MC67" s="245">
        <f t="shared" si="1826"/>
        <v>1</v>
      </c>
      <c r="MD67" s="245">
        <f t="shared" si="1826"/>
        <v>1</v>
      </c>
      <c r="ME67" s="245">
        <f t="shared" si="1826"/>
        <v>1</v>
      </c>
      <c r="MF67" s="245">
        <f t="shared" si="1826"/>
        <v>1</v>
      </c>
      <c r="MG67" s="245">
        <f t="shared" si="1826"/>
        <v>1</v>
      </c>
      <c r="MH67" s="245">
        <f t="shared" si="1826"/>
        <v>1</v>
      </c>
      <c r="MI67" s="245">
        <f t="shared" ref="MI67:MT71" si="1827">AX67</f>
        <v>1</v>
      </c>
      <c r="MJ67" s="245">
        <f t="shared" si="1827"/>
        <v>0.99739999999999995</v>
      </c>
      <c r="MK67" s="245">
        <f t="shared" si="1827"/>
        <v>1</v>
      </c>
      <c r="ML67" s="245">
        <f t="shared" si="1827"/>
        <v>1</v>
      </c>
      <c r="MM67" s="245">
        <f t="shared" si="1827"/>
        <v>1</v>
      </c>
      <c r="MN67" s="245">
        <f t="shared" si="1827"/>
        <v>1</v>
      </c>
      <c r="MO67" s="245">
        <f t="shared" si="1827"/>
        <v>1</v>
      </c>
      <c r="MP67" s="245">
        <f t="shared" si="1827"/>
        <v>1</v>
      </c>
      <c r="MQ67" s="245">
        <f t="shared" si="1827"/>
        <v>1</v>
      </c>
      <c r="MR67" s="245">
        <f t="shared" si="1827"/>
        <v>1</v>
      </c>
      <c r="MS67" s="245">
        <f t="shared" si="1827"/>
        <v>1</v>
      </c>
      <c r="MT67" s="245">
        <f t="shared" si="1827"/>
        <v>1</v>
      </c>
      <c r="MU67" s="699">
        <f t="shared" ref="MU67:NF71" si="1828">BL67</f>
        <v>1</v>
      </c>
      <c r="MV67" s="699">
        <f t="shared" si="1828"/>
        <v>1</v>
      </c>
      <c r="MW67" s="699">
        <f t="shared" si="1828"/>
        <v>0.99329999999999996</v>
      </c>
      <c r="MX67" s="699">
        <f t="shared" si="1828"/>
        <v>1</v>
      </c>
      <c r="MY67" s="699">
        <f t="shared" si="1828"/>
        <v>1</v>
      </c>
      <c r="MZ67" s="699">
        <f t="shared" si="1828"/>
        <v>1</v>
      </c>
      <c r="NA67" s="699">
        <f t="shared" si="1828"/>
        <v>1</v>
      </c>
      <c r="NB67" s="699">
        <f t="shared" si="1828"/>
        <v>1</v>
      </c>
      <c r="NC67" s="699">
        <f t="shared" si="1828"/>
        <v>1</v>
      </c>
      <c r="ND67" s="699">
        <f t="shared" si="1828"/>
        <v>0.99839999999999995</v>
      </c>
      <c r="NE67" s="699">
        <f t="shared" si="1828"/>
        <v>1</v>
      </c>
      <c r="NF67" s="699">
        <f t="shared" si="1828"/>
        <v>1</v>
      </c>
      <c r="NG67" s="802">
        <f t="shared" ref="NG67:NR71" si="1829">BZ67</f>
        <v>1</v>
      </c>
      <c r="NH67" s="802">
        <f t="shared" si="1829"/>
        <v>1</v>
      </c>
      <c r="NI67" s="802">
        <f t="shared" si="1829"/>
        <v>1</v>
      </c>
      <c r="NJ67" s="802">
        <f t="shared" si="1829"/>
        <v>1</v>
      </c>
      <c r="NK67" s="802">
        <f t="shared" si="1829"/>
        <v>1</v>
      </c>
      <c r="NL67" s="802">
        <f t="shared" si="1829"/>
        <v>1</v>
      </c>
      <c r="NM67" s="802">
        <f t="shared" si="1829"/>
        <v>1</v>
      </c>
      <c r="NN67" s="802">
        <f t="shared" si="1829"/>
        <v>1</v>
      </c>
      <c r="NO67" s="802">
        <f t="shared" si="1829"/>
        <v>1</v>
      </c>
      <c r="NP67" s="802">
        <f t="shared" si="1829"/>
        <v>1</v>
      </c>
      <c r="NQ67" s="802">
        <f t="shared" si="1829"/>
        <v>1</v>
      </c>
      <c r="NR67" s="802">
        <f t="shared" si="1829"/>
        <v>1</v>
      </c>
      <c r="NS67" s="855">
        <f t="shared" ref="NS67:OD71" si="1830">CN67</f>
        <v>1</v>
      </c>
      <c r="NT67" s="855">
        <f t="shared" si="1830"/>
        <v>1</v>
      </c>
      <c r="NU67" s="855">
        <f t="shared" si="1830"/>
        <v>1</v>
      </c>
      <c r="NV67" s="855">
        <f t="shared" si="1830"/>
        <v>1</v>
      </c>
      <c r="NW67" s="855">
        <f t="shared" si="1830"/>
        <v>1</v>
      </c>
      <c r="NX67" s="855">
        <f t="shared" si="1830"/>
        <v>1</v>
      </c>
      <c r="NY67" s="855">
        <f t="shared" si="1830"/>
        <v>1</v>
      </c>
      <c r="NZ67" s="855">
        <f t="shared" si="1830"/>
        <v>1</v>
      </c>
      <c r="OA67" s="855">
        <f t="shared" si="1830"/>
        <v>1</v>
      </c>
      <c r="OB67" s="855">
        <f t="shared" si="1830"/>
        <v>1</v>
      </c>
      <c r="OC67" s="855">
        <f t="shared" si="1830"/>
        <v>1</v>
      </c>
      <c r="OD67" s="855">
        <f t="shared" si="1830"/>
        <v>1</v>
      </c>
      <c r="OE67" s="1042">
        <f t="shared" ref="OE67:OP71" si="1831">DB67</f>
        <v>1</v>
      </c>
      <c r="OF67" s="1042">
        <f t="shared" si="1831"/>
        <v>0.99709999999999999</v>
      </c>
      <c r="OG67" s="1042">
        <f t="shared" si="1831"/>
        <v>1</v>
      </c>
      <c r="OH67" s="1042">
        <f t="shared" si="1831"/>
        <v>0.99870000000000003</v>
      </c>
      <c r="OI67" s="1042">
        <f t="shared" si="1831"/>
        <v>1</v>
      </c>
      <c r="OJ67" s="1042">
        <f t="shared" si="1831"/>
        <v>1</v>
      </c>
      <c r="OK67" s="1042">
        <f t="shared" si="1831"/>
        <v>0.99999899999999997</v>
      </c>
      <c r="OL67" s="1042">
        <f t="shared" si="1831"/>
        <v>1</v>
      </c>
      <c r="OM67" s="1042">
        <f t="shared" si="1831"/>
        <v>0.99619999999999997</v>
      </c>
      <c r="ON67" s="1042">
        <f t="shared" si="1831"/>
        <v>1</v>
      </c>
      <c r="OO67" s="1042">
        <f t="shared" si="1831"/>
        <v>1</v>
      </c>
      <c r="OP67" s="1042">
        <f t="shared" si="1831"/>
        <v>1</v>
      </c>
      <c r="OQ67" s="1064">
        <f t="shared" ref="OQ67:OZ71" si="1832">DP67</f>
        <v>1</v>
      </c>
      <c r="OR67" s="1064">
        <f t="shared" si="1832"/>
        <v>1</v>
      </c>
      <c r="OS67" s="1064">
        <f t="shared" si="1832"/>
        <v>0.94299999999999995</v>
      </c>
      <c r="OT67" s="1064">
        <f t="shared" si="1832"/>
        <v>1</v>
      </c>
      <c r="OU67" s="1064">
        <f t="shared" si="1832"/>
        <v>1</v>
      </c>
      <c r="OV67" s="1064">
        <f t="shared" si="1832"/>
        <v>1</v>
      </c>
      <c r="OW67" s="1064">
        <f t="shared" si="1832"/>
        <v>1</v>
      </c>
      <c r="OX67" s="1064">
        <f t="shared" si="1832"/>
        <v>1</v>
      </c>
      <c r="OY67" s="1064">
        <f t="shared" si="1832"/>
        <v>1</v>
      </c>
      <c r="OZ67" s="1064">
        <f t="shared" si="1832"/>
        <v>0.99929999999999997</v>
      </c>
      <c r="PA67" s="1064">
        <f t="shared" ref="PA67:PB71" si="1833">DZ67</f>
        <v>1</v>
      </c>
      <c r="PB67" s="1064">
        <f t="shared" si="1833"/>
        <v>0.99650000000000005</v>
      </c>
      <c r="PC67" s="1122">
        <f>ED67</f>
        <v>1</v>
      </c>
      <c r="PD67" s="1122">
        <f t="shared" ref="PD67:PN71" si="1834">EE67</f>
        <v>1</v>
      </c>
      <c r="PE67" s="1122">
        <f t="shared" si="1834"/>
        <v>1</v>
      </c>
      <c r="PF67" s="1122">
        <f t="shared" si="1834"/>
        <v>1</v>
      </c>
      <c r="PG67" s="1122">
        <f t="shared" si="1834"/>
        <v>1</v>
      </c>
      <c r="PH67" s="1122">
        <f t="shared" si="1834"/>
        <v>1</v>
      </c>
      <c r="PI67" s="1122">
        <f t="shared" si="1834"/>
        <v>1</v>
      </c>
      <c r="PJ67" s="1122">
        <f t="shared" si="1834"/>
        <v>1</v>
      </c>
      <c r="PK67" s="1122">
        <f t="shared" si="1834"/>
        <v>1</v>
      </c>
      <c r="PL67" s="1122">
        <f t="shared" si="1834"/>
        <v>0</v>
      </c>
      <c r="PM67" s="1122">
        <f t="shared" si="1834"/>
        <v>0</v>
      </c>
      <c r="PN67" s="1122">
        <f t="shared" si="1834"/>
        <v>0</v>
      </c>
    </row>
    <row r="68" spans="1:430" s="163" customFormat="1" x14ac:dyDescent="0.3">
      <c r="A68" s="681"/>
      <c r="B68" s="69">
        <v>9.1999999999999993</v>
      </c>
      <c r="C68" s="159"/>
      <c r="D68" s="159"/>
      <c r="E68" s="1185" t="s">
        <v>69</v>
      </c>
      <c r="F68" s="1185"/>
      <c r="G68" s="1186"/>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c r="EN68" s="575"/>
      <c r="EO68" s="161"/>
      <c r="EP68" s="162" t="s">
        <v>29</v>
      </c>
      <c r="EQ68" s="148">
        <f>SUM(ED68:EO68)/$EP$4</f>
        <v>0</v>
      </c>
      <c r="ER68" s="606">
        <f>AX68-AU68</f>
        <v>0</v>
      </c>
      <c r="ES68" s="662">
        <v>0</v>
      </c>
      <c r="ET68" s="606">
        <f>AY68-AX68</f>
        <v>2.5999999999999999E-3</v>
      </c>
      <c r="EU68" s="666">
        <v>0</v>
      </c>
      <c r="EV68" s="606">
        <f>AZ68-AY68</f>
        <v>-2.5999999999999999E-3</v>
      </c>
      <c r="EW68" s="594">
        <f>EV68/AY68</f>
        <v>-1</v>
      </c>
      <c r="EX68" s="606">
        <f>BA68-AZ68</f>
        <v>0</v>
      </c>
      <c r="EY68" s="376">
        <v>0</v>
      </c>
      <c r="EZ68" s="606">
        <f>BB68-BA68</f>
        <v>0</v>
      </c>
      <c r="FA68" s="662">
        <v>0</v>
      </c>
      <c r="FB68" s="606">
        <f>BC68-BB68</f>
        <v>0</v>
      </c>
      <c r="FC68" s="662">
        <v>0</v>
      </c>
      <c r="FD68" s="606">
        <f>BD68-BC68</f>
        <v>0</v>
      </c>
      <c r="FE68" s="662">
        <v>0</v>
      </c>
      <c r="FF68" s="606">
        <f>BE68-BD68</f>
        <v>0</v>
      </c>
      <c r="FG68" s="662">
        <v>0</v>
      </c>
      <c r="FH68" s="606">
        <f>BF68-BE68</f>
        <v>0</v>
      </c>
      <c r="FI68" s="662">
        <v>0</v>
      </c>
      <c r="FJ68" s="606">
        <f>BG68-BF68</f>
        <v>0</v>
      </c>
      <c r="FK68" s="108">
        <v>0</v>
      </c>
      <c r="FL68" s="606">
        <f>BH68-BG68</f>
        <v>0</v>
      </c>
      <c r="FM68" s="594">
        <v>0</v>
      </c>
      <c r="FN68" s="606">
        <f>BI68-BH68</f>
        <v>0</v>
      </c>
      <c r="FO68" s="594">
        <v>0</v>
      </c>
      <c r="FP68" s="606">
        <f>BL68-BI68</f>
        <v>0</v>
      </c>
      <c r="FQ68" s="594">
        <v>0</v>
      </c>
      <c r="FR68" s="304">
        <f>BM68-BL68</f>
        <v>0</v>
      </c>
      <c r="FS68" s="662">
        <v>0</v>
      </c>
      <c r="FT68" s="304">
        <f>BN68-BM68</f>
        <v>6.7000000000000002E-3</v>
      </c>
      <c r="FU68" s="662">
        <v>0</v>
      </c>
      <c r="FV68" s="304">
        <f>BO68-BN68</f>
        <v>-6.7000000000000002E-3</v>
      </c>
      <c r="FW68" s="376">
        <f>FV68/BN68</f>
        <v>-1</v>
      </c>
      <c r="FX68" s="304">
        <f>BP68-BO68</f>
        <v>0</v>
      </c>
      <c r="FY68" s="594">
        <v>0</v>
      </c>
      <c r="FZ68" s="304">
        <f>BQ68-BP68</f>
        <v>0</v>
      </c>
      <c r="GA68" s="376">
        <v>0</v>
      </c>
      <c r="GB68" s="778">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7">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811"/>
        <v>-3.5000000000000001E-3</v>
      </c>
      <c r="KG68" s="1114">
        <f t="shared" si="1812"/>
        <v>-1</v>
      </c>
      <c r="KH68" s="304">
        <f t="shared" si="1813"/>
        <v>0</v>
      </c>
      <c r="KI68" s="376">
        <v>0</v>
      </c>
      <c r="KJ68" s="1165">
        <f t="shared" si="1815"/>
        <v>0</v>
      </c>
      <c r="KK68" s="372">
        <f t="shared" ref="KK68:KK70" si="1835">IF(ISERROR(KJ68/EE68),0,KJ68/EE68)</f>
        <v>0</v>
      </c>
      <c r="KL68" s="304">
        <f t="shared" si="1816"/>
        <v>0</v>
      </c>
      <c r="KM68" s="372">
        <f>IF(ISERROR(KL68/EF68),0,KL68/EF68)</f>
        <v>0</v>
      </c>
      <c r="KN68" s="304">
        <f t="shared" si="1817"/>
        <v>0</v>
      </c>
      <c r="KO68" s="372">
        <f>IF(ISERROR(KN68/EG68),0,KN68/EG68)</f>
        <v>0</v>
      </c>
      <c r="KP68" s="304">
        <f t="shared" si="1818"/>
        <v>0</v>
      </c>
      <c r="KQ68" s="372">
        <f>IF(ISERROR(KP68/EH68),0,KP68/EH68)</f>
        <v>0</v>
      </c>
      <c r="KR68" s="304">
        <f t="shared" si="1819"/>
        <v>0</v>
      </c>
      <c r="KS68" s="372">
        <f>IF(ISERROR(KR68/EI68),0,KR68/EI68)</f>
        <v>0</v>
      </c>
      <c r="KT68" s="304">
        <f t="shared" si="1820"/>
        <v>0</v>
      </c>
      <c r="KU68" s="372">
        <f>IF(ISERROR(KT68/EJ68),0,KT68/EJ68)</f>
        <v>0</v>
      </c>
      <c r="KV68" s="304">
        <f t="shared" si="1821"/>
        <v>0</v>
      </c>
      <c r="KW68" s="372">
        <f>IF(ISERROR(KV68/EK68),0,KV68/EK68)</f>
        <v>0</v>
      </c>
      <c r="KX68" s="304">
        <f t="shared" si="1822"/>
        <v>0</v>
      </c>
      <c r="KY68" s="372">
        <f>IF(ISERROR(KX68/EL68),0,KX68/EL68)</f>
        <v>0</v>
      </c>
      <c r="KZ68" s="304">
        <f t="shared" si="1823"/>
        <v>0</v>
      </c>
      <c r="LA68" s="372">
        <f>IF(ISERROR(KZ68/EM68),0,KZ68/EM68)</f>
        <v>0</v>
      </c>
      <c r="LB68" s="304">
        <f t="shared" si="1824"/>
        <v>0</v>
      </c>
      <c r="LC68" s="372">
        <f>IF(ISERROR(LB68/EN68),0,LB68/EN68)</f>
        <v>0</v>
      </c>
      <c r="LD68" s="575">
        <f>DX68</f>
        <v>0</v>
      </c>
      <c r="LE68" s="973">
        <f>EL68</f>
        <v>0</v>
      </c>
      <c r="LF68" s="601">
        <f>(LE68-LD68)*100</f>
        <v>0</v>
      </c>
      <c r="LG68" s="108">
        <f t="shared" si="1825"/>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826"/>
        <v>0</v>
      </c>
      <c r="LX68" s="271">
        <f t="shared" si="1826"/>
        <v>2E-3</v>
      </c>
      <c r="LY68" s="271">
        <f t="shared" si="1826"/>
        <v>0</v>
      </c>
      <c r="LZ68" s="271">
        <f t="shared" si="1826"/>
        <v>0</v>
      </c>
      <c r="MA68" s="271">
        <f t="shared" si="1826"/>
        <v>0</v>
      </c>
      <c r="MB68" s="271">
        <f t="shared" si="1826"/>
        <v>0</v>
      </c>
      <c r="MC68" s="271">
        <f t="shared" si="1826"/>
        <v>0</v>
      </c>
      <c r="MD68" s="271">
        <f t="shared" si="1826"/>
        <v>0</v>
      </c>
      <c r="ME68" s="271">
        <f t="shared" si="1826"/>
        <v>0</v>
      </c>
      <c r="MF68" s="271">
        <f t="shared" si="1826"/>
        <v>0</v>
      </c>
      <c r="MG68" s="271">
        <f t="shared" si="1826"/>
        <v>0</v>
      </c>
      <c r="MH68" s="271">
        <f t="shared" si="1826"/>
        <v>0</v>
      </c>
      <c r="MI68" s="271">
        <f t="shared" si="1827"/>
        <v>0</v>
      </c>
      <c r="MJ68" s="271">
        <f t="shared" si="1827"/>
        <v>2.5999999999999999E-3</v>
      </c>
      <c r="MK68" s="271">
        <f t="shared" si="1827"/>
        <v>0</v>
      </c>
      <c r="ML68" s="271">
        <f t="shared" si="1827"/>
        <v>0</v>
      </c>
      <c r="MM68" s="271">
        <f t="shared" si="1827"/>
        <v>0</v>
      </c>
      <c r="MN68" s="271">
        <f t="shared" si="1827"/>
        <v>0</v>
      </c>
      <c r="MO68" s="271">
        <f t="shared" si="1827"/>
        <v>0</v>
      </c>
      <c r="MP68" s="271">
        <f t="shared" si="1827"/>
        <v>0</v>
      </c>
      <c r="MQ68" s="271">
        <f t="shared" si="1827"/>
        <v>0</v>
      </c>
      <c r="MR68" s="271">
        <f t="shared" si="1827"/>
        <v>0</v>
      </c>
      <c r="MS68" s="271">
        <f t="shared" si="1827"/>
        <v>0</v>
      </c>
      <c r="MT68" s="271">
        <f t="shared" si="1827"/>
        <v>0</v>
      </c>
      <c r="MU68" s="712">
        <f t="shared" si="1828"/>
        <v>0</v>
      </c>
      <c r="MV68" s="712">
        <f t="shared" si="1828"/>
        <v>0</v>
      </c>
      <c r="MW68" s="712">
        <f t="shared" si="1828"/>
        <v>6.7000000000000002E-3</v>
      </c>
      <c r="MX68" s="712">
        <f t="shared" si="1828"/>
        <v>0</v>
      </c>
      <c r="MY68" s="712">
        <f t="shared" si="1828"/>
        <v>0</v>
      </c>
      <c r="MZ68" s="712">
        <f t="shared" si="1828"/>
        <v>0</v>
      </c>
      <c r="NA68" s="712">
        <f t="shared" si="1828"/>
        <v>0</v>
      </c>
      <c r="NB68" s="712">
        <f t="shared" si="1828"/>
        <v>0</v>
      </c>
      <c r="NC68" s="712">
        <f t="shared" si="1828"/>
        <v>0</v>
      </c>
      <c r="ND68" s="712">
        <f t="shared" si="1828"/>
        <v>1.6000000000000001E-3</v>
      </c>
      <c r="NE68" s="712">
        <f t="shared" si="1828"/>
        <v>0</v>
      </c>
      <c r="NF68" s="712">
        <f t="shared" si="1828"/>
        <v>0</v>
      </c>
      <c r="NG68" s="815">
        <f t="shared" si="1829"/>
        <v>0</v>
      </c>
      <c r="NH68" s="815">
        <f t="shared" si="1829"/>
        <v>0</v>
      </c>
      <c r="NI68" s="815">
        <f t="shared" si="1829"/>
        <v>0</v>
      </c>
      <c r="NJ68" s="815">
        <f t="shared" si="1829"/>
        <v>0</v>
      </c>
      <c r="NK68" s="815">
        <f t="shared" si="1829"/>
        <v>0</v>
      </c>
      <c r="NL68" s="815">
        <f t="shared" si="1829"/>
        <v>0</v>
      </c>
      <c r="NM68" s="815">
        <f t="shared" si="1829"/>
        <v>0</v>
      </c>
      <c r="NN68" s="815">
        <f t="shared" si="1829"/>
        <v>0</v>
      </c>
      <c r="NO68" s="815">
        <f t="shared" si="1829"/>
        <v>0</v>
      </c>
      <c r="NP68" s="815">
        <f t="shared" si="1829"/>
        <v>0</v>
      </c>
      <c r="NQ68" s="815">
        <f t="shared" si="1829"/>
        <v>0</v>
      </c>
      <c r="NR68" s="815">
        <f t="shared" si="1829"/>
        <v>0</v>
      </c>
      <c r="NS68" s="868">
        <f t="shared" si="1830"/>
        <v>0</v>
      </c>
      <c r="NT68" s="868">
        <f t="shared" si="1830"/>
        <v>0</v>
      </c>
      <c r="NU68" s="868">
        <f t="shared" si="1830"/>
        <v>0</v>
      </c>
      <c r="NV68" s="868">
        <f t="shared" si="1830"/>
        <v>0</v>
      </c>
      <c r="NW68" s="868">
        <f t="shared" si="1830"/>
        <v>0</v>
      </c>
      <c r="NX68" s="868">
        <f t="shared" si="1830"/>
        <v>0</v>
      </c>
      <c r="NY68" s="868">
        <f t="shared" si="1830"/>
        <v>0</v>
      </c>
      <c r="NZ68" s="868">
        <f t="shared" si="1830"/>
        <v>0</v>
      </c>
      <c r="OA68" s="868">
        <f t="shared" si="1830"/>
        <v>0</v>
      </c>
      <c r="OB68" s="868">
        <f t="shared" si="1830"/>
        <v>0</v>
      </c>
      <c r="OC68" s="868">
        <f t="shared" si="1830"/>
        <v>0</v>
      </c>
      <c r="OD68" s="868">
        <f t="shared" si="1830"/>
        <v>0</v>
      </c>
      <c r="OE68" s="1055">
        <f t="shared" si="1831"/>
        <v>0</v>
      </c>
      <c r="OF68" s="1055">
        <f t="shared" si="1831"/>
        <v>2.8999999999999998E-3</v>
      </c>
      <c r="OG68" s="1055">
        <f t="shared" si="1831"/>
        <v>0</v>
      </c>
      <c r="OH68" s="1055">
        <f t="shared" si="1831"/>
        <v>1.2999999999999999E-3</v>
      </c>
      <c r="OI68" s="1055">
        <f t="shared" si="1831"/>
        <v>0</v>
      </c>
      <c r="OJ68" s="1055">
        <f t="shared" si="1831"/>
        <v>0</v>
      </c>
      <c r="OK68" s="1055">
        <f t="shared" si="1831"/>
        <v>1.0000000000000001E-5</v>
      </c>
      <c r="OL68" s="1055">
        <f t="shared" si="1831"/>
        <v>0</v>
      </c>
      <c r="OM68" s="1055">
        <f t="shared" si="1831"/>
        <v>3.8E-3</v>
      </c>
      <c r="ON68" s="1055">
        <f t="shared" si="1831"/>
        <v>0</v>
      </c>
      <c r="OO68" s="1055">
        <f t="shared" si="1831"/>
        <v>0</v>
      </c>
      <c r="OP68" s="1055">
        <f t="shared" si="1831"/>
        <v>0</v>
      </c>
      <c r="OQ68" s="1077">
        <f t="shared" si="1832"/>
        <v>0</v>
      </c>
      <c r="OR68" s="1077">
        <f t="shared" si="1832"/>
        <v>0</v>
      </c>
      <c r="OS68" s="1077">
        <f t="shared" si="1832"/>
        <v>5.7000000000000002E-2</v>
      </c>
      <c r="OT68" s="1077">
        <f t="shared" si="1832"/>
        <v>0</v>
      </c>
      <c r="OU68" s="1077">
        <f t="shared" si="1832"/>
        <v>0</v>
      </c>
      <c r="OV68" s="1077">
        <f t="shared" si="1832"/>
        <v>0</v>
      </c>
      <c r="OW68" s="1077">
        <f t="shared" si="1832"/>
        <v>0</v>
      </c>
      <c r="OX68" s="1077">
        <f t="shared" si="1832"/>
        <v>0</v>
      </c>
      <c r="OY68" s="1077">
        <f t="shared" si="1832"/>
        <v>0</v>
      </c>
      <c r="OZ68" s="1077">
        <f t="shared" si="1832"/>
        <v>6.9999999999999999E-4</v>
      </c>
      <c r="PA68" s="1077">
        <f t="shared" si="1833"/>
        <v>0</v>
      </c>
      <c r="PB68" s="1077">
        <f t="shared" si="1833"/>
        <v>3.5000000000000001E-3</v>
      </c>
      <c r="PC68" s="1135">
        <f>ED68</f>
        <v>0</v>
      </c>
      <c r="PD68" s="1135">
        <f t="shared" si="1834"/>
        <v>0</v>
      </c>
      <c r="PE68" s="1135">
        <f t="shared" si="1834"/>
        <v>0</v>
      </c>
      <c r="PF68" s="1135">
        <f t="shared" si="1834"/>
        <v>0</v>
      </c>
      <c r="PG68" s="1135">
        <f t="shared" si="1834"/>
        <v>0</v>
      </c>
      <c r="PH68" s="1135">
        <f t="shared" si="1834"/>
        <v>0</v>
      </c>
      <c r="PI68" s="1135">
        <f t="shared" si="1834"/>
        <v>0</v>
      </c>
      <c r="PJ68" s="1135">
        <f t="shared" si="1834"/>
        <v>0</v>
      </c>
      <c r="PK68" s="1135">
        <f t="shared" si="1834"/>
        <v>0</v>
      </c>
      <c r="PL68" s="1135">
        <f t="shared" si="1834"/>
        <v>0</v>
      </c>
      <c r="PM68" s="1135">
        <f t="shared" si="1834"/>
        <v>0</v>
      </c>
      <c r="PN68" s="1135">
        <f t="shared" si="1834"/>
        <v>0</v>
      </c>
    </row>
    <row r="69" spans="1:430" s="32" customFormat="1" x14ac:dyDescent="0.3">
      <c r="A69" s="681"/>
      <c r="B69" s="50">
        <v>9.3000000000000007</v>
      </c>
      <c r="C69" s="31"/>
      <c r="D69" s="31"/>
      <c r="E69" s="1183" t="s">
        <v>70</v>
      </c>
      <c r="F69" s="1183"/>
      <c r="G69" s="1184"/>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7">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6">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811"/>
        <v>3.4999999999999476E-3</v>
      </c>
      <c r="KG69" s="375">
        <f t="shared" si="1812"/>
        <v>3.5122930255895106E-3</v>
      </c>
      <c r="KH69" s="294">
        <f t="shared" si="1813"/>
        <v>0</v>
      </c>
      <c r="KI69" s="370">
        <f t="shared" si="1814"/>
        <v>0</v>
      </c>
      <c r="KJ69" s="1164">
        <f t="shared" si="1815"/>
        <v>0</v>
      </c>
      <c r="KK69" s="370">
        <f t="shared" si="1835"/>
        <v>0</v>
      </c>
      <c r="KL69" s="294">
        <f t="shared" si="1816"/>
        <v>0</v>
      </c>
      <c r="KM69" s="370">
        <f>IF(ISERROR(KL69/EF69),0,KL69/EF69)</f>
        <v>0</v>
      </c>
      <c r="KN69" s="294">
        <f t="shared" si="1817"/>
        <v>0</v>
      </c>
      <c r="KO69" s="370">
        <f>IF(ISERROR(KN69/EG69),0,KN69/EG69)</f>
        <v>0</v>
      </c>
      <c r="KP69" s="294">
        <f t="shared" si="1818"/>
        <v>0</v>
      </c>
      <c r="KQ69" s="370">
        <f>IF(ISERROR(KP69/EH69),0,KP69/EH69)</f>
        <v>0</v>
      </c>
      <c r="KR69" s="294">
        <f t="shared" si="1819"/>
        <v>0</v>
      </c>
      <c r="KS69" s="370">
        <f>IF(ISERROR(KR69/EI69),0,KR69/EI69)</f>
        <v>0</v>
      </c>
      <c r="KT69" s="294">
        <f t="shared" si="1820"/>
        <v>0</v>
      </c>
      <c r="KU69" s="370">
        <f>IF(ISERROR(KT69/EJ69),0,KT69/EJ69)</f>
        <v>0</v>
      </c>
      <c r="KV69" s="294">
        <f t="shared" si="1821"/>
        <v>0</v>
      </c>
      <c r="KW69" s="370">
        <f>IF(ISERROR(KV69/EK69),0,KV69/EK69)</f>
        <v>0</v>
      </c>
      <c r="KX69" s="294">
        <f t="shared" si="1822"/>
        <v>-1</v>
      </c>
      <c r="KY69" s="370">
        <f>IF(ISERROR(KX69/EL69),0,KX69/EL69)</f>
        <v>-1</v>
      </c>
      <c r="KZ69" s="294">
        <f t="shared" si="1823"/>
        <v>0</v>
      </c>
      <c r="LA69" s="370">
        <f>IF(ISERROR(KZ69/EM69),0,KZ69/EM69)</f>
        <v>0</v>
      </c>
      <c r="LB69" s="294">
        <f t="shared" si="1824"/>
        <v>0</v>
      </c>
      <c r="LC69" s="370">
        <f>IF(ISERROR(LB69/EN69),0,LB69/EN69)</f>
        <v>0</v>
      </c>
      <c r="LD69" s="574">
        <f>DX69</f>
        <v>1</v>
      </c>
      <c r="LE69" s="972">
        <f>EL69</f>
        <v>1</v>
      </c>
      <c r="LF69" s="591">
        <f>(LE69-LD69)*100</f>
        <v>0</v>
      </c>
      <c r="LG69" s="100">
        <f t="shared" si="1825"/>
        <v>0</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826"/>
        <v>1</v>
      </c>
      <c r="LX69" s="245">
        <f t="shared" si="1826"/>
        <v>0.99490000000000001</v>
      </c>
      <c r="LY69" s="245">
        <f t="shared" si="1826"/>
        <v>1</v>
      </c>
      <c r="LZ69" s="245">
        <f t="shared" si="1826"/>
        <v>0.99819999999999998</v>
      </c>
      <c r="MA69" s="245">
        <f t="shared" si="1826"/>
        <v>1</v>
      </c>
      <c r="MB69" s="245">
        <f t="shared" si="1826"/>
        <v>1</v>
      </c>
      <c r="MC69" s="245">
        <f t="shared" si="1826"/>
        <v>1</v>
      </c>
      <c r="MD69" s="245">
        <f t="shared" si="1826"/>
        <v>1</v>
      </c>
      <c r="ME69" s="245">
        <f t="shared" si="1826"/>
        <v>1</v>
      </c>
      <c r="MF69" s="245">
        <f t="shared" si="1826"/>
        <v>1</v>
      </c>
      <c r="MG69" s="245">
        <f t="shared" si="1826"/>
        <v>1</v>
      </c>
      <c r="MH69" s="245">
        <f t="shared" si="1826"/>
        <v>1</v>
      </c>
      <c r="MI69" s="245">
        <f t="shared" si="1827"/>
        <v>1</v>
      </c>
      <c r="MJ69" s="245">
        <f t="shared" si="1827"/>
        <v>0.99739999999999995</v>
      </c>
      <c r="MK69" s="245">
        <f t="shared" si="1827"/>
        <v>1</v>
      </c>
      <c r="ML69" s="245">
        <f t="shared" si="1827"/>
        <v>1</v>
      </c>
      <c r="MM69" s="245">
        <f t="shared" si="1827"/>
        <v>1</v>
      </c>
      <c r="MN69" s="245">
        <f t="shared" si="1827"/>
        <v>1</v>
      </c>
      <c r="MO69" s="245">
        <f t="shared" si="1827"/>
        <v>1</v>
      </c>
      <c r="MP69" s="245">
        <f t="shared" si="1827"/>
        <v>1</v>
      </c>
      <c r="MQ69" s="245">
        <f t="shared" si="1827"/>
        <v>1</v>
      </c>
      <c r="MR69" s="245">
        <f t="shared" si="1827"/>
        <v>1</v>
      </c>
      <c r="MS69" s="245">
        <f t="shared" si="1827"/>
        <v>1</v>
      </c>
      <c r="MT69" s="245">
        <f t="shared" si="1827"/>
        <v>1</v>
      </c>
      <c r="MU69" s="699">
        <f t="shared" si="1828"/>
        <v>1</v>
      </c>
      <c r="MV69" s="699">
        <f t="shared" si="1828"/>
        <v>1</v>
      </c>
      <c r="MW69" s="699">
        <f t="shared" si="1828"/>
        <v>0.99329999999999996</v>
      </c>
      <c r="MX69" s="699">
        <f t="shared" si="1828"/>
        <v>1</v>
      </c>
      <c r="MY69" s="699">
        <f t="shared" si="1828"/>
        <v>1</v>
      </c>
      <c r="MZ69" s="699">
        <f t="shared" si="1828"/>
        <v>1</v>
      </c>
      <c r="NA69" s="699">
        <f t="shared" si="1828"/>
        <v>1</v>
      </c>
      <c r="NB69" s="699">
        <f t="shared" si="1828"/>
        <v>1</v>
      </c>
      <c r="NC69" s="699">
        <f t="shared" si="1828"/>
        <v>1</v>
      </c>
      <c r="ND69" s="699">
        <f t="shared" si="1828"/>
        <v>0.99839999999999995</v>
      </c>
      <c r="NE69" s="699">
        <f t="shared" si="1828"/>
        <v>1</v>
      </c>
      <c r="NF69" s="699">
        <f t="shared" si="1828"/>
        <v>1</v>
      </c>
      <c r="NG69" s="802">
        <f t="shared" si="1829"/>
        <v>1</v>
      </c>
      <c r="NH69" s="802">
        <f t="shared" si="1829"/>
        <v>1</v>
      </c>
      <c r="NI69" s="802">
        <f t="shared" si="1829"/>
        <v>1</v>
      </c>
      <c r="NJ69" s="802">
        <f t="shared" si="1829"/>
        <v>1</v>
      </c>
      <c r="NK69" s="802">
        <f t="shared" si="1829"/>
        <v>1</v>
      </c>
      <c r="NL69" s="802">
        <f t="shared" si="1829"/>
        <v>1</v>
      </c>
      <c r="NM69" s="802">
        <f t="shared" si="1829"/>
        <v>1</v>
      </c>
      <c r="NN69" s="802">
        <f t="shared" si="1829"/>
        <v>1</v>
      </c>
      <c r="NO69" s="802">
        <f t="shared" si="1829"/>
        <v>1</v>
      </c>
      <c r="NP69" s="802">
        <f t="shared" si="1829"/>
        <v>1</v>
      </c>
      <c r="NQ69" s="802">
        <f t="shared" si="1829"/>
        <v>1</v>
      </c>
      <c r="NR69" s="802">
        <f t="shared" si="1829"/>
        <v>1</v>
      </c>
      <c r="NS69" s="855">
        <f t="shared" si="1830"/>
        <v>1</v>
      </c>
      <c r="NT69" s="855">
        <f t="shared" si="1830"/>
        <v>1</v>
      </c>
      <c r="NU69" s="855">
        <f t="shared" si="1830"/>
        <v>1</v>
      </c>
      <c r="NV69" s="855">
        <f t="shared" si="1830"/>
        <v>1</v>
      </c>
      <c r="NW69" s="855">
        <f t="shared" si="1830"/>
        <v>1</v>
      </c>
      <c r="NX69" s="855">
        <f t="shared" si="1830"/>
        <v>1</v>
      </c>
      <c r="NY69" s="855">
        <f t="shared" si="1830"/>
        <v>1</v>
      </c>
      <c r="NZ69" s="855">
        <f t="shared" si="1830"/>
        <v>1</v>
      </c>
      <c r="OA69" s="855">
        <f t="shared" si="1830"/>
        <v>1</v>
      </c>
      <c r="OB69" s="855">
        <f t="shared" si="1830"/>
        <v>1</v>
      </c>
      <c r="OC69" s="855">
        <f t="shared" si="1830"/>
        <v>1</v>
      </c>
      <c r="OD69" s="855">
        <f t="shared" si="1830"/>
        <v>1</v>
      </c>
      <c r="OE69" s="1042">
        <f t="shared" si="1831"/>
        <v>1</v>
      </c>
      <c r="OF69" s="1042">
        <f t="shared" si="1831"/>
        <v>0.99709999999999999</v>
      </c>
      <c r="OG69" s="1042">
        <f t="shared" si="1831"/>
        <v>1</v>
      </c>
      <c r="OH69" s="1042">
        <f t="shared" si="1831"/>
        <v>0.9829</v>
      </c>
      <c r="OI69" s="1042">
        <f t="shared" si="1831"/>
        <v>1</v>
      </c>
      <c r="OJ69" s="1042">
        <f t="shared" si="1831"/>
        <v>1</v>
      </c>
      <c r="OK69" s="1042">
        <f t="shared" si="1831"/>
        <v>0.99999899999999997</v>
      </c>
      <c r="OL69" s="1042">
        <f t="shared" si="1831"/>
        <v>1</v>
      </c>
      <c r="OM69" s="1042">
        <f t="shared" si="1831"/>
        <v>0.99619999999999997</v>
      </c>
      <c r="ON69" s="1042">
        <f t="shared" si="1831"/>
        <v>1</v>
      </c>
      <c r="OO69" s="1042">
        <f t="shared" si="1831"/>
        <v>1</v>
      </c>
      <c r="OP69" s="1042">
        <f t="shared" si="1831"/>
        <v>1</v>
      </c>
      <c r="OQ69" s="1064">
        <f t="shared" si="1832"/>
        <v>1</v>
      </c>
      <c r="OR69" s="1064">
        <f t="shared" si="1832"/>
        <v>1</v>
      </c>
      <c r="OS69" s="1064">
        <f t="shared" si="1832"/>
        <v>0.94299999999999995</v>
      </c>
      <c r="OT69" s="1064">
        <f t="shared" si="1832"/>
        <v>1</v>
      </c>
      <c r="OU69" s="1064">
        <f t="shared" si="1832"/>
        <v>0.96430000000000005</v>
      </c>
      <c r="OV69" s="1064">
        <f t="shared" si="1832"/>
        <v>0.998</v>
      </c>
      <c r="OW69" s="1064">
        <f t="shared" si="1832"/>
        <v>1</v>
      </c>
      <c r="OX69" s="1064">
        <f t="shared" si="1832"/>
        <v>1</v>
      </c>
      <c r="OY69" s="1064">
        <f t="shared" si="1832"/>
        <v>1</v>
      </c>
      <c r="OZ69" s="1064">
        <f t="shared" si="1832"/>
        <v>1</v>
      </c>
      <c r="PA69" s="1064">
        <f t="shared" si="1833"/>
        <v>1</v>
      </c>
      <c r="PB69" s="1064">
        <f t="shared" si="1833"/>
        <v>0.99650000000000005</v>
      </c>
      <c r="PC69" s="1122">
        <f>ED69</f>
        <v>1</v>
      </c>
      <c r="PD69" s="1122">
        <f t="shared" si="1834"/>
        <v>1</v>
      </c>
      <c r="PE69" s="1122">
        <f t="shared" si="1834"/>
        <v>1</v>
      </c>
      <c r="PF69" s="1122">
        <f t="shared" si="1834"/>
        <v>1</v>
      </c>
      <c r="PG69" s="1122">
        <f t="shared" si="1834"/>
        <v>1</v>
      </c>
      <c r="PH69" s="1122">
        <f t="shared" si="1834"/>
        <v>1</v>
      </c>
      <c r="PI69" s="1122">
        <f t="shared" si="1834"/>
        <v>1</v>
      </c>
      <c r="PJ69" s="1122">
        <f t="shared" si="1834"/>
        <v>1</v>
      </c>
      <c r="PK69" s="1122">
        <f t="shared" si="1834"/>
        <v>1</v>
      </c>
      <c r="PL69" s="1122">
        <f t="shared" si="1834"/>
        <v>0</v>
      </c>
      <c r="PM69" s="1122">
        <f t="shared" si="1834"/>
        <v>0</v>
      </c>
      <c r="PN69" s="1122">
        <f t="shared" si="1834"/>
        <v>0</v>
      </c>
    </row>
    <row r="70" spans="1:430" s="163" customFormat="1" x14ac:dyDescent="0.3">
      <c r="A70" s="681"/>
      <c r="B70" s="69">
        <v>9.4</v>
      </c>
      <c r="C70" s="159"/>
      <c r="D70" s="159"/>
      <c r="E70" s="1185" t="s">
        <v>71</v>
      </c>
      <c r="F70" s="1185"/>
      <c r="G70" s="1186"/>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c r="EN70" s="575"/>
      <c r="EO70" s="161"/>
      <c r="EP70" s="162" t="s">
        <v>29</v>
      </c>
      <c r="EQ70" s="148">
        <f>SUM(ED70:EO70)/$EP$4</f>
        <v>0</v>
      </c>
      <c r="ER70" s="606">
        <f>AX70-AU70</f>
        <v>0</v>
      </c>
      <c r="ES70" s="662">
        <v>0</v>
      </c>
      <c r="ET70" s="606">
        <f>AY70-AX70</f>
        <v>2.5999999999999999E-3</v>
      </c>
      <c r="EU70" s="376">
        <v>0</v>
      </c>
      <c r="EV70" s="606">
        <f>AZ70-AY70</f>
        <v>-2.5999999999999999E-3</v>
      </c>
      <c r="EW70" s="594">
        <f>EV70/AY70</f>
        <v>-1</v>
      </c>
      <c r="EX70" s="606">
        <f>BA70-AZ70</f>
        <v>0</v>
      </c>
      <c r="EY70" s="376">
        <v>0</v>
      </c>
      <c r="EZ70" s="606">
        <f>BB70-BA70</f>
        <v>0</v>
      </c>
      <c r="FA70" s="662">
        <v>0</v>
      </c>
      <c r="FB70" s="606">
        <f>BC70-BB70</f>
        <v>0</v>
      </c>
      <c r="FC70" s="662">
        <v>0</v>
      </c>
      <c r="FD70" s="606">
        <f>BD70-BC70</f>
        <v>0</v>
      </c>
      <c r="FE70" s="662">
        <v>0</v>
      </c>
      <c r="FF70" s="606">
        <f>BE70-BD70</f>
        <v>0</v>
      </c>
      <c r="FG70" s="662">
        <v>0</v>
      </c>
      <c r="FH70" s="606">
        <f>BF70-BE70</f>
        <v>0</v>
      </c>
      <c r="FI70" s="662">
        <v>0</v>
      </c>
      <c r="FJ70" s="606">
        <f>BG70-BF70</f>
        <v>0</v>
      </c>
      <c r="FK70" s="108">
        <v>0</v>
      </c>
      <c r="FL70" s="606">
        <f>BH70-BG70</f>
        <v>0</v>
      </c>
      <c r="FM70" s="594">
        <v>0</v>
      </c>
      <c r="FN70" s="606">
        <f>BI70-BH70</f>
        <v>0</v>
      </c>
      <c r="FO70" s="594">
        <v>0</v>
      </c>
      <c r="FP70" s="606">
        <f>BL70-BI70</f>
        <v>0</v>
      </c>
      <c r="FQ70" s="594">
        <v>0</v>
      </c>
      <c r="FR70" s="304">
        <f>BM70-BL70</f>
        <v>0</v>
      </c>
      <c r="FS70" s="662">
        <v>0</v>
      </c>
      <c r="FT70" s="304">
        <f>BN70-BM70</f>
        <v>6.7000000000000002E-3</v>
      </c>
      <c r="FU70" s="662">
        <v>0</v>
      </c>
      <c r="FV70" s="304">
        <f>BO70-BN70</f>
        <v>-6.7000000000000002E-3</v>
      </c>
      <c r="FW70" s="376">
        <f>FV70/BN70</f>
        <v>-1</v>
      </c>
      <c r="FX70" s="304">
        <f>BP70-BO70</f>
        <v>0</v>
      </c>
      <c r="FY70" s="594">
        <v>0</v>
      </c>
      <c r="FZ70" s="304">
        <f>BQ70-BP70</f>
        <v>0</v>
      </c>
      <c r="GA70" s="376">
        <v>0</v>
      </c>
      <c r="GB70" s="778">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7">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811"/>
        <v>-3.5000000000000001E-3</v>
      </c>
      <c r="KG70" s="1114">
        <f t="shared" si="1812"/>
        <v>-1</v>
      </c>
      <c r="KH70" s="304">
        <f t="shared" si="1813"/>
        <v>0</v>
      </c>
      <c r="KI70" s="376">
        <v>0</v>
      </c>
      <c r="KJ70" s="1165">
        <f t="shared" si="1815"/>
        <v>0</v>
      </c>
      <c r="KK70" s="372">
        <f t="shared" si="1835"/>
        <v>0</v>
      </c>
      <c r="KL70" s="304">
        <f t="shared" si="1816"/>
        <v>0</v>
      </c>
      <c r="KM70" s="372">
        <f>IF(ISERROR(KL70/EF70),0,KL70/EF70)</f>
        <v>0</v>
      </c>
      <c r="KN70" s="304">
        <f t="shared" si="1817"/>
        <v>0</v>
      </c>
      <c r="KO70" s="372">
        <f>IF(ISERROR(KN70/EG70),0,KN70/EG70)</f>
        <v>0</v>
      </c>
      <c r="KP70" s="304">
        <f t="shared" si="1818"/>
        <v>0</v>
      </c>
      <c r="KQ70" s="372">
        <f>IF(ISERROR(KP70/EH70),0,KP70/EH70)</f>
        <v>0</v>
      </c>
      <c r="KR70" s="304">
        <f t="shared" si="1819"/>
        <v>0</v>
      </c>
      <c r="KS70" s="372">
        <f>IF(ISERROR(KR70/EI70),0,KR70/EI70)</f>
        <v>0</v>
      </c>
      <c r="KT70" s="304">
        <f t="shared" si="1820"/>
        <v>0</v>
      </c>
      <c r="KU70" s="372">
        <f>IF(ISERROR(KT70/EJ70),0,KT70/EJ70)</f>
        <v>0</v>
      </c>
      <c r="KV70" s="304">
        <f t="shared" si="1821"/>
        <v>0</v>
      </c>
      <c r="KW70" s="372">
        <f>IF(ISERROR(KV70/EK70),0,KV70/EK70)</f>
        <v>0</v>
      </c>
      <c r="KX70" s="304">
        <f t="shared" si="1822"/>
        <v>0</v>
      </c>
      <c r="KY70" s="372">
        <f>IF(ISERROR(KX70/EL70),0,KX70/EL70)</f>
        <v>0</v>
      </c>
      <c r="KZ70" s="304">
        <f t="shared" si="1823"/>
        <v>0</v>
      </c>
      <c r="LA70" s="372">
        <f>IF(ISERROR(KZ70/EM70),0,KZ70/EM70)</f>
        <v>0</v>
      </c>
      <c r="LB70" s="304">
        <f t="shared" si="1824"/>
        <v>0</v>
      </c>
      <c r="LC70" s="372">
        <f>IF(ISERROR(LB70/EN70),0,LB70/EN70)</f>
        <v>0</v>
      </c>
      <c r="LD70" s="575">
        <f>DX70</f>
        <v>0</v>
      </c>
      <c r="LE70" s="973">
        <f>EL70</f>
        <v>0</v>
      </c>
      <c r="LF70" s="601">
        <f>(LE70-LD70)*100</f>
        <v>0</v>
      </c>
      <c r="LG70" s="108">
        <f t="shared" si="1825"/>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826"/>
        <v>0</v>
      </c>
      <c r="LX70" s="271">
        <f t="shared" si="1826"/>
        <v>5.1000000000000004E-3</v>
      </c>
      <c r="LY70" s="271">
        <f t="shared" si="1826"/>
        <v>0</v>
      </c>
      <c r="LZ70" s="271">
        <f t="shared" si="1826"/>
        <v>1.8E-3</v>
      </c>
      <c r="MA70" s="271">
        <f t="shared" si="1826"/>
        <v>0</v>
      </c>
      <c r="MB70" s="271">
        <f t="shared" si="1826"/>
        <v>0</v>
      </c>
      <c r="MC70" s="271">
        <f t="shared" si="1826"/>
        <v>0</v>
      </c>
      <c r="MD70" s="271">
        <f t="shared" si="1826"/>
        <v>0</v>
      </c>
      <c r="ME70" s="271">
        <f t="shared" si="1826"/>
        <v>0</v>
      </c>
      <c r="MF70" s="271">
        <f t="shared" si="1826"/>
        <v>0</v>
      </c>
      <c r="MG70" s="271">
        <f t="shared" si="1826"/>
        <v>0</v>
      </c>
      <c r="MH70" s="271">
        <f t="shared" si="1826"/>
        <v>0</v>
      </c>
      <c r="MI70" s="271">
        <f t="shared" si="1827"/>
        <v>0</v>
      </c>
      <c r="MJ70" s="271">
        <f t="shared" si="1827"/>
        <v>2.5999999999999999E-3</v>
      </c>
      <c r="MK70" s="271">
        <f t="shared" si="1827"/>
        <v>0</v>
      </c>
      <c r="ML70" s="271">
        <f t="shared" si="1827"/>
        <v>0</v>
      </c>
      <c r="MM70" s="271">
        <f t="shared" si="1827"/>
        <v>0</v>
      </c>
      <c r="MN70" s="271">
        <f t="shared" si="1827"/>
        <v>0</v>
      </c>
      <c r="MO70" s="271">
        <f t="shared" si="1827"/>
        <v>0</v>
      </c>
      <c r="MP70" s="271">
        <f t="shared" si="1827"/>
        <v>0</v>
      </c>
      <c r="MQ70" s="271">
        <f t="shared" si="1827"/>
        <v>0</v>
      </c>
      <c r="MR70" s="271">
        <f t="shared" si="1827"/>
        <v>0</v>
      </c>
      <c r="MS70" s="271">
        <f t="shared" si="1827"/>
        <v>0</v>
      </c>
      <c r="MT70" s="271">
        <f t="shared" si="1827"/>
        <v>0</v>
      </c>
      <c r="MU70" s="712">
        <f t="shared" si="1828"/>
        <v>0</v>
      </c>
      <c r="MV70" s="712">
        <f t="shared" si="1828"/>
        <v>0</v>
      </c>
      <c r="MW70" s="712">
        <f t="shared" si="1828"/>
        <v>6.7000000000000002E-3</v>
      </c>
      <c r="MX70" s="712">
        <f t="shared" si="1828"/>
        <v>0</v>
      </c>
      <c r="MY70" s="712">
        <f t="shared" si="1828"/>
        <v>0</v>
      </c>
      <c r="MZ70" s="712">
        <f t="shared" si="1828"/>
        <v>0</v>
      </c>
      <c r="NA70" s="712">
        <f t="shared" si="1828"/>
        <v>0</v>
      </c>
      <c r="NB70" s="712">
        <f t="shared" si="1828"/>
        <v>0</v>
      </c>
      <c r="NC70" s="712">
        <f t="shared" si="1828"/>
        <v>0</v>
      </c>
      <c r="ND70" s="712">
        <f t="shared" si="1828"/>
        <v>1.6000000000000001E-3</v>
      </c>
      <c r="NE70" s="712">
        <f t="shared" si="1828"/>
        <v>0</v>
      </c>
      <c r="NF70" s="712">
        <f t="shared" si="1828"/>
        <v>0</v>
      </c>
      <c r="NG70" s="815">
        <f t="shared" si="1829"/>
        <v>0</v>
      </c>
      <c r="NH70" s="815">
        <f t="shared" si="1829"/>
        <v>0</v>
      </c>
      <c r="NI70" s="815">
        <f t="shared" si="1829"/>
        <v>0</v>
      </c>
      <c r="NJ70" s="815">
        <f t="shared" si="1829"/>
        <v>0</v>
      </c>
      <c r="NK70" s="815">
        <f t="shared" si="1829"/>
        <v>0</v>
      </c>
      <c r="NL70" s="815">
        <f t="shared" si="1829"/>
        <v>0</v>
      </c>
      <c r="NM70" s="815">
        <f t="shared" si="1829"/>
        <v>0</v>
      </c>
      <c r="NN70" s="815">
        <f t="shared" si="1829"/>
        <v>0</v>
      </c>
      <c r="NO70" s="815">
        <f t="shared" si="1829"/>
        <v>0</v>
      </c>
      <c r="NP70" s="815">
        <f t="shared" si="1829"/>
        <v>0</v>
      </c>
      <c r="NQ70" s="815">
        <f t="shared" si="1829"/>
        <v>0</v>
      </c>
      <c r="NR70" s="815">
        <f t="shared" si="1829"/>
        <v>0</v>
      </c>
      <c r="NS70" s="868">
        <f t="shared" si="1830"/>
        <v>0</v>
      </c>
      <c r="NT70" s="868">
        <f t="shared" si="1830"/>
        <v>0</v>
      </c>
      <c r="NU70" s="868">
        <f t="shared" si="1830"/>
        <v>0</v>
      </c>
      <c r="NV70" s="868">
        <f t="shared" si="1830"/>
        <v>0</v>
      </c>
      <c r="NW70" s="868">
        <f t="shared" si="1830"/>
        <v>0</v>
      </c>
      <c r="NX70" s="868">
        <f t="shared" si="1830"/>
        <v>0</v>
      </c>
      <c r="NY70" s="868">
        <f t="shared" si="1830"/>
        <v>0</v>
      </c>
      <c r="NZ70" s="868">
        <f t="shared" si="1830"/>
        <v>0</v>
      </c>
      <c r="OA70" s="868">
        <f t="shared" si="1830"/>
        <v>0</v>
      </c>
      <c r="OB70" s="868">
        <f t="shared" si="1830"/>
        <v>0</v>
      </c>
      <c r="OC70" s="868">
        <f t="shared" si="1830"/>
        <v>0</v>
      </c>
      <c r="OD70" s="868">
        <f t="shared" si="1830"/>
        <v>0</v>
      </c>
      <c r="OE70" s="1055">
        <f t="shared" si="1831"/>
        <v>0</v>
      </c>
      <c r="OF70" s="1055">
        <f t="shared" si="1831"/>
        <v>2.8999999999999998E-3</v>
      </c>
      <c r="OG70" s="1055">
        <f t="shared" si="1831"/>
        <v>0</v>
      </c>
      <c r="OH70" s="1055">
        <f t="shared" si="1831"/>
        <v>1.7100000000000001E-2</v>
      </c>
      <c r="OI70" s="1055">
        <f t="shared" si="1831"/>
        <v>0</v>
      </c>
      <c r="OJ70" s="1055">
        <f t="shared" si="1831"/>
        <v>0</v>
      </c>
      <c r="OK70" s="1055">
        <f t="shared" si="1831"/>
        <v>1E-4</v>
      </c>
      <c r="OL70" s="1055">
        <f t="shared" si="1831"/>
        <v>0</v>
      </c>
      <c r="OM70" s="1055">
        <f t="shared" si="1831"/>
        <v>4.3E-3</v>
      </c>
      <c r="ON70" s="1055">
        <f t="shared" si="1831"/>
        <v>0</v>
      </c>
      <c r="OO70" s="1055">
        <f t="shared" si="1831"/>
        <v>0</v>
      </c>
      <c r="OP70" s="1055">
        <f t="shared" si="1831"/>
        <v>0</v>
      </c>
      <c r="OQ70" s="1077">
        <f t="shared" si="1832"/>
        <v>0</v>
      </c>
      <c r="OR70" s="1077">
        <f t="shared" si="1832"/>
        <v>0</v>
      </c>
      <c r="OS70" s="1077">
        <f t="shared" si="1832"/>
        <v>5.7000000000000002E-2</v>
      </c>
      <c r="OT70" s="1077">
        <f t="shared" si="1832"/>
        <v>0</v>
      </c>
      <c r="OU70" s="1077">
        <f t="shared" si="1832"/>
        <v>3.5700000000000003E-2</v>
      </c>
      <c r="OV70" s="1077">
        <f t="shared" si="1832"/>
        <v>2E-3</v>
      </c>
      <c r="OW70" s="1077">
        <f t="shared" si="1832"/>
        <v>0</v>
      </c>
      <c r="OX70" s="1077">
        <f t="shared" si="1832"/>
        <v>0</v>
      </c>
      <c r="OY70" s="1077">
        <f t="shared" si="1832"/>
        <v>0</v>
      </c>
      <c r="OZ70" s="1077">
        <f t="shared" si="1832"/>
        <v>0</v>
      </c>
      <c r="PA70" s="1077">
        <f t="shared" si="1833"/>
        <v>0</v>
      </c>
      <c r="PB70" s="1077">
        <f t="shared" si="1833"/>
        <v>3.5000000000000001E-3</v>
      </c>
      <c r="PC70" s="1135">
        <f>ED70</f>
        <v>0</v>
      </c>
      <c r="PD70" s="1135">
        <f t="shared" si="1834"/>
        <v>0</v>
      </c>
      <c r="PE70" s="1135">
        <f t="shared" si="1834"/>
        <v>0</v>
      </c>
      <c r="PF70" s="1135">
        <f t="shared" si="1834"/>
        <v>0</v>
      </c>
      <c r="PG70" s="1135">
        <f t="shared" si="1834"/>
        <v>0</v>
      </c>
      <c r="PH70" s="1135">
        <f t="shared" si="1834"/>
        <v>0</v>
      </c>
      <c r="PI70" s="1135">
        <f t="shared" si="1834"/>
        <v>0</v>
      </c>
      <c r="PJ70" s="1135">
        <f t="shared" si="1834"/>
        <v>0</v>
      </c>
      <c r="PK70" s="1135">
        <f t="shared" si="1834"/>
        <v>0</v>
      </c>
      <c r="PL70" s="1135">
        <f t="shared" si="1834"/>
        <v>0</v>
      </c>
      <c r="PM70" s="1135">
        <f t="shared" si="1834"/>
        <v>0</v>
      </c>
      <c r="PN70" s="1135">
        <f t="shared" si="1834"/>
        <v>0</v>
      </c>
    </row>
    <row r="71" spans="1:430" s="282" customFormat="1" ht="15" thickBot="1" x14ac:dyDescent="0.35">
      <c r="A71" s="682"/>
      <c r="B71" s="280">
        <v>9.5</v>
      </c>
      <c r="C71" s="281"/>
      <c r="D71" s="281"/>
      <c r="E71" s="1202" t="s">
        <v>178</v>
      </c>
      <c r="F71" s="1203"/>
      <c r="G71" s="1204"/>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c r="EN71" s="576"/>
      <c r="EO71" s="276"/>
      <c r="EP71" s="277" t="s">
        <v>29</v>
      </c>
      <c r="EQ71" s="278">
        <f>SUM(ED71:EO71)/$EP$4</f>
        <v>0.72509999999999997</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811"/>
        <v>-4.3499999999999983E-2</v>
      </c>
      <c r="KG71" s="1110">
        <f t="shared" si="1812"/>
        <v>-4.8440979955456549E-2</v>
      </c>
      <c r="KH71" s="307">
        <f t="shared" si="1813"/>
        <v>1.3299999999999979E-2</v>
      </c>
      <c r="KI71" s="371">
        <f t="shared" si="1814"/>
        <v>1.5564657694558195E-2</v>
      </c>
      <c r="KJ71" s="1166">
        <f t="shared" si="1815"/>
        <v>-0.18830000000000002</v>
      </c>
      <c r="KK71" s="371">
        <f t="shared" ref="KK71" si="1836">KJ71/EE71</f>
        <v>-0.21698548052546671</v>
      </c>
      <c r="KL71" s="307">
        <f t="shared" si="1816"/>
        <v>-6.9200000000000039E-2</v>
      </c>
      <c r="KM71" s="371">
        <f>KL71/EF71</f>
        <v>-0.10183958793230322</v>
      </c>
      <c r="KN71" s="307">
        <f t="shared" si="1817"/>
        <v>1.870000000000005E-2</v>
      </c>
      <c r="KO71" s="371">
        <f>KN71/EG71</f>
        <v>3.0640668523676966E-2</v>
      </c>
      <c r="KP71" s="307">
        <f t="shared" si="1818"/>
        <v>-5.1300000000000012E-2</v>
      </c>
      <c r="KQ71" s="371">
        <f>KP71/EH71</f>
        <v>-8.1558028616852171E-2</v>
      </c>
      <c r="KR71" s="307">
        <f t="shared" si="1819"/>
        <v>5.6499999999999995E-2</v>
      </c>
      <c r="KS71" s="371">
        <f>KR71/EI71</f>
        <v>9.780162714211528E-2</v>
      </c>
      <c r="KT71" s="307">
        <f t="shared" si="1820"/>
        <v>4.1100000000000025E-2</v>
      </c>
      <c r="KU71" s="371">
        <f>KT71/EJ71</f>
        <v>6.4806054872280083E-2</v>
      </c>
      <c r="KV71" s="307">
        <f t="shared" si="1821"/>
        <v>0.32230000000000003</v>
      </c>
      <c r="KW71" s="371">
        <f>KV71/EK71</f>
        <v>0.47726936176514145</v>
      </c>
      <c r="KX71" s="307">
        <f t="shared" si="1822"/>
        <v>-0.99760000000000004</v>
      </c>
      <c r="KY71" s="371">
        <f>KX71/EL71</f>
        <v>-1</v>
      </c>
      <c r="KZ71" s="307">
        <f t="shared" si="1823"/>
        <v>0</v>
      </c>
      <c r="LA71" s="371" t="e">
        <f>KZ71/EM71</f>
        <v>#DIV/0!</v>
      </c>
      <c r="LB71" s="307">
        <f t="shared" si="1824"/>
        <v>0</v>
      </c>
      <c r="LC71" s="371" t="e">
        <f>LB71/EN71</f>
        <v>#DIV/0!</v>
      </c>
      <c r="LD71" s="576">
        <f>DX71</f>
        <v>0.80879999999999996</v>
      </c>
      <c r="LE71" s="974">
        <f>EL71</f>
        <v>0.99760000000000004</v>
      </c>
      <c r="LF71" s="608">
        <f>LE71-LD71</f>
        <v>0.18880000000000008</v>
      </c>
      <c r="LG71" s="101">
        <f>IF(ISERROR(LF71/LD71),0,LF71/LD71)</f>
        <v>0.23343224530168161</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826"/>
        <v>0.51559999999999995</v>
      </c>
      <c r="LX71" s="284">
        <f t="shared" si="1826"/>
        <v>0.53559999999999997</v>
      </c>
      <c r="LY71" s="284">
        <f t="shared" si="1826"/>
        <v>0.53210000000000002</v>
      </c>
      <c r="LZ71" s="284">
        <f t="shared" si="1826"/>
        <v>0.52669999999999995</v>
      </c>
      <c r="MA71" s="284">
        <f t="shared" si="1826"/>
        <v>0.52480000000000004</v>
      </c>
      <c r="MB71" s="284">
        <f t="shared" si="1826"/>
        <v>0.53029999999999999</v>
      </c>
      <c r="MC71" s="284">
        <f t="shared" si="1826"/>
        <v>0.56989999999999996</v>
      </c>
      <c r="MD71" s="284">
        <f t="shared" si="1826"/>
        <v>0.56769999999999998</v>
      </c>
      <c r="ME71" s="284">
        <f t="shared" si="1826"/>
        <v>0.5706</v>
      </c>
      <c r="MF71" s="284">
        <f t="shared" si="1826"/>
        <v>0.58550000000000002</v>
      </c>
      <c r="MG71" s="284">
        <f t="shared" si="1826"/>
        <v>0.59940000000000004</v>
      </c>
      <c r="MH71" s="284">
        <f t="shared" si="1826"/>
        <v>0.67269999999999996</v>
      </c>
      <c r="MI71" s="284">
        <f t="shared" si="1827"/>
        <v>0.69579999999999997</v>
      </c>
      <c r="MJ71" s="284">
        <f t="shared" si="1827"/>
        <v>0.69310000000000005</v>
      </c>
      <c r="MK71" s="284">
        <f t="shared" si="1827"/>
        <v>0.73350000000000004</v>
      </c>
      <c r="ML71" s="284">
        <f t="shared" si="1827"/>
        <v>0.76249999999999996</v>
      </c>
      <c r="MM71" s="284">
        <f t="shared" si="1827"/>
        <v>0.76980000000000004</v>
      </c>
      <c r="MN71" s="284">
        <f t="shared" si="1827"/>
        <v>0.69889999999999997</v>
      </c>
      <c r="MO71" s="284">
        <f t="shared" si="1827"/>
        <v>0.70609999999999995</v>
      </c>
      <c r="MP71" s="284">
        <f t="shared" si="1827"/>
        <v>0.70520000000000005</v>
      </c>
      <c r="MQ71" s="284">
        <f t="shared" si="1827"/>
        <v>0.71860000000000002</v>
      </c>
      <c r="MR71" s="284">
        <f t="shared" si="1827"/>
        <v>0.75239999999999996</v>
      </c>
      <c r="MS71" s="284">
        <f t="shared" si="1827"/>
        <v>0.7228</v>
      </c>
      <c r="MT71" s="284">
        <f t="shared" si="1827"/>
        <v>0.6925</v>
      </c>
      <c r="MU71" s="714">
        <f t="shared" si="1828"/>
        <v>0.76370000000000005</v>
      </c>
      <c r="MV71" s="714">
        <f t="shared" si="1828"/>
        <v>0.77390000000000003</v>
      </c>
      <c r="MW71" s="714">
        <f t="shared" si="1828"/>
        <v>0.7944</v>
      </c>
      <c r="MX71" s="714">
        <f t="shared" si="1828"/>
        <v>0.76839999999999997</v>
      </c>
      <c r="MY71" s="714">
        <f t="shared" si="1828"/>
        <v>0.78749999999999998</v>
      </c>
      <c r="MZ71" s="714">
        <f t="shared" si="1828"/>
        <v>0.87990000000000002</v>
      </c>
      <c r="NA71" s="714">
        <f t="shared" si="1828"/>
        <v>0.89339999999999997</v>
      </c>
      <c r="NB71" s="714">
        <f t="shared" si="1828"/>
        <v>0.9103</v>
      </c>
      <c r="NC71" s="714">
        <f t="shared" si="1828"/>
        <v>0.87490000000000001</v>
      </c>
      <c r="ND71" s="714">
        <f t="shared" si="1828"/>
        <v>0.90239999999999998</v>
      </c>
      <c r="NE71" s="714">
        <f t="shared" si="1828"/>
        <v>0.89529999999999998</v>
      </c>
      <c r="NF71" s="714">
        <f t="shared" si="1828"/>
        <v>0.95760000000000001</v>
      </c>
      <c r="NG71" s="817">
        <f t="shared" si="1829"/>
        <v>0.84530000000000005</v>
      </c>
      <c r="NH71" s="817">
        <f t="shared" si="1829"/>
        <v>0.67</v>
      </c>
      <c r="NI71" s="817">
        <f t="shared" si="1829"/>
        <v>0.69359999999999999</v>
      </c>
      <c r="NJ71" s="817">
        <f t="shared" si="1829"/>
        <v>0.67130000000000001</v>
      </c>
      <c r="NK71" s="817">
        <f t="shared" si="1829"/>
        <v>0.65149999999999997</v>
      </c>
      <c r="NL71" s="817">
        <f t="shared" si="1829"/>
        <v>0.67779999999999996</v>
      </c>
      <c r="NM71" s="817">
        <f t="shared" si="1829"/>
        <v>0.68069999999999997</v>
      </c>
      <c r="NN71" s="817">
        <f t="shared" si="1829"/>
        <v>0.65849999999999997</v>
      </c>
      <c r="NO71" s="817">
        <f t="shared" si="1829"/>
        <v>0.6825</v>
      </c>
      <c r="NP71" s="817">
        <f t="shared" si="1829"/>
        <v>0.62779999999999991</v>
      </c>
      <c r="NQ71" s="817">
        <f t="shared" si="1829"/>
        <v>0.66269999999999996</v>
      </c>
      <c r="NR71" s="817">
        <f t="shared" si="1829"/>
        <v>0.6381</v>
      </c>
      <c r="NS71" s="870">
        <f t="shared" si="1830"/>
        <v>0.71179999999999999</v>
      </c>
      <c r="NT71" s="870">
        <f t="shared" si="1830"/>
        <v>0.63439999999999996</v>
      </c>
      <c r="NU71" s="870">
        <f t="shared" si="1830"/>
        <v>0.42920000000000003</v>
      </c>
      <c r="NV71" s="870">
        <f t="shared" si="1830"/>
        <v>0.38069999999999998</v>
      </c>
      <c r="NW71" s="870">
        <f t="shared" si="1830"/>
        <v>0.378</v>
      </c>
      <c r="NX71" s="870">
        <f t="shared" si="1830"/>
        <v>0.40160000000000001</v>
      </c>
      <c r="NY71" s="870">
        <f t="shared" si="1830"/>
        <v>0.74929999999999997</v>
      </c>
      <c r="NZ71" s="870">
        <f t="shared" si="1830"/>
        <v>0.44059999999999999</v>
      </c>
      <c r="OA71" s="870">
        <f t="shared" si="1830"/>
        <v>0.47849999999999998</v>
      </c>
      <c r="OB71" s="870">
        <f t="shared" si="1830"/>
        <v>0.43780000000000002</v>
      </c>
      <c r="OC71" s="870">
        <f t="shared" si="1830"/>
        <v>0.46910000000000002</v>
      </c>
      <c r="OD71" s="870">
        <f t="shared" si="1830"/>
        <v>0.42949999999999999</v>
      </c>
      <c r="OE71" s="1057">
        <f t="shared" si="1831"/>
        <v>0.44190000000000002</v>
      </c>
      <c r="OF71" s="1057">
        <f t="shared" si="1831"/>
        <v>0.45679999999999998</v>
      </c>
      <c r="OG71" s="1057">
        <f t="shared" si="1831"/>
        <v>0.47539999999999999</v>
      </c>
      <c r="OH71" s="1057">
        <f t="shared" si="1831"/>
        <v>0.47760000000000002</v>
      </c>
      <c r="OI71" s="1057">
        <f t="shared" si="1831"/>
        <v>0.47789999999999999</v>
      </c>
      <c r="OJ71" s="1057">
        <f t="shared" si="1831"/>
        <v>0.51570000000000005</v>
      </c>
      <c r="OK71" s="1057">
        <f t="shared" si="1831"/>
        <v>0.49370000000000003</v>
      </c>
      <c r="OL71" s="1057">
        <f t="shared" si="1831"/>
        <v>0.4819</v>
      </c>
      <c r="OM71" s="1057">
        <f t="shared" si="1831"/>
        <v>0.50619999999999998</v>
      </c>
      <c r="ON71" s="1057">
        <f t="shared" si="1831"/>
        <v>0.49009999999999998</v>
      </c>
      <c r="OO71" s="1057">
        <f t="shared" si="1831"/>
        <v>0.48080000000000001</v>
      </c>
      <c r="OP71" s="1057">
        <f t="shared" si="1831"/>
        <v>0.49840000000000001</v>
      </c>
      <c r="OQ71" s="1079">
        <f t="shared" si="1832"/>
        <v>0.48849999999999999</v>
      </c>
      <c r="OR71" s="1079">
        <f t="shared" si="1832"/>
        <v>0.48630000000000001</v>
      </c>
      <c r="OS71" s="1079">
        <f t="shared" si="1832"/>
        <v>0.53700000000000003</v>
      </c>
      <c r="OT71" s="1079">
        <f t="shared" si="1832"/>
        <v>0.65480000000000005</v>
      </c>
      <c r="OU71" s="1079">
        <f t="shared" si="1832"/>
        <v>0.70569999999999999</v>
      </c>
      <c r="OV71" s="1079">
        <f t="shared" si="1832"/>
        <v>0.76080000000000003</v>
      </c>
      <c r="OW71" s="1079">
        <f t="shared" si="1832"/>
        <v>0.89039999999999997</v>
      </c>
      <c r="OX71" s="1079">
        <f t="shared" si="1832"/>
        <v>0.8337</v>
      </c>
      <c r="OY71" s="1079">
        <f t="shared" si="1832"/>
        <v>0.80879999999999996</v>
      </c>
      <c r="OZ71" s="1079">
        <f t="shared" si="1832"/>
        <v>0.78180000000000005</v>
      </c>
      <c r="PA71" s="1079">
        <f t="shared" si="1833"/>
        <v>0.61409999999999998</v>
      </c>
      <c r="PB71" s="1079">
        <f t="shared" si="1833"/>
        <v>0.89800000000000002</v>
      </c>
      <c r="PC71" s="1137">
        <f>ED71</f>
        <v>0.85450000000000004</v>
      </c>
      <c r="PD71" s="1137">
        <f t="shared" si="1834"/>
        <v>0.86780000000000002</v>
      </c>
      <c r="PE71" s="1137">
        <f t="shared" si="1834"/>
        <v>0.67949999999999999</v>
      </c>
      <c r="PF71" s="1137">
        <f t="shared" si="1834"/>
        <v>0.61029999999999995</v>
      </c>
      <c r="PG71" s="1137">
        <f t="shared" si="1834"/>
        <v>0.629</v>
      </c>
      <c r="PH71" s="1137">
        <f t="shared" si="1834"/>
        <v>0.57769999999999999</v>
      </c>
      <c r="PI71" s="1137">
        <f t="shared" si="1834"/>
        <v>0.63419999999999999</v>
      </c>
      <c r="PJ71" s="1137">
        <f t="shared" si="1834"/>
        <v>0.67530000000000001</v>
      </c>
      <c r="PK71" s="1137">
        <f t="shared" si="1834"/>
        <v>0.99760000000000004</v>
      </c>
      <c r="PL71" s="1137">
        <f t="shared" si="1834"/>
        <v>0</v>
      </c>
      <c r="PM71" s="1137">
        <f t="shared" si="1834"/>
        <v>0</v>
      </c>
      <c r="PN71" s="1137">
        <f t="shared" si="1834"/>
        <v>0</v>
      </c>
    </row>
    <row r="72" spans="1:43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1"/>
      <c r="EU72" s="832"/>
      <c r="EW72" s="832"/>
      <c r="EY72" s="832"/>
      <c r="FA72" s="832"/>
      <c r="FC72" s="832"/>
      <c r="FE72" s="832"/>
      <c r="FG72" s="832"/>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2"/>
      <c r="LG72" s="833"/>
      <c r="LH72" s="832"/>
      <c r="LI72" s="832"/>
      <c r="LJ72" s="832"/>
      <c r="LL72" s="834"/>
      <c r="LM72" s="834"/>
      <c r="LN72" s="834"/>
      <c r="LO72" s="834"/>
      <c r="LP72" s="834"/>
      <c r="LQ72" s="834"/>
      <c r="LR72" s="834"/>
      <c r="LS72" s="834"/>
      <c r="LT72" s="834"/>
      <c r="LU72" s="834"/>
      <c r="LV72" s="834"/>
      <c r="LW72" s="834"/>
      <c r="LX72" s="834"/>
      <c r="LY72" s="834"/>
      <c r="LZ72" s="834"/>
      <c r="MA72" s="834"/>
      <c r="MB72" s="834"/>
      <c r="MC72" s="834"/>
      <c r="MD72" s="834"/>
      <c r="ME72" s="834"/>
      <c r="MF72" s="834"/>
      <c r="MG72" s="834"/>
      <c r="MH72" s="834"/>
      <c r="MI72" s="834"/>
      <c r="MJ72" s="834"/>
      <c r="MK72" s="834"/>
      <c r="ML72" s="834"/>
      <c r="MM72" s="834"/>
      <c r="MN72" s="834"/>
      <c r="MO72" s="834"/>
      <c r="MP72" s="834"/>
      <c r="MQ72" s="834"/>
      <c r="MR72" s="834"/>
      <c r="MS72" s="834"/>
      <c r="MT72" s="834"/>
      <c r="MU72" s="834"/>
      <c r="MV72" s="834"/>
      <c r="MW72" s="834"/>
      <c r="MX72" s="834"/>
      <c r="MY72" s="834"/>
      <c r="MZ72" s="834"/>
      <c r="NA72" s="834"/>
      <c r="NB72" s="834"/>
      <c r="NC72" s="834"/>
      <c r="ND72" s="834"/>
      <c r="NE72" s="834"/>
      <c r="NF72" s="834"/>
      <c r="NG72" s="834"/>
      <c r="NH72" s="834"/>
      <c r="NI72" s="834"/>
      <c r="NJ72" s="834"/>
      <c r="NK72" s="834"/>
      <c r="NL72" s="834"/>
      <c r="NM72" s="834"/>
      <c r="NN72" s="834"/>
      <c r="NO72" s="834"/>
      <c r="NP72" s="834"/>
      <c r="NQ72" s="834"/>
      <c r="NR72" s="834"/>
    </row>
    <row r="73" spans="1:430" ht="8.25" hidden="1" customHeight="1" outlineLevel="1" x14ac:dyDescent="0.3">
      <c r="A73" s="839"/>
      <c r="B73" s="840"/>
      <c r="AR73" s="23"/>
      <c r="AT73" s="23"/>
      <c r="BH73" s="23"/>
      <c r="BU73" s="17"/>
      <c r="BW73" s="17"/>
      <c r="CI73" s="17"/>
      <c r="CK73" s="17"/>
      <c r="CW73" s="17"/>
      <c r="CY73" s="17"/>
      <c r="DK73" s="17"/>
      <c r="DM73" s="17"/>
      <c r="DY73" s="17"/>
      <c r="EA73" s="17"/>
      <c r="EM73" s="17"/>
      <c r="EO73" s="17"/>
      <c r="ES73" s="605"/>
      <c r="LG73" s="835"/>
      <c r="LL73" s="836"/>
      <c r="LM73" s="836"/>
      <c r="LN73" s="836"/>
      <c r="LO73" s="836"/>
      <c r="LP73" s="836"/>
      <c r="LQ73" s="836"/>
      <c r="LR73" s="836"/>
      <c r="LS73" s="836"/>
      <c r="LT73" s="836"/>
      <c r="LU73" s="836"/>
      <c r="LV73" s="836"/>
      <c r="LW73" s="836"/>
      <c r="LX73" s="836"/>
      <c r="LY73" s="836"/>
      <c r="LZ73" s="836"/>
      <c r="MA73" s="836"/>
      <c r="MB73" s="836"/>
      <c r="MC73" s="836"/>
      <c r="MD73" s="836"/>
      <c r="ME73" s="836"/>
      <c r="MF73" s="836"/>
      <c r="MG73" s="836"/>
      <c r="MH73" s="836"/>
      <c r="MI73" s="836"/>
      <c r="MJ73" s="836"/>
      <c r="MK73" s="836"/>
      <c r="ML73" s="836"/>
      <c r="MM73" s="836"/>
      <c r="MN73" s="836"/>
      <c r="MO73" s="836"/>
      <c r="MP73" s="836"/>
      <c r="MQ73" s="836"/>
      <c r="MR73" s="836"/>
      <c r="MS73" s="836"/>
      <c r="MT73" s="836"/>
      <c r="MU73" s="836"/>
      <c r="MV73" s="836"/>
      <c r="MW73" s="836"/>
      <c r="MX73" s="836"/>
      <c r="MY73" s="836"/>
      <c r="MZ73" s="836"/>
      <c r="NA73" s="836"/>
      <c r="NB73" s="836"/>
      <c r="NC73" s="836"/>
      <c r="ND73" s="836"/>
      <c r="NE73" s="836"/>
      <c r="NF73" s="836"/>
      <c r="NG73" s="836"/>
      <c r="NH73" s="836"/>
      <c r="NI73" s="836"/>
      <c r="NJ73" s="836"/>
      <c r="NK73" s="836"/>
      <c r="NL73" s="836"/>
      <c r="NM73" s="836"/>
      <c r="NN73" s="836"/>
      <c r="NO73" s="836"/>
      <c r="NP73" s="836"/>
      <c r="NQ73" s="836"/>
      <c r="NR73" s="836"/>
    </row>
    <row r="74" spans="1:430" ht="15" hidden="1" customHeight="1" outlineLevel="1" x14ac:dyDescent="0.3">
      <c r="A74" s="1180">
        <v>39814</v>
      </c>
      <c r="B74" s="1180"/>
      <c r="C74" s="411"/>
      <c r="D74" s="411"/>
      <c r="G74" s="412"/>
      <c r="AR74" s="23"/>
      <c r="AT74" s="23"/>
      <c r="BH74" s="23"/>
      <c r="BU74" s="17"/>
      <c r="BW74" s="17"/>
      <c r="CI74" s="17"/>
      <c r="CK74" s="17"/>
      <c r="CW74" s="17"/>
      <c r="CY74" s="17"/>
      <c r="DK74" s="17"/>
      <c r="DM74" s="17"/>
      <c r="DY74" s="17"/>
      <c r="EA74" s="17"/>
      <c r="EM74" s="17"/>
      <c r="EO74" s="17"/>
      <c r="ES74" s="605"/>
      <c r="LG74" s="835"/>
      <c r="LL74" s="836"/>
      <c r="LM74" s="836"/>
      <c r="LN74" s="836"/>
      <c r="LO74" s="836"/>
      <c r="LP74" s="836"/>
      <c r="LQ74" s="836"/>
      <c r="LR74" s="836"/>
      <c r="LS74" s="836"/>
      <c r="LT74" s="836"/>
      <c r="LU74" s="836"/>
      <c r="LV74" s="836"/>
      <c r="LW74" s="836"/>
      <c r="LX74" s="836"/>
      <c r="LY74" s="836"/>
      <c r="LZ74" s="836"/>
      <c r="MA74" s="836"/>
      <c r="MB74" s="836"/>
      <c r="MC74" s="836"/>
      <c r="MD74" s="836"/>
      <c r="ME74" s="836"/>
      <c r="MF74" s="836"/>
      <c r="MG74" s="836"/>
      <c r="MH74" s="836"/>
      <c r="MI74" s="836"/>
      <c r="MJ74" s="836"/>
      <c r="MK74" s="836"/>
      <c r="ML74" s="836"/>
      <c r="MM74" s="836"/>
      <c r="MN74" s="836"/>
      <c r="MO74" s="836"/>
      <c r="MP74" s="836"/>
      <c r="MQ74" s="836"/>
      <c r="MR74" s="836"/>
      <c r="MS74" s="836"/>
      <c r="MT74" s="836"/>
      <c r="MU74" s="836"/>
      <c r="MV74" s="836"/>
      <c r="MW74" s="836"/>
      <c r="MX74" s="836"/>
      <c r="MY74" s="836"/>
      <c r="MZ74" s="836"/>
      <c r="NA74" s="836"/>
      <c r="NB74" s="836"/>
      <c r="NC74" s="836"/>
      <c r="ND74" s="836"/>
      <c r="NE74" s="836"/>
      <c r="NF74" s="836"/>
      <c r="NG74" s="836"/>
      <c r="NH74" s="836"/>
      <c r="NI74" s="836"/>
      <c r="NJ74" s="836"/>
      <c r="NK74" s="836"/>
      <c r="NL74" s="836"/>
      <c r="NM74" s="836"/>
      <c r="NN74" s="836"/>
      <c r="NO74" s="836"/>
      <c r="NP74" s="836"/>
      <c r="NQ74" s="836"/>
      <c r="NR74" s="836"/>
    </row>
    <row r="75" spans="1:430" ht="15" hidden="1" customHeight="1" outlineLevel="1" x14ac:dyDescent="0.3">
      <c r="A75" s="1180">
        <v>39832</v>
      </c>
      <c r="B75" s="1180"/>
      <c r="C75" s="411"/>
      <c r="D75" s="411"/>
      <c r="AR75" s="23"/>
      <c r="AT75" s="23"/>
      <c r="BH75" s="23"/>
      <c r="BU75" s="17"/>
      <c r="BW75" s="17"/>
      <c r="CI75" s="17"/>
      <c r="CK75" s="17"/>
      <c r="CW75" s="17"/>
      <c r="CY75" s="17"/>
      <c r="DK75" s="17"/>
      <c r="DM75" s="17"/>
      <c r="DY75" s="17"/>
      <c r="EA75" s="17"/>
      <c r="EM75" s="17"/>
      <c r="EO75" s="17"/>
      <c r="ES75" s="605"/>
      <c r="LG75" s="835"/>
      <c r="LL75" s="836"/>
      <c r="LM75" s="836"/>
      <c r="LN75" s="836"/>
      <c r="LO75" s="836"/>
      <c r="LP75" s="836"/>
      <c r="LQ75" s="836"/>
      <c r="LR75" s="836"/>
      <c r="LS75" s="836"/>
      <c r="LT75" s="836"/>
      <c r="LU75" s="836"/>
      <c r="LV75" s="836"/>
      <c r="LW75" s="836"/>
      <c r="LX75" s="836"/>
      <c r="LY75" s="836"/>
      <c r="LZ75" s="836"/>
      <c r="MA75" s="836"/>
      <c r="MB75" s="836"/>
      <c r="MC75" s="836"/>
      <c r="MD75" s="836"/>
      <c r="ME75" s="836"/>
      <c r="MF75" s="836"/>
      <c r="MG75" s="836"/>
      <c r="MH75" s="836"/>
      <c r="MI75" s="836"/>
      <c r="MJ75" s="836"/>
      <c r="MK75" s="836"/>
      <c r="ML75" s="836"/>
      <c r="MM75" s="836"/>
      <c r="MN75" s="836"/>
      <c r="MO75" s="836"/>
      <c r="MP75" s="836"/>
      <c r="MQ75" s="836"/>
      <c r="MR75" s="836"/>
      <c r="MS75" s="836"/>
      <c r="MT75" s="836"/>
      <c r="MU75" s="836"/>
      <c r="MV75" s="836"/>
      <c r="MW75" s="836"/>
      <c r="MX75" s="836"/>
      <c r="MY75" s="836"/>
      <c r="MZ75" s="836"/>
      <c r="NA75" s="836"/>
      <c r="NB75" s="836"/>
      <c r="NC75" s="836"/>
      <c r="ND75" s="836"/>
      <c r="NE75" s="836"/>
      <c r="NF75" s="836"/>
      <c r="NG75" s="836"/>
      <c r="NH75" s="836"/>
      <c r="NI75" s="836"/>
      <c r="NJ75" s="836"/>
      <c r="NK75" s="836"/>
      <c r="NL75" s="836"/>
      <c r="NM75" s="836"/>
      <c r="NN75" s="836"/>
      <c r="NO75" s="836"/>
      <c r="NP75" s="836"/>
      <c r="NQ75" s="836"/>
      <c r="NR75" s="836"/>
    </row>
    <row r="76" spans="1:430" ht="15" hidden="1" customHeight="1" outlineLevel="1" x14ac:dyDescent="0.3">
      <c r="A76" s="1180">
        <v>39913</v>
      </c>
      <c r="B76" s="1180"/>
      <c r="C76" s="411"/>
      <c r="D76" s="411"/>
      <c r="AR76" s="23"/>
      <c r="AT76" s="23"/>
      <c r="BH76" s="23"/>
      <c r="BU76" s="17"/>
      <c r="BW76" s="17"/>
      <c r="CI76" s="17"/>
      <c r="CK76" s="17"/>
      <c r="CW76" s="17"/>
      <c r="CY76" s="17"/>
      <c r="DK76" s="17"/>
      <c r="DM76" s="17"/>
      <c r="DY76" s="17"/>
      <c r="EA76" s="17"/>
      <c r="EM76" s="17"/>
      <c r="EO76" s="17"/>
      <c r="ES76" s="605"/>
      <c r="LG76" s="835"/>
      <c r="LL76" s="836"/>
      <c r="LM76" s="836"/>
      <c r="LN76" s="836"/>
      <c r="LO76" s="836"/>
      <c r="LP76" s="836"/>
      <c r="LQ76" s="836"/>
      <c r="LR76" s="836"/>
      <c r="LS76" s="836"/>
      <c r="LT76" s="836"/>
      <c r="LU76" s="836"/>
      <c r="LV76" s="836"/>
      <c r="LW76" s="836"/>
      <c r="LX76" s="836"/>
      <c r="LY76" s="836"/>
      <c r="LZ76" s="836"/>
      <c r="MA76" s="836"/>
      <c r="MB76" s="836"/>
      <c r="MC76" s="836"/>
      <c r="MD76" s="836"/>
      <c r="ME76" s="836"/>
      <c r="MF76" s="836"/>
      <c r="MG76" s="836"/>
      <c r="MH76" s="836"/>
      <c r="MI76" s="836"/>
      <c r="MJ76" s="836"/>
      <c r="MK76" s="836"/>
      <c r="ML76" s="836"/>
      <c r="MM76" s="836"/>
      <c r="MN76" s="836"/>
      <c r="MO76" s="836"/>
      <c r="MP76" s="836"/>
      <c r="MQ76" s="836"/>
      <c r="MR76" s="836"/>
      <c r="MS76" s="836"/>
      <c r="MT76" s="836"/>
      <c r="MU76" s="836"/>
      <c r="MV76" s="836"/>
      <c r="MW76" s="836"/>
      <c r="MX76" s="836"/>
      <c r="MY76" s="836"/>
      <c r="MZ76" s="836"/>
      <c r="NA76" s="836"/>
      <c r="NB76" s="836"/>
      <c r="NC76" s="836"/>
      <c r="ND76" s="836"/>
      <c r="NE76" s="836"/>
      <c r="NF76" s="836"/>
      <c r="NG76" s="836"/>
      <c r="NH76" s="836"/>
      <c r="NI76" s="836"/>
      <c r="NJ76" s="836"/>
      <c r="NK76" s="836"/>
      <c r="NL76" s="836"/>
      <c r="NM76" s="836"/>
      <c r="NN76" s="836"/>
      <c r="NO76" s="836"/>
      <c r="NP76" s="836"/>
      <c r="NQ76" s="836"/>
      <c r="NR76" s="836"/>
    </row>
    <row r="77" spans="1:430" ht="15" hidden="1" customHeight="1" outlineLevel="1" x14ac:dyDescent="0.3">
      <c r="A77" s="1180">
        <v>39958</v>
      </c>
      <c r="B77" s="1180"/>
      <c r="C77" s="411"/>
      <c r="D77" s="411"/>
      <c r="AR77" s="23"/>
      <c r="AT77" s="23"/>
      <c r="BH77" s="23"/>
      <c r="BU77" s="17"/>
      <c r="BW77" s="17"/>
      <c r="CI77" s="17"/>
      <c r="CK77" s="17"/>
      <c r="CW77" s="17"/>
      <c r="CY77" s="17"/>
      <c r="DK77" s="17"/>
      <c r="DM77" s="17"/>
      <c r="DY77" s="17"/>
      <c r="EA77" s="17"/>
      <c r="EM77" s="17"/>
      <c r="EO77" s="17"/>
      <c r="ES77" s="605"/>
      <c r="LG77" s="835"/>
      <c r="LL77" s="836"/>
      <c r="LM77" s="836"/>
      <c r="LN77" s="836"/>
      <c r="LO77" s="836"/>
      <c r="LP77" s="836"/>
      <c r="LQ77" s="836"/>
      <c r="LR77" s="836"/>
      <c r="LS77" s="836"/>
      <c r="LT77" s="836"/>
      <c r="LU77" s="836"/>
      <c r="LV77" s="836"/>
      <c r="LW77" s="836"/>
      <c r="LX77" s="836"/>
      <c r="LY77" s="836"/>
      <c r="LZ77" s="836"/>
      <c r="MA77" s="836"/>
      <c r="MB77" s="836"/>
      <c r="MC77" s="836"/>
      <c r="MD77" s="836"/>
      <c r="ME77" s="836"/>
      <c r="MF77" s="836"/>
      <c r="MG77" s="836"/>
      <c r="MH77" s="836"/>
      <c r="MI77" s="836"/>
      <c r="MJ77" s="836"/>
      <c r="MK77" s="836"/>
      <c r="ML77" s="836"/>
      <c r="MM77" s="836"/>
      <c r="MN77" s="836"/>
      <c r="MO77" s="836"/>
      <c r="MP77" s="836"/>
      <c r="MQ77" s="836"/>
      <c r="MR77" s="836"/>
      <c r="MS77" s="836"/>
      <c r="MT77" s="836"/>
      <c r="MU77" s="836"/>
      <c r="MV77" s="836"/>
      <c r="MW77" s="836"/>
      <c r="MX77" s="836"/>
      <c r="MY77" s="836"/>
      <c r="MZ77" s="836"/>
      <c r="NA77" s="836"/>
      <c r="NB77" s="836"/>
      <c r="NC77" s="836"/>
      <c r="ND77" s="836"/>
      <c r="NE77" s="836"/>
      <c r="NF77" s="836"/>
      <c r="NG77" s="836"/>
      <c r="NH77" s="836"/>
      <c r="NI77" s="836"/>
      <c r="NJ77" s="836"/>
      <c r="NK77" s="836"/>
      <c r="NL77" s="836"/>
      <c r="NM77" s="836"/>
      <c r="NN77" s="836"/>
      <c r="NO77" s="836"/>
      <c r="NP77" s="836"/>
      <c r="NQ77" s="836"/>
      <c r="NR77" s="836"/>
    </row>
    <row r="78" spans="1:430" ht="15" hidden="1" customHeight="1" outlineLevel="1" x14ac:dyDescent="0.3">
      <c r="A78" s="1180">
        <v>39997</v>
      </c>
      <c r="B78" s="1180"/>
      <c r="C78" s="411"/>
      <c r="D78" s="411"/>
      <c r="AR78" s="23"/>
      <c r="AT78" s="23"/>
      <c r="BH78" s="23"/>
      <c r="BU78" s="17"/>
      <c r="BW78" s="17"/>
      <c r="CI78" s="17"/>
      <c r="CK78" s="17"/>
      <c r="CW78" s="17"/>
      <c r="CY78" s="17"/>
      <c r="DK78" s="17"/>
      <c r="DM78" s="17"/>
      <c r="DY78" s="17"/>
      <c r="EA78" s="17"/>
      <c r="EM78" s="17"/>
      <c r="EO78" s="17"/>
      <c r="ES78" s="605"/>
      <c r="LG78" s="835"/>
      <c r="LL78" s="836"/>
      <c r="LM78" s="836"/>
      <c r="LN78" s="836"/>
      <c r="LO78" s="836"/>
      <c r="LP78" s="836"/>
      <c r="LQ78" s="836"/>
      <c r="LR78" s="836"/>
      <c r="LS78" s="836"/>
      <c r="LT78" s="836"/>
      <c r="LU78" s="836"/>
      <c r="LV78" s="836"/>
      <c r="LW78" s="836"/>
      <c r="LX78" s="836"/>
      <c r="LY78" s="836"/>
      <c r="LZ78" s="836"/>
      <c r="MA78" s="836"/>
      <c r="MB78" s="836"/>
      <c r="MC78" s="836"/>
      <c r="MD78" s="836"/>
      <c r="ME78" s="836"/>
      <c r="MF78" s="836"/>
      <c r="MG78" s="836"/>
      <c r="MH78" s="836"/>
      <c r="MI78" s="836"/>
      <c r="MJ78" s="836"/>
      <c r="MK78" s="836"/>
      <c r="ML78" s="836"/>
      <c r="MM78" s="836"/>
      <c r="MN78" s="836"/>
      <c r="MO78" s="836"/>
      <c r="MP78" s="836"/>
      <c r="MQ78" s="836"/>
      <c r="MR78" s="836"/>
      <c r="MS78" s="836"/>
      <c r="MT78" s="836"/>
      <c r="MU78" s="836"/>
      <c r="MV78" s="836"/>
      <c r="MW78" s="836"/>
      <c r="MX78" s="836"/>
      <c r="MY78" s="836"/>
      <c r="MZ78" s="836"/>
      <c r="NA78" s="836"/>
      <c r="NB78" s="836"/>
      <c r="NC78" s="836"/>
      <c r="ND78" s="836"/>
      <c r="NE78" s="836"/>
      <c r="NF78" s="836"/>
      <c r="NG78" s="836"/>
      <c r="NH78" s="836"/>
      <c r="NI78" s="836"/>
      <c r="NJ78" s="836"/>
      <c r="NK78" s="836"/>
      <c r="NL78" s="836"/>
      <c r="NM78" s="836"/>
      <c r="NN78" s="836"/>
      <c r="NO78" s="836"/>
      <c r="NP78" s="836"/>
      <c r="NQ78" s="836"/>
      <c r="NR78" s="836"/>
    </row>
    <row r="79" spans="1:430" ht="15" hidden="1" customHeight="1" outlineLevel="1" x14ac:dyDescent="0.3">
      <c r="A79" s="1180">
        <v>40063</v>
      </c>
      <c r="B79" s="1180"/>
      <c r="C79" s="411"/>
      <c r="D79" s="411"/>
      <c r="AR79" s="23"/>
      <c r="AT79" s="23"/>
      <c r="BH79" s="23"/>
      <c r="BU79" s="17"/>
      <c r="BW79" s="17"/>
      <c r="CI79" s="17"/>
      <c r="CK79" s="17"/>
      <c r="CW79" s="17"/>
      <c r="CY79" s="17"/>
      <c r="DK79" s="17"/>
      <c r="DM79" s="17"/>
      <c r="DY79" s="17"/>
      <c r="EA79" s="17"/>
      <c r="EM79" s="17"/>
      <c r="EO79" s="17"/>
      <c r="ES79" s="605"/>
      <c r="LG79" s="835"/>
      <c r="LL79" s="836"/>
      <c r="LM79" s="836"/>
      <c r="LN79" s="836"/>
      <c r="LO79" s="836"/>
      <c r="LP79" s="836"/>
      <c r="LQ79" s="836"/>
      <c r="LR79" s="836"/>
      <c r="LS79" s="836"/>
      <c r="LT79" s="836"/>
      <c r="LU79" s="836"/>
      <c r="LV79" s="836"/>
      <c r="LW79" s="836"/>
      <c r="LX79" s="836"/>
      <c r="LY79" s="836"/>
      <c r="LZ79" s="836"/>
      <c r="MA79" s="836"/>
      <c r="MB79" s="836"/>
      <c r="MC79" s="836"/>
      <c r="MD79" s="836"/>
      <c r="ME79" s="836"/>
      <c r="MF79" s="836"/>
      <c r="MG79" s="836"/>
      <c r="MH79" s="836"/>
      <c r="MI79" s="836"/>
      <c r="MJ79" s="836"/>
      <c r="MK79" s="836"/>
      <c r="ML79" s="836"/>
      <c r="MM79" s="836"/>
      <c r="MN79" s="836"/>
      <c r="MO79" s="836"/>
      <c r="MP79" s="836"/>
      <c r="MQ79" s="836"/>
      <c r="MR79" s="836"/>
      <c r="MS79" s="836"/>
      <c r="MT79" s="836"/>
      <c r="MU79" s="836"/>
      <c r="MV79" s="836"/>
      <c r="MW79" s="836"/>
      <c r="MX79" s="836"/>
      <c r="MY79" s="836"/>
      <c r="MZ79" s="836"/>
      <c r="NA79" s="836"/>
      <c r="NB79" s="836"/>
      <c r="NC79" s="836"/>
      <c r="ND79" s="836"/>
      <c r="NE79" s="836"/>
      <c r="NF79" s="836"/>
      <c r="NG79" s="836"/>
      <c r="NH79" s="836"/>
      <c r="NI79" s="836"/>
      <c r="NJ79" s="836"/>
      <c r="NK79" s="836"/>
      <c r="NL79" s="836"/>
      <c r="NM79" s="836"/>
      <c r="NN79" s="836"/>
      <c r="NO79" s="836"/>
      <c r="NP79" s="836"/>
      <c r="NQ79" s="836"/>
      <c r="NR79" s="836"/>
    </row>
    <row r="80" spans="1:430" ht="15" hidden="1" customHeight="1" outlineLevel="1" x14ac:dyDescent="0.3">
      <c r="A80" s="1180">
        <v>40128</v>
      </c>
      <c r="B80" s="1180"/>
      <c r="C80" s="411"/>
      <c r="D80" s="411"/>
      <c r="AR80" s="23"/>
      <c r="AT80" s="23"/>
      <c r="BH80" s="23"/>
      <c r="BU80" s="17"/>
      <c r="BW80" s="17"/>
      <c r="CI80" s="17"/>
      <c r="CK80" s="17"/>
      <c r="CW80" s="17"/>
      <c r="CY80" s="17"/>
      <c r="DK80" s="17"/>
      <c r="DM80" s="17"/>
      <c r="DY80" s="17"/>
      <c r="EA80" s="17"/>
      <c r="EM80" s="17"/>
      <c r="EO80" s="17"/>
      <c r="ES80" s="605"/>
      <c r="LG80" s="835"/>
      <c r="LL80" s="836"/>
      <c r="LM80" s="836"/>
      <c r="LN80" s="836"/>
      <c r="LO80" s="836"/>
      <c r="LP80" s="836"/>
      <c r="LQ80" s="836"/>
      <c r="LR80" s="836"/>
      <c r="LS80" s="836"/>
      <c r="LT80" s="836"/>
      <c r="LU80" s="836"/>
      <c r="LV80" s="836"/>
      <c r="LW80" s="836"/>
      <c r="LX80" s="836"/>
      <c r="LY80" s="836"/>
      <c r="LZ80" s="836"/>
      <c r="MA80" s="836"/>
      <c r="MB80" s="836"/>
      <c r="MC80" s="836"/>
      <c r="MD80" s="836"/>
      <c r="ME80" s="836"/>
      <c r="MF80" s="836"/>
      <c r="MG80" s="836"/>
      <c r="MH80" s="836"/>
      <c r="MI80" s="836"/>
      <c r="MJ80" s="836"/>
      <c r="MK80" s="836"/>
      <c r="ML80" s="836"/>
      <c r="MM80" s="836"/>
      <c r="MN80" s="836"/>
      <c r="MO80" s="836"/>
      <c r="MP80" s="836"/>
      <c r="MQ80" s="836"/>
      <c r="MR80" s="836"/>
      <c r="MS80" s="836"/>
      <c r="MT80" s="836"/>
      <c r="MU80" s="836"/>
      <c r="MV80" s="836"/>
      <c r="MW80" s="836"/>
      <c r="MX80" s="836"/>
      <c r="MY80" s="836"/>
      <c r="MZ80" s="836"/>
      <c r="NA80" s="836"/>
      <c r="NB80" s="836"/>
      <c r="NC80" s="836"/>
      <c r="ND80" s="836"/>
      <c r="NE80" s="836"/>
      <c r="NF80" s="836"/>
      <c r="NG80" s="836"/>
      <c r="NH80" s="836"/>
      <c r="NI80" s="836"/>
      <c r="NJ80" s="836"/>
      <c r="NK80" s="836"/>
      <c r="NL80" s="836"/>
      <c r="NM80" s="836"/>
      <c r="NN80" s="836"/>
      <c r="NO80" s="836"/>
      <c r="NP80" s="836"/>
      <c r="NQ80" s="836"/>
      <c r="NR80" s="836"/>
    </row>
    <row r="81" spans="1:382" ht="15" hidden="1" customHeight="1" outlineLevel="1" x14ac:dyDescent="0.3">
      <c r="A81" s="1180">
        <v>40143</v>
      </c>
      <c r="B81" s="1180"/>
      <c r="C81" s="411"/>
      <c r="D81" s="411"/>
      <c r="AR81" s="23"/>
      <c r="AT81" s="23"/>
      <c r="BH81" s="23"/>
      <c r="BU81" s="17"/>
      <c r="BW81" s="17"/>
      <c r="CI81" s="17"/>
      <c r="CK81" s="17"/>
      <c r="CW81" s="17"/>
      <c r="CY81" s="17"/>
      <c r="DK81" s="17"/>
      <c r="DM81" s="17"/>
      <c r="DY81" s="17"/>
      <c r="EA81" s="17"/>
      <c r="EM81" s="17"/>
      <c r="EO81" s="17"/>
      <c r="ES81" s="605"/>
      <c r="LG81" s="835"/>
      <c r="LL81" s="836"/>
      <c r="LM81" s="836"/>
      <c r="LN81" s="836"/>
      <c r="LO81" s="836"/>
      <c r="LP81" s="836"/>
      <c r="LQ81" s="836"/>
      <c r="LR81" s="836"/>
      <c r="LS81" s="836"/>
      <c r="LT81" s="836"/>
      <c r="LU81" s="836"/>
      <c r="LV81" s="836"/>
      <c r="LW81" s="836"/>
      <c r="LX81" s="836"/>
      <c r="LY81" s="836"/>
      <c r="LZ81" s="836"/>
      <c r="MA81" s="836"/>
      <c r="MB81" s="836"/>
      <c r="MC81" s="836"/>
      <c r="MD81" s="836"/>
      <c r="ME81" s="836"/>
      <c r="MF81" s="836"/>
      <c r="MG81" s="836"/>
      <c r="MH81" s="836"/>
      <c r="MI81" s="836"/>
      <c r="MJ81" s="836"/>
      <c r="MK81" s="836"/>
      <c r="ML81" s="836"/>
      <c r="MM81" s="836"/>
      <c r="MN81" s="836"/>
      <c r="MO81" s="836"/>
      <c r="MP81" s="836"/>
      <c r="MQ81" s="836"/>
      <c r="MR81" s="836"/>
      <c r="MS81" s="836"/>
      <c r="MT81" s="836"/>
      <c r="MU81" s="836"/>
      <c r="MV81" s="836"/>
      <c r="MW81" s="836"/>
      <c r="MX81" s="836"/>
      <c r="MY81" s="836"/>
      <c r="MZ81" s="836"/>
      <c r="NA81" s="836"/>
      <c r="NB81" s="836"/>
      <c r="NC81" s="836"/>
      <c r="ND81" s="836"/>
      <c r="NE81" s="836"/>
      <c r="NF81" s="836"/>
      <c r="NG81" s="836"/>
      <c r="NH81" s="836"/>
      <c r="NI81" s="836"/>
      <c r="NJ81" s="836"/>
      <c r="NK81" s="836"/>
      <c r="NL81" s="836"/>
      <c r="NM81" s="836"/>
      <c r="NN81" s="836"/>
      <c r="NO81" s="836"/>
      <c r="NP81" s="836"/>
      <c r="NQ81" s="836"/>
      <c r="NR81" s="836"/>
    </row>
    <row r="82" spans="1:382" ht="15" hidden="1" customHeight="1" outlineLevel="1" x14ac:dyDescent="0.3">
      <c r="A82" s="1180">
        <v>40144</v>
      </c>
      <c r="B82" s="1180"/>
      <c r="C82" s="411"/>
      <c r="D82" s="411"/>
      <c r="AR82" s="23"/>
      <c r="AT82" s="23"/>
      <c r="BH82" s="23"/>
      <c r="BU82" s="17"/>
      <c r="BW82" s="17"/>
      <c r="CI82" s="17"/>
      <c r="CK82" s="17"/>
      <c r="CW82" s="17"/>
      <c r="CY82" s="17"/>
      <c r="DK82" s="17"/>
      <c r="DM82" s="17"/>
      <c r="DY82" s="17"/>
      <c r="EA82" s="17"/>
      <c r="EM82" s="17"/>
      <c r="EO82" s="17"/>
      <c r="ES82" s="605"/>
      <c r="LG82" s="835"/>
      <c r="LL82" s="836"/>
      <c r="LM82" s="836"/>
      <c r="LN82" s="836"/>
      <c r="LO82" s="836"/>
      <c r="LP82" s="836"/>
      <c r="LQ82" s="836"/>
      <c r="LR82" s="836"/>
      <c r="LS82" s="836"/>
      <c r="LT82" s="836"/>
      <c r="LU82" s="836"/>
      <c r="LV82" s="836"/>
      <c r="LW82" s="836"/>
      <c r="LX82" s="836"/>
      <c r="LY82" s="836"/>
      <c r="LZ82" s="836"/>
      <c r="MA82" s="836"/>
      <c r="MB82" s="836"/>
      <c r="MC82" s="836"/>
      <c r="MD82" s="836"/>
      <c r="ME82" s="836"/>
      <c r="MF82" s="836"/>
      <c r="MG82" s="836"/>
      <c r="MH82" s="836"/>
      <c r="MI82" s="836"/>
      <c r="MJ82" s="836"/>
      <c r="MK82" s="836"/>
      <c r="ML82" s="836"/>
      <c r="MM82" s="836"/>
      <c r="MN82" s="836"/>
      <c r="MO82" s="836"/>
      <c r="MP82" s="836"/>
      <c r="MQ82" s="836"/>
      <c r="MR82" s="836"/>
      <c r="MS82" s="836"/>
      <c r="MT82" s="836"/>
      <c r="MU82" s="836"/>
      <c r="MV82" s="836"/>
      <c r="MW82" s="836"/>
      <c r="MX82" s="836"/>
      <c r="MY82" s="836"/>
      <c r="MZ82" s="836"/>
      <c r="NA82" s="836"/>
      <c r="NB82" s="836"/>
      <c r="NC82" s="836"/>
      <c r="ND82" s="836"/>
      <c r="NE82" s="836"/>
      <c r="NF82" s="836"/>
      <c r="NG82" s="836"/>
      <c r="NH82" s="836"/>
      <c r="NI82" s="836"/>
      <c r="NJ82" s="836"/>
      <c r="NK82" s="836"/>
      <c r="NL82" s="836"/>
      <c r="NM82" s="836"/>
      <c r="NN82" s="836"/>
      <c r="NO82" s="836"/>
      <c r="NP82" s="836"/>
      <c r="NQ82" s="836"/>
      <c r="NR82" s="836"/>
    </row>
    <row r="83" spans="1:382" ht="15" hidden="1" customHeight="1" outlineLevel="1" x14ac:dyDescent="0.3">
      <c r="A83" s="1180">
        <v>40171</v>
      </c>
      <c r="B83" s="1180"/>
      <c r="C83" s="411"/>
      <c r="D83" s="411"/>
      <c r="AR83" s="23"/>
      <c r="AT83" s="23"/>
      <c r="BH83" s="23"/>
      <c r="BU83" s="17"/>
      <c r="BW83" s="17"/>
      <c r="CI83" s="17"/>
      <c r="CK83" s="17"/>
      <c r="CW83" s="17"/>
      <c r="CY83" s="17"/>
      <c r="DK83" s="17"/>
      <c r="DM83" s="17"/>
      <c r="DY83" s="17"/>
      <c r="EA83" s="17"/>
      <c r="EM83" s="17"/>
      <c r="EO83" s="17"/>
      <c r="ES83" s="605"/>
      <c r="LG83" s="835"/>
      <c r="LL83" s="836"/>
      <c r="LM83" s="836"/>
      <c r="LN83" s="836"/>
      <c r="LO83" s="836"/>
      <c r="LP83" s="836"/>
      <c r="LQ83" s="836"/>
      <c r="LR83" s="836"/>
      <c r="LS83" s="836"/>
      <c r="LT83" s="836"/>
      <c r="LU83" s="836"/>
      <c r="LV83" s="836"/>
      <c r="LW83" s="836"/>
      <c r="LX83" s="836"/>
      <c r="LY83" s="836"/>
      <c r="LZ83" s="836"/>
      <c r="MA83" s="836"/>
      <c r="MB83" s="836"/>
      <c r="MC83" s="836"/>
      <c r="MD83" s="836"/>
      <c r="ME83" s="836"/>
      <c r="MF83" s="836"/>
      <c r="MG83" s="836"/>
      <c r="MH83" s="836"/>
      <c r="MI83" s="836"/>
      <c r="MJ83" s="836"/>
      <c r="MK83" s="836"/>
      <c r="ML83" s="836"/>
      <c r="MM83" s="836"/>
      <c r="MN83" s="836"/>
      <c r="MO83" s="836"/>
      <c r="MP83" s="836"/>
      <c r="MQ83" s="836"/>
      <c r="MR83" s="836"/>
      <c r="MS83" s="836"/>
      <c r="MT83" s="836"/>
      <c r="MU83" s="836"/>
      <c r="MV83" s="836"/>
      <c r="MW83" s="836"/>
      <c r="MX83" s="836"/>
      <c r="MY83" s="836"/>
      <c r="MZ83" s="836"/>
      <c r="NA83" s="836"/>
      <c r="NB83" s="836"/>
      <c r="NC83" s="836"/>
      <c r="ND83" s="836"/>
      <c r="NE83" s="836"/>
      <c r="NF83" s="836"/>
      <c r="NG83" s="836"/>
      <c r="NH83" s="836"/>
      <c r="NI83" s="836"/>
      <c r="NJ83" s="836"/>
      <c r="NK83" s="836"/>
      <c r="NL83" s="836"/>
      <c r="NM83" s="836"/>
      <c r="NN83" s="836"/>
      <c r="NO83" s="836"/>
      <c r="NP83" s="836"/>
      <c r="NQ83" s="836"/>
      <c r="NR83" s="836"/>
    </row>
    <row r="84" spans="1:382" ht="15" hidden="1" customHeight="1" outlineLevel="1" x14ac:dyDescent="0.3">
      <c r="A84" s="1180">
        <v>40179</v>
      </c>
      <c r="B84" s="1180"/>
      <c r="C84" s="411"/>
      <c r="D84" s="411"/>
      <c r="AR84" s="23"/>
      <c r="AT84" s="23"/>
      <c r="BH84" s="23"/>
      <c r="BU84" s="17"/>
      <c r="BW84" s="17"/>
      <c r="CI84" s="17"/>
      <c r="CK84" s="17"/>
      <c r="CW84" s="17"/>
      <c r="CY84" s="17"/>
      <c r="DK84" s="17"/>
      <c r="DM84" s="17"/>
      <c r="DY84" s="17"/>
      <c r="EA84" s="17"/>
      <c r="EM84" s="17"/>
      <c r="EO84" s="17"/>
      <c r="ES84" s="605"/>
      <c r="LG84" s="835"/>
      <c r="LL84" s="836"/>
      <c r="LM84" s="836"/>
      <c r="LN84" s="836"/>
      <c r="LO84" s="836"/>
      <c r="LP84" s="836"/>
      <c r="LQ84" s="836"/>
      <c r="LR84" s="836"/>
      <c r="LS84" s="836"/>
      <c r="LT84" s="836"/>
      <c r="LU84" s="836"/>
      <c r="LV84" s="836"/>
      <c r="LW84" s="836"/>
      <c r="LX84" s="836"/>
      <c r="LY84" s="836"/>
      <c r="LZ84" s="836"/>
      <c r="MA84" s="836"/>
      <c r="MB84" s="836"/>
      <c r="MC84" s="836"/>
      <c r="MD84" s="836"/>
      <c r="ME84" s="836"/>
      <c r="MF84" s="836"/>
      <c r="MG84" s="836"/>
      <c r="MH84" s="836"/>
      <c r="MI84" s="836"/>
      <c r="MJ84" s="836"/>
      <c r="MK84" s="836"/>
      <c r="ML84" s="836"/>
      <c r="MM84" s="836"/>
      <c r="MN84" s="836"/>
      <c r="MO84" s="836"/>
      <c r="MP84" s="836"/>
      <c r="MQ84" s="836"/>
      <c r="MR84" s="836"/>
      <c r="MS84" s="836"/>
      <c r="MT84" s="836"/>
      <c r="MU84" s="836"/>
      <c r="MV84" s="836"/>
      <c r="MW84" s="836"/>
      <c r="MX84" s="836"/>
      <c r="MY84" s="836"/>
      <c r="MZ84" s="836"/>
      <c r="NA84" s="836"/>
      <c r="NB84" s="836"/>
      <c r="NC84" s="836"/>
      <c r="ND84" s="836"/>
      <c r="NE84" s="836"/>
      <c r="NF84" s="836"/>
      <c r="NG84" s="836"/>
      <c r="NH84" s="836"/>
      <c r="NI84" s="836"/>
      <c r="NJ84" s="836"/>
      <c r="NK84" s="836"/>
      <c r="NL84" s="836"/>
      <c r="NM84" s="836"/>
      <c r="NN84" s="836"/>
      <c r="NO84" s="836"/>
      <c r="NP84" s="836"/>
      <c r="NQ84" s="836"/>
      <c r="NR84" s="836"/>
    </row>
    <row r="85" spans="1:382" ht="15" hidden="1" customHeight="1" outlineLevel="1" x14ac:dyDescent="0.3">
      <c r="A85" s="1180">
        <v>40196</v>
      </c>
      <c r="B85" s="1180"/>
      <c r="C85" s="411"/>
      <c r="D85" s="411"/>
      <c r="AR85" s="23"/>
      <c r="AT85" s="23"/>
      <c r="BH85" s="23"/>
      <c r="BU85" s="17"/>
      <c r="BW85" s="17"/>
      <c r="CI85" s="17"/>
      <c r="CK85" s="17"/>
      <c r="CW85" s="17"/>
      <c r="CY85" s="17"/>
      <c r="DK85" s="17"/>
      <c r="DM85" s="17"/>
      <c r="DY85" s="17"/>
      <c r="EA85" s="17"/>
      <c r="EM85" s="17"/>
      <c r="EO85" s="17"/>
      <c r="ES85" s="605"/>
      <c r="LG85" s="835"/>
      <c r="LL85" s="836"/>
      <c r="LM85" s="836"/>
      <c r="LN85" s="836"/>
      <c r="LO85" s="836"/>
      <c r="LP85" s="836"/>
      <c r="LQ85" s="836"/>
      <c r="LR85" s="836"/>
      <c r="LS85" s="836"/>
      <c r="LT85" s="836"/>
      <c r="LU85" s="836"/>
      <c r="LV85" s="836"/>
      <c r="LW85" s="836"/>
      <c r="LX85" s="836"/>
      <c r="LY85" s="836"/>
      <c r="LZ85" s="836"/>
      <c r="MA85" s="836"/>
      <c r="MB85" s="836"/>
      <c r="MC85" s="836"/>
      <c r="MD85" s="836"/>
      <c r="ME85" s="836"/>
      <c r="MF85" s="836"/>
      <c r="MG85" s="836"/>
      <c r="MH85" s="836"/>
      <c r="MI85" s="836"/>
      <c r="MJ85" s="836"/>
      <c r="MK85" s="836"/>
      <c r="ML85" s="836"/>
      <c r="MM85" s="836"/>
      <c r="MN85" s="836"/>
      <c r="MO85" s="836"/>
      <c r="MP85" s="836"/>
      <c r="MQ85" s="836"/>
      <c r="MR85" s="836"/>
      <c r="MS85" s="836"/>
      <c r="MT85" s="836"/>
      <c r="MU85" s="836"/>
      <c r="MV85" s="836"/>
      <c r="MW85" s="836"/>
      <c r="MX85" s="836"/>
      <c r="MY85" s="836"/>
      <c r="MZ85" s="836"/>
      <c r="NA85" s="836"/>
      <c r="NB85" s="836"/>
      <c r="NC85" s="836"/>
      <c r="ND85" s="836"/>
      <c r="NE85" s="836"/>
      <c r="NF85" s="836"/>
      <c r="NG85" s="836"/>
      <c r="NH85" s="836"/>
      <c r="NI85" s="836"/>
      <c r="NJ85" s="836"/>
      <c r="NK85" s="836"/>
      <c r="NL85" s="836"/>
      <c r="NM85" s="836"/>
      <c r="NN85" s="836"/>
      <c r="NO85" s="836"/>
      <c r="NP85" s="836"/>
      <c r="NQ85" s="836"/>
      <c r="NR85" s="836"/>
    </row>
    <row r="86" spans="1:382" ht="15" hidden="1" customHeight="1" outlineLevel="1" x14ac:dyDescent="0.3">
      <c r="A86" s="1180">
        <v>40219</v>
      </c>
      <c r="B86" s="1180"/>
      <c r="C86" s="411"/>
      <c r="D86" s="411"/>
      <c r="AR86" s="23"/>
      <c r="AT86" s="23"/>
      <c r="BH86" s="23"/>
      <c r="BU86" s="17"/>
      <c r="BW86" s="17"/>
      <c r="CI86" s="17"/>
      <c r="CK86" s="17"/>
      <c r="CW86" s="17"/>
      <c r="CY86" s="17"/>
      <c r="DK86" s="17"/>
      <c r="DM86" s="17"/>
      <c r="DY86" s="17"/>
      <c r="EA86" s="17"/>
      <c r="EM86" s="17"/>
      <c r="EO86" s="17"/>
      <c r="ES86" s="605"/>
      <c r="LG86" s="835"/>
      <c r="LL86" s="836"/>
      <c r="LM86" s="836"/>
      <c r="LN86" s="836"/>
      <c r="LO86" s="836"/>
      <c r="LP86" s="836"/>
      <c r="LQ86" s="836"/>
      <c r="LR86" s="836"/>
      <c r="LS86" s="836"/>
      <c r="LT86" s="836"/>
      <c r="LU86" s="836"/>
      <c r="LV86" s="836"/>
      <c r="LW86" s="836"/>
      <c r="LX86" s="836"/>
      <c r="LY86" s="836"/>
      <c r="LZ86" s="836"/>
      <c r="MA86" s="836"/>
      <c r="MB86" s="836"/>
      <c r="MC86" s="836"/>
      <c r="MD86" s="836"/>
      <c r="ME86" s="836"/>
      <c r="MF86" s="836"/>
      <c r="MG86" s="836"/>
      <c r="MH86" s="836"/>
      <c r="MI86" s="836"/>
      <c r="MJ86" s="836"/>
      <c r="MK86" s="836"/>
      <c r="ML86" s="836"/>
      <c r="MM86" s="836"/>
      <c r="MN86" s="836"/>
      <c r="MO86" s="836"/>
      <c r="MP86" s="836"/>
      <c r="MQ86" s="836"/>
      <c r="MR86" s="836"/>
      <c r="MS86" s="836"/>
      <c r="MT86" s="836"/>
      <c r="MU86" s="836"/>
      <c r="MV86" s="836"/>
      <c r="MW86" s="836"/>
      <c r="MX86" s="836"/>
      <c r="MY86" s="836"/>
      <c r="MZ86" s="836"/>
      <c r="NA86" s="836"/>
      <c r="NB86" s="836"/>
      <c r="NC86" s="836"/>
      <c r="ND86" s="836"/>
      <c r="NE86" s="836"/>
      <c r="NF86" s="836"/>
      <c r="NG86" s="836"/>
      <c r="NH86" s="836"/>
      <c r="NI86" s="836"/>
      <c r="NJ86" s="836"/>
      <c r="NK86" s="836"/>
      <c r="NL86" s="836"/>
      <c r="NM86" s="836"/>
      <c r="NN86" s="836"/>
      <c r="NO86" s="836"/>
      <c r="NP86" s="836"/>
      <c r="NQ86" s="836"/>
      <c r="NR86" s="836"/>
    </row>
    <row r="87" spans="1:382" ht="15" hidden="1" customHeight="1" outlineLevel="1" x14ac:dyDescent="0.3">
      <c r="A87" s="1180">
        <v>40329</v>
      </c>
      <c r="B87" s="1180"/>
      <c r="C87" s="411"/>
      <c r="D87" s="411"/>
      <c r="AR87" s="23"/>
      <c r="AT87" s="23"/>
      <c r="BH87" s="23"/>
      <c r="BU87" s="17"/>
      <c r="BW87" s="17"/>
      <c r="CI87" s="17"/>
      <c r="CK87" s="17"/>
      <c r="CW87" s="17"/>
      <c r="CY87" s="17"/>
      <c r="DK87" s="17"/>
      <c r="DM87" s="17"/>
      <c r="DY87" s="17"/>
      <c r="EA87" s="17"/>
      <c r="EM87" s="17"/>
      <c r="EO87" s="17"/>
      <c r="ES87" s="605"/>
      <c r="LG87" s="835"/>
      <c r="LL87" s="836"/>
      <c r="LM87" s="836"/>
      <c r="LN87" s="836"/>
      <c r="LO87" s="836"/>
      <c r="LP87" s="836"/>
      <c r="LQ87" s="836"/>
      <c r="LR87" s="836"/>
      <c r="LS87" s="836"/>
      <c r="LT87" s="836"/>
      <c r="LU87" s="836"/>
      <c r="LV87" s="836"/>
      <c r="LW87" s="836"/>
      <c r="LX87" s="836"/>
      <c r="LY87" s="836"/>
      <c r="LZ87" s="836"/>
      <c r="MA87" s="836"/>
      <c r="MB87" s="836"/>
      <c r="MC87" s="836"/>
      <c r="MD87" s="836"/>
      <c r="ME87" s="836"/>
      <c r="MF87" s="836"/>
      <c r="MG87" s="836"/>
      <c r="MH87" s="836"/>
      <c r="MI87" s="836"/>
      <c r="MJ87" s="836"/>
      <c r="MK87" s="836"/>
      <c r="ML87" s="836"/>
      <c r="MM87" s="836"/>
      <c r="MN87" s="836"/>
      <c r="MO87" s="836"/>
      <c r="MP87" s="836"/>
      <c r="MQ87" s="836"/>
      <c r="MR87" s="836"/>
      <c r="MS87" s="836"/>
      <c r="MT87" s="836"/>
      <c r="MU87" s="836"/>
      <c r="MV87" s="836"/>
      <c r="MW87" s="836"/>
      <c r="MX87" s="836"/>
      <c r="MY87" s="836"/>
      <c r="MZ87" s="836"/>
      <c r="NA87" s="836"/>
      <c r="NB87" s="836"/>
      <c r="NC87" s="836"/>
      <c r="ND87" s="836"/>
      <c r="NE87" s="836"/>
      <c r="NF87" s="836"/>
      <c r="NG87" s="836"/>
      <c r="NH87" s="836"/>
      <c r="NI87" s="836"/>
      <c r="NJ87" s="836"/>
      <c r="NK87" s="836"/>
      <c r="NL87" s="836"/>
      <c r="NM87" s="836"/>
      <c r="NN87" s="836"/>
      <c r="NO87" s="836"/>
      <c r="NP87" s="836"/>
      <c r="NQ87" s="836"/>
      <c r="NR87" s="836"/>
    </row>
    <row r="88" spans="1:382" ht="15" hidden="1" customHeight="1" outlineLevel="1" x14ac:dyDescent="0.3">
      <c r="A88" s="1180">
        <v>40364</v>
      </c>
      <c r="B88" s="1180"/>
      <c r="C88" s="411"/>
      <c r="D88" s="411"/>
      <c r="AR88" s="23"/>
      <c r="AT88" s="23"/>
      <c r="BH88" s="23"/>
      <c r="BU88" s="17"/>
      <c r="BW88" s="17"/>
      <c r="CI88" s="17"/>
      <c r="CK88" s="17"/>
      <c r="CW88" s="17"/>
      <c r="CY88" s="17"/>
      <c r="DK88" s="17"/>
      <c r="DM88" s="17"/>
      <c r="DY88" s="17"/>
      <c r="EA88" s="17"/>
      <c r="EM88" s="17"/>
      <c r="EO88" s="17"/>
      <c r="ES88" s="605"/>
      <c r="LG88" s="835"/>
      <c r="LL88" s="836"/>
      <c r="LM88" s="836"/>
      <c r="LN88" s="836"/>
      <c r="LO88" s="836"/>
      <c r="LP88" s="836"/>
      <c r="LQ88" s="836"/>
      <c r="LR88" s="836"/>
      <c r="LS88" s="836"/>
      <c r="LT88" s="836"/>
      <c r="LU88" s="836"/>
      <c r="LV88" s="836"/>
      <c r="LW88" s="836"/>
      <c r="LX88" s="836"/>
      <c r="LY88" s="836"/>
      <c r="LZ88" s="836"/>
      <c r="MA88" s="836"/>
      <c r="MB88" s="836"/>
      <c r="MC88" s="836"/>
      <c r="MD88" s="836"/>
      <c r="ME88" s="836"/>
      <c r="MF88" s="836"/>
      <c r="MG88" s="836"/>
      <c r="MH88" s="836"/>
      <c r="MI88" s="836"/>
      <c r="MJ88" s="836"/>
      <c r="MK88" s="836"/>
      <c r="ML88" s="836"/>
      <c r="MM88" s="836"/>
      <c r="MN88" s="836"/>
      <c r="MO88" s="836"/>
      <c r="MP88" s="836"/>
      <c r="MQ88" s="836"/>
      <c r="MR88" s="836"/>
      <c r="MS88" s="836"/>
      <c r="MT88" s="836"/>
      <c r="MU88" s="836"/>
      <c r="MV88" s="836"/>
      <c r="MW88" s="836"/>
      <c r="MX88" s="836"/>
      <c r="MY88" s="836"/>
      <c r="MZ88" s="836"/>
      <c r="NA88" s="836"/>
      <c r="NB88" s="836"/>
      <c r="NC88" s="836"/>
      <c r="ND88" s="836"/>
      <c r="NE88" s="836"/>
      <c r="NF88" s="836"/>
      <c r="NG88" s="836"/>
      <c r="NH88" s="836"/>
      <c r="NI88" s="836"/>
      <c r="NJ88" s="836"/>
      <c r="NK88" s="836"/>
      <c r="NL88" s="836"/>
      <c r="NM88" s="836"/>
      <c r="NN88" s="836"/>
      <c r="NO88" s="836"/>
      <c r="NP88" s="836"/>
      <c r="NQ88" s="836"/>
      <c r="NR88" s="836"/>
    </row>
    <row r="89" spans="1:382" ht="15" hidden="1" customHeight="1" outlineLevel="1" x14ac:dyDescent="0.3">
      <c r="A89" s="1180">
        <v>40427</v>
      </c>
      <c r="B89" s="1180"/>
      <c r="C89" s="411"/>
      <c r="D89" s="411"/>
      <c r="AR89" s="23"/>
      <c r="AT89" s="23"/>
      <c r="BH89" s="23"/>
      <c r="BU89" s="17"/>
      <c r="BW89" s="17"/>
      <c r="CI89" s="17"/>
      <c r="CK89" s="17"/>
      <c r="CW89" s="17"/>
      <c r="CY89" s="17"/>
      <c r="DK89" s="17"/>
      <c r="DM89" s="17"/>
      <c r="DY89" s="17"/>
      <c r="EA89" s="17"/>
      <c r="EM89" s="17"/>
      <c r="EO89" s="17"/>
      <c r="ES89" s="605"/>
      <c r="LG89" s="835"/>
      <c r="LL89" s="836"/>
      <c r="LM89" s="836"/>
      <c r="LN89" s="836"/>
      <c r="LO89" s="836"/>
      <c r="LP89" s="836"/>
      <c r="LQ89" s="836"/>
      <c r="LR89" s="836"/>
      <c r="LS89" s="836"/>
      <c r="LT89" s="836"/>
      <c r="LU89" s="836"/>
      <c r="LV89" s="836"/>
      <c r="LW89" s="836"/>
      <c r="LX89" s="836"/>
      <c r="LY89" s="836"/>
      <c r="LZ89" s="836"/>
      <c r="MA89" s="836"/>
      <c r="MB89" s="836"/>
      <c r="MC89" s="836"/>
      <c r="MD89" s="836"/>
      <c r="ME89" s="836"/>
      <c r="MF89" s="836"/>
      <c r="MG89" s="836"/>
      <c r="MH89" s="836"/>
      <c r="MI89" s="836"/>
      <c r="MJ89" s="836"/>
      <c r="MK89" s="836"/>
      <c r="ML89" s="836"/>
      <c r="MM89" s="836"/>
      <c r="MN89" s="836"/>
      <c r="MO89" s="836"/>
      <c r="MP89" s="836"/>
      <c r="MQ89" s="836"/>
      <c r="MR89" s="836"/>
      <c r="MS89" s="836"/>
      <c r="MT89" s="836"/>
      <c r="MU89" s="836"/>
      <c r="MV89" s="836"/>
      <c r="MW89" s="836"/>
      <c r="MX89" s="836"/>
      <c r="MY89" s="836"/>
      <c r="MZ89" s="836"/>
      <c r="NA89" s="836"/>
      <c r="NB89" s="836"/>
      <c r="NC89" s="836"/>
      <c r="ND89" s="836"/>
      <c r="NE89" s="836"/>
      <c r="NF89" s="836"/>
      <c r="NG89" s="836"/>
      <c r="NH89" s="836"/>
      <c r="NI89" s="836"/>
      <c r="NJ89" s="836"/>
      <c r="NK89" s="836"/>
      <c r="NL89" s="836"/>
      <c r="NM89" s="836"/>
      <c r="NN89" s="836"/>
      <c r="NO89" s="836"/>
      <c r="NP89" s="836"/>
      <c r="NQ89" s="836"/>
      <c r="NR89" s="836"/>
    </row>
    <row r="90" spans="1:382" ht="15" hidden="1" customHeight="1" outlineLevel="1" x14ac:dyDescent="0.3">
      <c r="A90" s="1180">
        <v>40493</v>
      </c>
      <c r="B90" s="1180"/>
      <c r="C90" s="411"/>
      <c r="D90" s="411"/>
      <c r="AR90" s="23"/>
      <c r="AT90" s="23"/>
      <c r="BH90" s="23"/>
      <c r="BU90" s="17"/>
      <c r="BW90" s="17"/>
      <c r="CI90" s="17"/>
      <c r="CK90" s="17"/>
      <c r="CW90" s="17"/>
      <c r="CY90" s="17"/>
      <c r="DK90" s="17"/>
      <c r="DM90" s="17"/>
      <c r="DY90" s="17"/>
      <c r="EA90" s="17"/>
      <c r="EM90" s="17"/>
      <c r="EO90" s="17"/>
      <c r="ES90" s="605"/>
      <c r="LG90" s="835"/>
      <c r="LL90" s="836"/>
      <c r="LM90" s="836"/>
      <c r="LN90" s="836"/>
      <c r="LO90" s="836"/>
      <c r="LP90" s="836"/>
      <c r="LQ90" s="836"/>
      <c r="LR90" s="836"/>
      <c r="LS90" s="836"/>
      <c r="LT90" s="836"/>
      <c r="LU90" s="836"/>
      <c r="LV90" s="836"/>
      <c r="LW90" s="836"/>
      <c r="LX90" s="836"/>
      <c r="LY90" s="836"/>
      <c r="LZ90" s="836"/>
      <c r="MA90" s="836"/>
      <c r="MB90" s="836"/>
      <c r="MC90" s="836"/>
      <c r="MD90" s="836"/>
      <c r="ME90" s="836"/>
      <c r="MF90" s="836"/>
      <c r="MG90" s="836"/>
      <c r="MH90" s="836"/>
      <c r="MI90" s="836"/>
      <c r="MJ90" s="836"/>
      <c r="MK90" s="836"/>
      <c r="ML90" s="836"/>
      <c r="MM90" s="836"/>
      <c r="MN90" s="836"/>
      <c r="MO90" s="836"/>
      <c r="MP90" s="836"/>
      <c r="MQ90" s="836"/>
      <c r="MR90" s="836"/>
      <c r="MS90" s="836"/>
      <c r="MT90" s="836"/>
      <c r="MU90" s="836"/>
      <c r="MV90" s="836"/>
      <c r="MW90" s="836"/>
      <c r="MX90" s="836"/>
      <c r="MY90" s="836"/>
      <c r="MZ90" s="836"/>
      <c r="NA90" s="836"/>
      <c r="NB90" s="836"/>
      <c r="NC90" s="836"/>
      <c r="ND90" s="836"/>
      <c r="NE90" s="836"/>
      <c r="NF90" s="836"/>
      <c r="NG90" s="836"/>
      <c r="NH90" s="836"/>
      <c r="NI90" s="836"/>
      <c r="NJ90" s="836"/>
      <c r="NK90" s="836"/>
      <c r="NL90" s="836"/>
      <c r="NM90" s="836"/>
      <c r="NN90" s="836"/>
      <c r="NO90" s="836"/>
      <c r="NP90" s="836"/>
      <c r="NQ90" s="836"/>
      <c r="NR90" s="836"/>
    </row>
    <row r="91" spans="1:382" ht="15" hidden="1" customHeight="1" outlineLevel="1" x14ac:dyDescent="0.3">
      <c r="A91" s="1180">
        <v>40507</v>
      </c>
      <c r="B91" s="1180"/>
      <c r="C91" s="411"/>
      <c r="D91" s="411"/>
      <c r="AR91" s="23"/>
      <c r="AT91" s="23"/>
      <c r="BH91" s="23"/>
      <c r="BU91" s="17"/>
      <c r="BW91" s="17"/>
      <c r="CI91" s="17"/>
      <c r="CK91" s="17"/>
      <c r="CW91" s="17"/>
      <c r="CY91" s="17"/>
      <c r="DK91" s="17"/>
      <c r="DM91" s="17"/>
      <c r="DY91" s="17"/>
      <c r="EA91" s="17"/>
      <c r="EM91" s="17"/>
      <c r="EO91" s="17"/>
      <c r="ES91" s="605"/>
      <c r="LG91" s="835"/>
      <c r="LL91" s="836"/>
      <c r="LM91" s="836"/>
      <c r="LN91" s="836"/>
      <c r="LO91" s="836"/>
      <c r="LP91" s="836"/>
      <c r="LQ91" s="836"/>
      <c r="LR91" s="836"/>
      <c r="LS91" s="836"/>
      <c r="LT91" s="836"/>
      <c r="LU91" s="836"/>
      <c r="LV91" s="836"/>
      <c r="LW91" s="836"/>
      <c r="LX91" s="836"/>
      <c r="LY91" s="836"/>
      <c r="LZ91" s="836"/>
      <c r="MA91" s="836"/>
      <c r="MB91" s="836"/>
      <c r="MC91" s="836"/>
      <c r="MD91" s="836"/>
      <c r="ME91" s="836"/>
      <c r="MF91" s="836"/>
      <c r="MG91" s="836"/>
      <c r="MH91" s="836"/>
      <c r="MI91" s="836"/>
      <c r="MJ91" s="836"/>
      <c r="MK91" s="836"/>
      <c r="ML91" s="836"/>
      <c r="MM91" s="836"/>
      <c r="MN91" s="836"/>
      <c r="MO91" s="836"/>
      <c r="MP91" s="836"/>
      <c r="MQ91" s="836"/>
      <c r="MR91" s="836"/>
      <c r="MS91" s="836"/>
      <c r="MT91" s="836"/>
      <c r="MU91" s="836"/>
      <c r="MV91" s="836"/>
      <c r="MW91" s="836"/>
      <c r="MX91" s="836"/>
      <c r="MY91" s="836"/>
      <c r="MZ91" s="836"/>
      <c r="NA91" s="836"/>
      <c r="NB91" s="836"/>
      <c r="NC91" s="836"/>
      <c r="ND91" s="836"/>
      <c r="NE91" s="836"/>
      <c r="NF91" s="836"/>
      <c r="NG91" s="836"/>
      <c r="NH91" s="836"/>
      <c r="NI91" s="836"/>
      <c r="NJ91" s="836"/>
      <c r="NK91" s="836"/>
      <c r="NL91" s="836"/>
      <c r="NM91" s="836"/>
      <c r="NN91" s="836"/>
      <c r="NO91" s="836"/>
      <c r="NP91" s="836"/>
      <c r="NQ91" s="836"/>
      <c r="NR91" s="836"/>
    </row>
    <row r="92" spans="1:382" ht="15" hidden="1" customHeight="1" outlineLevel="1" x14ac:dyDescent="0.3">
      <c r="A92" s="1180">
        <v>40508</v>
      </c>
      <c r="B92" s="1180"/>
      <c r="C92" s="411"/>
      <c r="D92" s="411"/>
      <c r="AR92" s="23"/>
      <c r="AT92" s="23"/>
      <c r="BH92" s="23"/>
      <c r="BU92" s="17"/>
      <c r="BW92" s="17"/>
      <c r="CI92" s="17"/>
      <c r="CK92" s="17"/>
      <c r="CW92" s="17"/>
      <c r="CY92" s="17"/>
      <c r="DK92" s="17"/>
      <c r="DM92" s="17"/>
      <c r="DY92" s="17"/>
      <c r="EA92" s="17"/>
      <c r="EM92" s="17"/>
      <c r="EO92" s="17"/>
      <c r="ES92" s="605"/>
      <c r="LG92" s="835"/>
      <c r="LL92" s="836"/>
      <c r="LM92" s="836"/>
      <c r="LN92" s="836"/>
      <c r="LO92" s="836"/>
      <c r="LP92" s="836"/>
      <c r="LQ92" s="836"/>
      <c r="LR92" s="836"/>
      <c r="LS92" s="836"/>
      <c r="LT92" s="836"/>
      <c r="LU92" s="836"/>
      <c r="LV92" s="836"/>
      <c r="LW92" s="836"/>
      <c r="LX92" s="836"/>
      <c r="LY92" s="836"/>
      <c r="LZ92" s="836"/>
      <c r="MA92" s="836"/>
      <c r="MB92" s="836"/>
      <c r="MC92" s="836"/>
      <c r="MD92" s="836"/>
      <c r="ME92" s="836"/>
      <c r="MF92" s="836"/>
      <c r="MG92" s="836"/>
      <c r="MH92" s="836"/>
      <c r="MI92" s="836"/>
      <c r="MJ92" s="836"/>
      <c r="MK92" s="836"/>
      <c r="ML92" s="836"/>
      <c r="MM92" s="836"/>
      <c r="MN92" s="836"/>
      <c r="MO92" s="836"/>
      <c r="MP92" s="836"/>
      <c r="MQ92" s="836"/>
      <c r="MR92" s="836"/>
      <c r="MS92" s="836"/>
      <c r="MT92" s="836"/>
      <c r="MU92" s="836"/>
      <c r="MV92" s="836"/>
      <c r="MW92" s="836"/>
      <c r="MX92" s="836"/>
      <c r="MY92" s="836"/>
      <c r="MZ92" s="836"/>
      <c r="NA92" s="836"/>
      <c r="NB92" s="836"/>
      <c r="NC92" s="836"/>
      <c r="ND92" s="836"/>
      <c r="NE92" s="836"/>
      <c r="NF92" s="836"/>
      <c r="NG92" s="836"/>
      <c r="NH92" s="836"/>
      <c r="NI92" s="836"/>
      <c r="NJ92" s="836"/>
      <c r="NK92" s="836"/>
      <c r="NL92" s="836"/>
      <c r="NM92" s="836"/>
      <c r="NN92" s="836"/>
      <c r="NO92" s="836"/>
      <c r="NP92" s="836"/>
      <c r="NQ92" s="836"/>
      <c r="NR92" s="836"/>
    </row>
    <row r="93" spans="1:382" ht="15" hidden="1" customHeight="1" outlineLevel="1" x14ac:dyDescent="0.3">
      <c r="A93" s="1180">
        <v>40536</v>
      </c>
      <c r="B93" s="1180"/>
      <c r="C93" s="411"/>
      <c r="D93" s="411"/>
      <c r="AR93" s="23"/>
      <c r="AT93" s="23"/>
      <c r="BH93" s="23"/>
      <c r="BU93" s="17"/>
      <c r="BW93" s="17"/>
      <c r="CI93" s="17"/>
      <c r="CK93" s="17"/>
      <c r="CW93" s="17"/>
      <c r="CY93" s="17"/>
      <c r="DK93" s="17"/>
      <c r="DM93" s="17"/>
      <c r="DY93" s="17"/>
      <c r="EA93" s="17"/>
      <c r="EM93" s="17"/>
      <c r="EO93" s="17"/>
      <c r="ES93" s="605"/>
      <c r="LG93" s="835"/>
      <c r="LL93" s="836"/>
      <c r="LM93" s="836"/>
      <c r="LN93" s="836"/>
      <c r="LO93" s="836"/>
      <c r="LP93" s="836"/>
      <c r="LQ93" s="836"/>
      <c r="LR93" s="836"/>
      <c r="LS93" s="836"/>
      <c r="LT93" s="836"/>
      <c r="LU93" s="836"/>
      <c r="LV93" s="836"/>
      <c r="LW93" s="836"/>
      <c r="LX93" s="836"/>
      <c r="LY93" s="836"/>
      <c r="LZ93" s="836"/>
      <c r="MA93" s="836"/>
      <c r="MB93" s="836"/>
      <c r="MC93" s="836"/>
      <c r="MD93" s="836"/>
      <c r="ME93" s="836"/>
      <c r="MF93" s="836"/>
      <c r="MG93" s="836"/>
      <c r="MH93" s="836"/>
      <c r="MI93" s="836"/>
      <c r="MJ93" s="836"/>
      <c r="MK93" s="836"/>
      <c r="ML93" s="836"/>
      <c r="MM93" s="836"/>
      <c r="MN93" s="836"/>
      <c r="MO93" s="836"/>
      <c r="MP93" s="836"/>
      <c r="MQ93" s="836"/>
      <c r="MR93" s="836"/>
      <c r="MS93" s="836"/>
      <c r="MT93" s="836"/>
      <c r="MU93" s="836"/>
      <c r="MV93" s="836"/>
      <c r="MW93" s="836"/>
      <c r="MX93" s="836"/>
      <c r="MY93" s="836"/>
      <c r="MZ93" s="836"/>
      <c r="NA93" s="836"/>
      <c r="NB93" s="836"/>
      <c r="NC93" s="836"/>
      <c r="ND93" s="836"/>
      <c r="NE93" s="836"/>
      <c r="NF93" s="836"/>
      <c r="NG93" s="836"/>
      <c r="NH93" s="836"/>
      <c r="NI93" s="836"/>
      <c r="NJ93" s="836"/>
      <c r="NK93" s="836"/>
      <c r="NL93" s="836"/>
      <c r="NM93" s="836"/>
      <c r="NN93" s="836"/>
      <c r="NO93" s="836"/>
      <c r="NP93" s="836"/>
      <c r="NQ93" s="836"/>
      <c r="NR93" s="836"/>
    </row>
    <row r="94" spans="1:382" ht="15" hidden="1" customHeight="1" outlineLevel="1" x14ac:dyDescent="0.3">
      <c r="A94" s="1180">
        <v>40539</v>
      </c>
      <c r="B94" s="1180"/>
      <c r="C94" s="411"/>
      <c r="D94" s="411"/>
      <c r="AR94" s="23"/>
      <c r="AT94" s="23"/>
      <c r="BH94" s="23"/>
      <c r="BU94" s="17"/>
      <c r="BW94" s="17"/>
      <c r="CI94" s="17"/>
      <c r="CK94" s="17"/>
      <c r="CW94" s="17"/>
      <c r="CY94" s="17"/>
      <c r="DK94" s="17"/>
      <c r="DM94" s="17"/>
      <c r="DY94" s="17"/>
      <c r="EA94" s="17"/>
      <c r="EM94" s="17"/>
      <c r="EO94" s="17"/>
      <c r="ES94" s="605"/>
      <c r="LG94" s="835"/>
      <c r="LL94" s="836"/>
      <c r="LM94" s="836"/>
      <c r="LN94" s="836"/>
      <c r="LO94" s="836"/>
      <c r="LP94" s="836"/>
      <c r="LQ94" s="836"/>
      <c r="LR94" s="836"/>
      <c r="LS94" s="836"/>
      <c r="LT94" s="836"/>
      <c r="LU94" s="836"/>
      <c r="LV94" s="836"/>
      <c r="LW94" s="836"/>
      <c r="LX94" s="836"/>
      <c r="LY94" s="836"/>
      <c r="LZ94" s="836"/>
      <c r="MA94" s="836"/>
      <c r="MB94" s="836"/>
      <c r="MC94" s="836"/>
      <c r="MD94" s="836"/>
      <c r="ME94" s="836"/>
      <c r="MF94" s="836"/>
      <c r="MG94" s="836"/>
      <c r="MH94" s="836"/>
      <c r="MI94" s="836"/>
      <c r="MJ94" s="836"/>
      <c r="MK94" s="836"/>
      <c r="ML94" s="836"/>
      <c r="MM94" s="836"/>
      <c r="MN94" s="836"/>
      <c r="MO94" s="836"/>
      <c r="MP94" s="836"/>
      <c r="MQ94" s="836"/>
      <c r="MR94" s="836"/>
      <c r="MS94" s="836"/>
      <c r="MT94" s="836"/>
      <c r="MU94" s="836"/>
      <c r="MV94" s="836"/>
      <c r="MW94" s="836"/>
      <c r="MX94" s="836"/>
      <c r="MY94" s="836"/>
      <c r="MZ94" s="836"/>
      <c r="NA94" s="836"/>
      <c r="NB94" s="836"/>
      <c r="NC94" s="836"/>
      <c r="ND94" s="836"/>
      <c r="NE94" s="836"/>
      <c r="NF94" s="836"/>
      <c r="NG94" s="836"/>
      <c r="NH94" s="836"/>
      <c r="NI94" s="836"/>
      <c r="NJ94" s="836"/>
      <c r="NK94" s="836"/>
      <c r="NL94" s="836"/>
      <c r="NM94" s="836"/>
      <c r="NN94" s="836"/>
      <c r="NO94" s="836"/>
      <c r="NP94" s="836"/>
      <c r="NQ94" s="836"/>
      <c r="NR94" s="836"/>
    </row>
    <row r="95" spans="1:382" ht="15" hidden="1" customHeight="1" outlineLevel="1" x14ac:dyDescent="0.3">
      <c r="A95" s="1187">
        <v>40543</v>
      </c>
      <c r="B95" s="1180"/>
      <c r="C95" s="411"/>
      <c r="D95" s="411"/>
      <c r="AR95" s="23"/>
      <c r="AT95" s="23"/>
      <c r="BH95" s="23"/>
      <c r="BU95" s="17"/>
      <c r="BW95" s="17"/>
      <c r="CI95" s="17"/>
      <c r="CK95" s="17"/>
      <c r="CW95" s="17"/>
      <c r="CY95" s="17"/>
      <c r="DK95" s="17"/>
      <c r="DM95" s="17"/>
      <c r="DY95" s="17"/>
      <c r="EA95" s="17"/>
      <c r="EM95" s="17"/>
      <c r="EO95" s="17"/>
      <c r="ES95" s="605"/>
      <c r="LG95" s="835"/>
      <c r="LL95" s="836"/>
      <c r="LM95" s="836"/>
      <c r="LN95" s="836"/>
      <c r="LO95" s="836"/>
      <c r="LP95" s="836"/>
      <c r="LQ95" s="836"/>
      <c r="LR95" s="836"/>
      <c r="LS95" s="836"/>
      <c r="LT95" s="836"/>
      <c r="LU95" s="836"/>
      <c r="LV95" s="836"/>
      <c r="LW95" s="836"/>
      <c r="LX95" s="836"/>
      <c r="LY95" s="836"/>
      <c r="LZ95" s="836"/>
      <c r="MA95" s="836"/>
      <c r="MB95" s="836"/>
      <c r="MC95" s="836"/>
      <c r="MD95" s="836"/>
      <c r="ME95" s="836"/>
      <c r="MF95" s="836"/>
      <c r="MG95" s="836"/>
      <c r="MH95" s="836"/>
      <c r="MI95" s="836"/>
      <c r="MJ95" s="836"/>
      <c r="MK95" s="836"/>
      <c r="ML95" s="836"/>
      <c r="MM95" s="836"/>
      <c r="MN95" s="836"/>
      <c r="MO95" s="836"/>
      <c r="MP95" s="836"/>
      <c r="MQ95" s="836"/>
      <c r="MR95" s="836"/>
      <c r="MS95" s="836"/>
      <c r="MT95" s="836"/>
      <c r="MU95" s="836"/>
      <c r="MV95" s="836"/>
      <c r="MW95" s="836"/>
      <c r="MX95" s="836"/>
      <c r="MY95" s="836"/>
      <c r="MZ95" s="836"/>
      <c r="NA95" s="836"/>
      <c r="NB95" s="836"/>
      <c r="NC95" s="836"/>
      <c r="ND95" s="836"/>
      <c r="NE95" s="836"/>
      <c r="NF95" s="836"/>
      <c r="NG95" s="836"/>
      <c r="NH95" s="836"/>
      <c r="NI95" s="836"/>
      <c r="NJ95" s="836"/>
      <c r="NK95" s="836"/>
      <c r="NL95" s="836"/>
      <c r="NM95" s="836"/>
      <c r="NN95" s="836"/>
      <c r="NO95" s="836"/>
      <c r="NP95" s="836"/>
      <c r="NQ95" s="836"/>
      <c r="NR95" s="836"/>
    </row>
    <row r="96" spans="1:382" ht="15" hidden="1" customHeight="1" outlineLevel="1" x14ac:dyDescent="0.3">
      <c r="A96" s="1180">
        <v>40560</v>
      </c>
      <c r="B96" s="1180"/>
      <c r="C96" s="411"/>
      <c r="D96" s="411"/>
      <c r="AR96" s="23"/>
      <c r="AT96" s="23"/>
      <c r="BH96" s="23"/>
      <c r="BU96" s="17"/>
      <c r="BW96" s="17"/>
      <c r="CI96" s="17"/>
      <c r="CK96" s="17"/>
      <c r="CW96" s="17"/>
      <c r="CY96" s="17"/>
      <c r="DK96" s="17"/>
      <c r="DM96" s="17"/>
      <c r="DY96" s="17"/>
      <c r="EA96" s="17"/>
      <c r="EM96" s="17"/>
      <c r="EO96" s="17"/>
      <c r="ES96" s="605"/>
      <c r="LG96" s="835"/>
      <c r="LL96" s="836"/>
      <c r="LM96" s="836"/>
      <c r="LN96" s="836"/>
      <c r="LO96" s="836"/>
      <c r="LP96" s="836"/>
      <c r="LQ96" s="836"/>
      <c r="LR96" s="836"/>
      <c r="LS96" s="836"/>
      <c r="LT96" s="836"/>
      <c r="LU96" s="836"/>
      <c r="LV96" s="836"/>
      <c r="LW96" s="836"/>
      <c r="LX96" s="836"/>
      <c r="LY96" s="836"/>
      <c r="LZ96" s="836"/>
      <c r="MA96" s="836"/>
      <c r="MB96" s="836"/>
      <c r="MC96" s="836"/>
      <c r="MD96" s="836"/>
      <c r="ME96" s="836"/>
      <c r="MF96" s="836"/>
      <c r="MG96" s="836"/>
      <c r="MH96" s="836"/>
      <c r="MI96" s="836"/>
      <c r="MJ96" s="836"/>
      <c r="MK96" s="836"/>
      <c r="ML96" s="836"/>
      <c r="MM96" s="836"/>
      <c r="MN96" s="836"/>
      <c r="MO96" s="836"/>
      <c r="MP96" s="836"/>
      <c r="MQ96" s="836"/>
      <c r="MR96" s="836"/>
      <c r="MS96" s="836"/>
      <c r="MT96" s="836"/>
      <c r="MU96" s="836"/>
      <c r="MV96" s="836"/>
      <c r="MW96" s="836"/>
      <c r="MX96" s="836"/>
      <c r="MY96" s="836"/>
      <c r="MZ96" s="836"/>
      <c r="NA96" s="836"/>
      <c r="NB96" s="836"/>
      <c r="NC96" s="836"/>
      <c r="ND96" s="836"/>
      <c r="NE96" s="836"/>
      <c r="NF96" s="836"/>
      <c r="NG96" s="836"/>
      <c r="NH96" s="836"/>
      <c r="NI96" s="836"/>
      <c r="NJ96" s="836"/>
      <c r="NK96" s="836"/>
      <c r="NL96" s="836"/>
      <c r="NM96" s="836"/>
      <c r="NN96" s="836"/>
      <c r="NO96" s="836"/>
      <c r="NP96" s="836"/>
      <c r="NQ96" s="836"/>
      <c r="NR96" s="836"/>
    </row>
    <row r="97" spans="1:382" ht="15" hidden="1" customHeight="1" outlineLevel="1" x14ac:dyDescent="0.3">
      <c r="A97" s="1180">
        <v>40655</v>
      </c>
      <c r="B97" s="1180"/>
      <c r="C97" s="411"/>
      <c r="D97" s="411"/>
      <c r="AR97" s="23"/>
      <c r="AT97" s="23"/>
      <c r="BH97" s="23"/>
      <c r="BU97" s="17"/>
      <c r="BW97" s="17"/>
      <c r="CI97" s="17"/>
      <c r="CK97" s="17"/>
      <c r="CW97" s="17"/>
      <c r="CY97" s="17"/>
      <c r="DK97" s="17"/>
      <c r="DM97" s="17"/>
      <c r="DY97" s="17"/>
      <c r="EA97" s="17"/>
      <c r="EM97" s="17"/>
      <c r="EO97" s="17"/>
      <c r="ES97" s="605"/>
      <c r="LG97" s="835"/>
      <c r="LL97" s="836"/>
      <c r="LM97" s="836"/>
      <c r="LN97" s="836"/>
      <c r="LO97" s="836"/>
      <c r="LP97" s="836"/>
      <c r="LQ97" s="836"/>
      <c r="LR97" s="836"/>
      <c r="LS97" s="836"/>
      <c r="LT97" s="836"/>
      <c r="LU97" s="836"/>
      <c r="LV97" s="836"/>
      <c r="LW97" s="836"/>
      <c r="LX97" s="836"/>
      <c r="LY97" s="836"/>
      <c r="LZ97" s="836"/>
      <c r="MA97" s="836"/>
      <c r="MB97" s="836"/>
      <c r="MC97" s="836"/>
      <c r="MD97" s="836"/>
      <c r="ME97" s="836"/>
      <c r="MF97" s="836"/>
      <c r="MG97" s="836"/>
      <c r="MH97" s="836"/>
      <c r="MI97" s="836"/>
      <c r="MJ97" s="836"/>
      <c r="MK97" s="836"/>
      <c r="ML97" s="836"/>
      <c r="MM97" s="836"/>
      <c r="MN97" s="836"/>
      <c r="MO97" s="836"/>
      <c r="MP97" s="836"/>
      <c r="MQ97" s="836"/>
      <c r="MR97" s="836"/>
      <c r="MS97" s="836"/>
      <c r="MT97" s="836"/>
      <c r="MU97" s="836"/>
      <c r="MV97" s="836"/>
      <c r="MW97" s="836"/>
      <c r="MX97" s="836"/>
      <c r="MY97" s="836"/>
      <c r="MZ97" s="836"/>
      <c r="NA97" s="836"/>
      <c r="NB97" s="836"/>
      <c r="NC97" s="836"/>
      <c r="ND97" s="836"/>
      <c r="NE97" s="836"/>
      <c r="NF97" s="836"/>
      <c r="NG97" s="836"/>
      <c r="NH97" s="836"/>
      <c r="NI97" s="836"/>
      <c r="NJ97" s="836"/>
      <c r="NK97" s="836"/>
      <c r="NL97" s="836"/>
      <c r="NM97" s="836"/>
      <c r="NN97" s="836"/>
      <c r="NO97" s="836"/>
      <c r="NP97" s="836"/>
      <c r="NQ97" s="836"/>
      <c r="NR97" s="836"/>
    </row>
    <row r="98" spans="1:382" ht="15" hidden="1" customHeight="1" outlineLevel="1" x14ac:dyDescent="0.3">
      <c r="A98" s="1180">
        <v>40693</v>
      </c>
      <c r="B98" s="1180"/>
      <c r="C98" s="411"/>
      <c r="D98" s="411"/>
      <c r="AR98" s="23"/>
      <c r="AT98" s="23"/>
      <c r="BH98" s="23"/>
      <c r="BU98" s="17"/>
      <c r="BW98" s="17"/>
      <c r="CI98" s="17"/>
      <c r="CK98" s="17"/>
      <c r="CW98" s="17"/>
      <c r="CY98" s="17"/>
      <c r="DK98" s="17"/>
      <c r="DM98" s="17"/>
      <c r="DY98" s="17"/>
      <c r="EA98" s="17"/>
      <c r="EM98" s="17"/>
      <c r="EO98" s="17"/>
      <c r="ES98" s="605"/>
      <c r="LG98" s="835"/>
      <c r="LL98" s="836"/>
      <c r="LM98" s="836"/>
      <c r="LN98" s="836"/>
      <c r="LO98" s="836"/>
      <c r="LP98" s="836"/>
      <c r="LQ98" s="836"/>
      <c r="LR98" s="836"/>
      <c r="LS98" s="836"/>
      <c r="LT98" s="836"/>
      <c r="LU98" s="836"/>
      <c r="LV98" s="836"/>
      <c r="LW98" s="836"/>
      <c r="LX98" s="836"/>
      <c r="LY98" s="836"/>
      <c r="LZ98" s="836"/>
      <c r="MA98" s="836"/>
      <c r="MB98" s="836"/>
      <c r="MC98" s="836"/>
      <c r="MD98" s="836"/>
      <c r="ME98" s="836"/>
      <c r="MF98" s="836"/>
      <c r="MG98" s="836"/>
      <c r="MH98" s="836"/>
      <c r="MI98" s="836"/>
      <c r="MJ98" s="836"/>
      <c r="MK98" s="836"/>
      <c r="ML98" s="836"/>
      <c r="MM98" s="836"/>
      <c r="MN98" s="836"/>
      <c r="MO98" s="836"/>
      <c r="MP98" s="836"/>
      <c r="MQ98" s="836"/>
      <c r="MR98" s="836"/>
      <c r="MS98" s="836"/>
      <c r="MT98" s="836"/>
      <c r="MU98" s="836"/>
      <c r="MV98" s="836"/>
      <c r="MW98" s="836"/>
      <c r="MX98" s="836"/>
      <c r="MY98" s="836"/>
      <c r="MZ98" s="836"/>
      <c r="NA98" s="836"/>
      <c r="NB98" s="836"/>
      <c r="NC98" s="836"/>
      <c r="ND98" s="836"/>
      <c r="NE98" s="836"/>
      <c r="NF98" s="836"/>
      <c r="NG98" s="836"/>
      <c r="NH98" s="836"/>
      <c r="NI98" s="836"/>
      <c r="NJ98" s="836"/>
      <c r="NK98" s="836"/>
      <c r="NL98" s="836"/>
      <c r="NM98" s="836"/>
      <c r="NN98" s="836"/>
      <c r="NO98" s="836"/>
      <c r="NP98" s="836"/>
      <c r="NQ98" s="836"/>
      <c r="NR98" s="836"/>
    </row>
    <row r="99" spans="1:382" ht="15" hidden="1" customHeight="1" outlineLevel="1" x14ac:dyDescent="0.3">
      <c r="A99" s="1180">
        <v>40728</v>
      </c>
      <c r="B99" s="1180"/>
      <c r="C99" s="411"/>
      <c r="D99" s="411"/>
      <c r="AR99" s="23"/>
      <c r="AT99" s="23"/>
      <c r="BH99" s="23"/>
      <c r="BU99" s="17"/>
      <c r="BW99" s="17"/>
      <c r="CI99" s="17"/>
      <c r="CK99" s="17"/>
      <c r="CW99" s="17"/>
      <c r="CY99" s="17"/>
      <c r="DK99" s="17"/>
      <c r="DM99" s="17"/>
      <c r="DY99" s="17"/>
      <c r="EA99" s="17"/>
      <c r="EM99" s="17"/>
      <c r="EO99" s="17"/>
      <c r="ES99" s="605"/>
      <c r="LG99" s="835"/>
      <c r="LL99" s="836"/>
      <c r="LM99" s="836"/>
      <c r="LN99" s="836"/>
      <c r="LO99" s="836"/>
      <c r="LP99" s="836"/>
      <c r="LQ99" s="836"/>
      <c r="LR99" s="836"/>
      <c r="LS99" s="836"/>
      <c r="LT99" s="836"/>
      <c r="LU99" s="836"/>
      <c r="LV99" s="836"/>
      <c r="LW99" s="836"/>
      <c r="LX99" s="836"/>
      <c r="LY99" s="836"/>
      <c r="LZ99" s="836"/>
      <c r="MA99" s="836"/>
      <c r="MB99" s="836"/>
      <c r="MC99" s="836"/>
      <c r="MD99" s="836"/>
      <c r="ME99" s="836"/>
      <c r="MF99" s="836"/>
      <c r="MG99" s="836"/>
      <c r="MH99" s="836"/>
      <c r="MI99" s="836"/>
      <c r="MJ99" s="836"/>
      <c r="MK99" s="836"/>
      <c r="ML99" s="836"/>
      <c r="MM99" s="836"/>
      <c r="MN99" s="836"/>
      <c r="MO99" s="836"/>
      <c r="MP99" s="836"/>
      <c r="MQ99" s="836"/>
      <c r="MR99" s="836"/>
      <c r="MS99" s="836"/>
      <c r="MT99" s="836"/>
      <c r="MU99" s="836"/>
      <c r="MV99" s="836"/>
      <c r="MW99" s="836"/>
      <c r="MX99" s="836"/>
      <c r="MY99" s="836"/>
      <c r="MZ99" s="836"/>
      <c r="NA99" s="836"/>
      <c r="NB99" s="836"/>
      <c r="NC99" s="836"/>
      <c r="ND99" s="836"/>
      <c r="NE99" s="836"/>
      <c r="NF99" s="836"/>
      <c r="NG99" s="836"/>
      <c r="NH99" s="836"/>
      <c r="NI99" s="836"/>
      <c r="NJ99" s="836"/>
      <c r="NK99" s="836"/>
      <c r="NL99" s="836"/>
      <c r="NM99" s="836"/>
      <c r="NN99" s="836"/>
      <c r="NO99" s="836"/>
      <c r="NP99" s="836"/>
      <c r="NQ99" s="836"/>
      <c r="NR99" s="836"/>
    </row>
    <row r="100" spans="1:382" ht="15" hidden="1" customHeight="1" outlineLevel="1" x14ac:dyDescent="0.3">
      <c r="A100" s="1180">
        <v>40791</v>
      </c>
      <c r="B100" s="1180"/>
      <c r="C100" s="411"/>
      <c r="D100" s="411"/>
      <c r="AR100" s="23"/>
      <c r="AT100" s="23"/>
      <c r="BH100" s="23"/>
      <c r="BU100" s="17"/>
      <c r="BW100" s="17"/>
      <c r="CI100" s="17"/>
      <c r="CK100" s="17"/>
      <c r="CW100" s="17"/>
      <c r="CY100" s="17"/>
      <c r="DK100" s="17"/>
      <c r="DM100" s="17"/>
      <c r="DY100" s="17"/>
      <c r="EA100" s="17"/>
      <c r="EM100" s="17"/>
      <c r="EO100" s="17"/>
      <c r="ES100" s="605"/>
      <c r="LG100" s="835"/>
      <c r="LL100" s="836"/>
      <c r="LM100" s="836"/>
      <c r="LN100" s="836"/>
      <c r="LO100" s="836"/>
      <c r="LP100" s="836"/>
      <c r="LQ100" s="836"/>
      <c r="LR100" s="836"/>
      <c r="LS100" s="836"/>
      <c r="LT100" s="836"/>
      <c r="LU100" s="836"/>
      <c r="LV100" s="836"/>
      <c r="LW100" s="836"/>
      <c r="LX100" s="836"/>
      <c r="LY100" s="836"/>
      <c r="LZ100" s="836"/>
      <c r="MA100" s="836"/>
      <c r="MB100" s="836"/>
      <c r="MC100" s="836"/>
      <c r="MD100" s="836"/>
      <c r="ME100" s="836"/>
      <c r="MF100" s="836"/>
      <c r="MG100" s="836"/>
      <c r="MH100" s="836"/>
      <c r="MI100" s="836"/>
      <c r="MJ100" s="836"/>
      <c r="MK100" s="836"/>
      <c r="ML100" s="836"/>
      <c r="MM100" s="836"/>
      <c r="MN100" s="836"/>
      <c r="MO100" s="836"/>
      <c r="MP100" s="836"/>
      <c r="MQ100" s="836"/>
      <c r="MR100" s="836"/>
      <c r="MS100" s="836"/>
      <c r="MT100" s="836"/>
      <c r="MU100" s="836"/>
      <c r="MV100" s="836"/>
      <c r="MW100" s="836"/>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row>
    <row r="101" spans="1:382" ht="15" hidden="1" customHeight="1" outlineLevel="1" x14ac:dyDescent="0.3">
      <c r="A101" s="1180">
        <v>40858</v>
      </c>
      <c r="B101" s="1180"/>
      <c r="C101" s="411"/>
      <c r="D101" s="411"/>
      <c r="AR101" s="23"/>
      <c r="AT101" s="23"/>
      <c r="BH101" s="23"/>
      <c r="BU101" s="17"/>
      <c r="BW101" s="17"/>
      <c r="CI101" s="17"/>
      <c r="CK101" s="17"/>
      <c r="CW101" s="17"/>
      <c r="CY101" s="17"/>
      <c r="DK101" s="17"/>
      <c r="DM101" s="17"/>
      <c r="DY101" s="17"/>
      <c r="EA101" s="17"/>
      <c r="EM101" s="17"/>
      <c r="EO101" s="17"/>
      <c r="ES101" s="605"/>
      <c r="LG101" s="835"/>
      <c r="LL101" s="836"/>
      <c r="LM101" s="836"/>
      <c r="LN101" s="836"/>
      <c r="LO101" s="836"/>
      <c r="LP101" s="836"/>
      <c r="LQ101" s="836"/>
      <c r="LR101" s="836"/>
      <c r="LS101" s="836"/>
      <c r="LT101" s="836"/>
      <c r="LU101" s="836"/>
      <c r="LV101" s="836"/>
      <c r="LW101" s="836"/>
      <c r="LX101" s="836"/>
      <c r="LY101" s="836"/>
      <c r="LZ101" s="836"/>
      <c r="MA101" s="836"/>
      <c r="MB101" s="836"/>
      <c r="MC101" s="836"/>
      <c r="MD101" s="836"/>
      <c r="ME101" s="836"/>
      <c r="MF101" s="836"/>
      <c r="MG101" s="836"/>
      <c r="MH101" s="836"/>
      <c r="MI101" s="836"/>
      <c r="MJ101" s="836"/>
      <c r="MK101" s="836"/>
      <c r="ML101" s="836"/>
      <c r="MM101" s="836"/>
      <c r="MN101" s="836"/>
      <c r="MO101" s="836"/>
      <c r="MP101" s="836"/>
      <c r="MQ101" s="836"/>
      <c r="MR101" s="836"/>
      <c r="MS101" s="836"/>
      <c r="MT101" s="836"/>
      <c r="MU101" s="836"/>
      <c r="MV101" s="836"/>
      <c r="MW101" s="836"/>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row>
    <row r="102" spans="1:382" ht="15" hidden="1" customHeight="1" outlineLevel="1" x14ac:dyDescent="0.3">
      <c r="A102" s="1180">
        <v>40871</v>
      </c>
      <c r="B102" s="1180"/>
      <c r="C102" s="411"/>
      <c r="D102" s="411"/>
      <c r="AR102" s="23"/>
      <c r="AT102" s="23"/>
      <c r="BH102" s="23"/>
      <c r="BU102" s="17"/>
      <c r="BW102" s="17"/>
      <c r="CI102" s="17"/>
      <c r="CK102" s="17"/>
      <c r="CW102" s="17"/>
      <c r="CY102" s="17"/>
      <c r="DK102" s="17"/>
      <c r="DM102" s="17"/>
      <c r="DY102" s="17"/>
      <c r="EA102" s="17"/>
      <c r="EM102" s="17"/>
      <c r="EO102" s="17"/>
      <c r="ES102" s="605"/>
      <c r="LG102" s="835"/>
      <c r="LL102" s="836"/>
      <c r="LM102" s="836"/>
      <c r="LN102" s="836"/>
      <c r="LO102" s="836"/>
      <c r="LP102" s="836"/>
      <c r="LQ102" s="836"/>
      <c r="LR102" s="836"/>
      <c r="LS102" s="836"/>
      <c r="LT102" s="836"/>
      <c r="LU102" s="836"/>
      <c r="LV102" s="836"/>
      <c r="LW102" s="836"/>
      <c r="LX102" s="836"/>
      <c r="LY102" s="836"/>
      <c r="LZ102" s="836"/>
      <c r="MA102" s="836"/>
      <c r="MB102" s="836"/>
      <c r="MC102" s="836"/>
      <c r="MD102" s="836"/>
      <c r="ME102" s="836"/>
      <c r="MF102" s="836"/>
      <c r="MG102" s="836"/>
      <c r="MH102" s="836"/>
      <c r="MI102" s="836"/>
      <c r="MJ102" s="836"/>
      <c r="MK102" s="836"/>
      <c r="ML102" s="836"/>
      <c r="MM102" s="836"/>
      <c r="MN102" s="836"/>
      <c r="MO102" s="836"/>
      <c r="MP102" s="836"/>
      <c r="MQ102" s="836"/>
      <c r="MR102" s="836"/>
      <c r="MS102" s="836"/>
      <c r="MT102" s="836"/>
      <c r="MU102" s="836"/>
      <c r="MV102" s="836"/>
      <c r="MW102" s="836"/>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row>
    <row r="103" spans="1:382" ht="15" hidden="1" customHeight="1" outlineLevel="1" x14ac:dyDescent="0.3">
      <c r="A103" s="1180">
        <v>40872</v>
      </c>
      <c r="B103" s="1180"/>
      <c r="C103" s="411"/>
      <c r="D103" s="411"/>
      <c r="AR103" s="23"/>
      <c r="AT103" s="23"/>
      <c r="BH103" s="23"/>
      <c r="BU103" s="17"/>
      <c r="BW103" s="17"/>
      <c r="CI103" s="17"/>
      <c r="CK103" s="17"/>
      <c r="CW103" s="17"/>
      <c r="CY103" s="17"/>
      <c r="DK103" s="17"/>
      <c r="DM103" s="17"/>
      <c r="DY103" s="17"/>
      <c r="EA103" s="17"/>
      <c r="EM103" s="17"/>
      <c r="EO103" s="17"/>
      <c r="ES103" s="605"/>
      <c r="LG103" s="835"/>
      <c r="LL103" s="836"/>
      <c r="LM103" s="836"/>
      <c r="LN103" s="836"/>
      <c r="LO103" s="836"/>
      <c r="LP103" s="836"/>
      <c r="LQ103" s="836"/>
      <c r="LR103" s="836"/>
      <c r="LS103" s="836"/>
      <c r="LT103" s="836"/>
      <c r="LU103" s="836"/>
      <c r="LV103" s="836"/>
      <c r="LW103" s="836"/>
      <c r="LX103" s="836"/>
      <c r="LY103" s="836"/>
      <c r="LZ103" s="836"/>
      <c r="MA103" s="836"/>
      <c r="MB103" s="836"/>
      <c r="MC103" s="836"/>
      <c r="MD103" s="836"/>
      <c r="ME103" s="836"/>
      <c r="MF103" s="836"/>
      <c r="MG103" s="836"/>
      <c r="MH103" s="836"/>
      <c r="MI103" s="836"/>
      <c r="MJ103" s="836"/>
      <c r="MK103" s="836"/>
      <c r="ML103" s="836"/>
      <c r="MM103" s="836"/>
      <c r="MN103" s="836"/>
      <c r="MO103" s="836"/>
      <c r="MP103" s="836"/>
      <c r="MQ103" s="836"/>
      <c r="MR103" s="836"/>
      <c r="MS103" s="836"/>
      <c r="MT103" s="836"/>
      <c r="MU103" s="836"/>
      <c r="MV103" s="836"/>
      <c r="MW103" s="836"/>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row>
    <row r="104" spans="1:382" ht="15" hidden="1" customHeight="1" outlineLevel="1" x14ac:dyDescent="0.3">
      <c r="A104" s="1187">
        <v>40903</v>
      </c>
      <c r="B104" s="1180"/>
      <c r="C104" s="411"/>
      <c r="D104" s="411"/>
      <c r="AR104" s="23"/>
      <c r="AT104" s="23"/>
      <c r="BH104" s="23"/>
      <c r="BU104" s="17"/>
      <c r="BW104" s="17"/>
      <c r="CI104" s="17"/>
      <c r="CK104" s="17"/>
      <c r="CW104" s="17"/>
      <c r="CY104" s="17"/>
      <c r="DK104" s="17"/>
      <c r="DM104" s="17"/>
      <c r="DY104" s="17"/>
      <c r="EA104" s="17"/>
      <c r="EM104" s="17"/>
      <c r="EO104" s="17"/>
      <c r="ES104" s="605"/>
      <c r="LG104" s="835"/>
      <c r="LL104" s="836"/>
      <c r="LM104" s="836"/>
      <c r="LN104" s="836"/>
      <c r="LO104" s="836"/>
      <c r="LP104" s="836"/>
      <c r="LQ104" s="836"/>
      <c r="LR104" s="836"/>
      <c r="LS104" s="836"/>
      <c r="LT104" s="836"/>
      <c r="LU104" s="836"/>
      <c r="LV104" s="836"/>
      <c r="LW104" s="836"/>
      <c r="LX104" s="836"/>
      <c r="LY104" s="836"/>
      <c r="LZ104" s="836"/>
      <c r="MA104" s="836"/>
      <c r="MB104" s="836"/>
      <c r="MC104" s="836"/>
      <c r="MD104" s="836"/>
      <c r="ME104" s="836"/>
      <c r="MF104" s="836"/>
      <c r="MG104" s="836"/>
      <c r="MH104" s="836"/>
      <c r="MI104" s="836"/>
      <c r="MJ104" s="836"/>
      <c r="MK104" s="836"/>
      <c r="ML104" s="836"/>
      <c r="MM104" s="836"/>
      <c r="MN104" s="836"/>
      <c r="MO104" s="836"/>
      <c r="MP104" s="836"/>
      <c r="MQ104" s="836"/>
      <c r="MR104" s="836"/>
      <c r="MS104" s="836"/>
      <c r="MT104" s="836"/>
      <c r="MU104" s="836"/>
      <c r="MV104" s="836"/>
      <c r="MW104" s="836"/>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row>
    <row r="105" spans="1:382" ht="15" hidden="1" customHeight="1" outlineLevel="1" x14ac:dyDescent="0.3">
      <c r="A105" s="1180">
        <v>40904</v>
      </c>
      <c r="B105" s="1180"/>
      <c r="C105" s="411"/>
      <c r="D105" s="411"/>
      <c r="AR105" s="23"/>
      <c r="AT105" s="23"/>
      <c r="BH105" s="23"/>
      <c r="BU105" s="17"/>
      <c r="BW105" s="17"/>
      <c r="CI105" s="17"/>
      <c r="CK105" s="17"/>
      <c r="CW105" s="17"/>
      <c r="CY105" s="17"/>
      <c r="DK105" s="17"/>
      <c r="DM105" s="17"/>
      <c r="DY105" s="17"/>
      <c r="EA105" s="17"/>
      <c r="EM105" s="17"/>
      <c r="EO105" s="17"/>
      <c r="ES105" s="605"/>
      <c r="LG105" s="835"/>
      <c r="LL105" s="836"/>
      <c r="LM105" s="836"/>
      <c r="LN105" s="836"/>
      <c r="LO105" s="836"/>
      <c r="LP105" s="836"/>
      <c r="LQ105" s="836"/>
      <c r="LR105" s="836"/>
      <c r="LS105" s="836"/>
      <c r="LT105" s="836"/>
      <c r="LU105" s="836"/>
      <c r="LV105" s="836"/>
      <c r="LW105" s="836"/>
      <c r="LX105" s="836"/>
      <c r="LY105" s="836"/>
      <c r="LZ105" s="836"/>
      <c r="MA105" s="836"/>
      <c r="MB105" s="836"/>
      <c r="MC105" s="836"/>
      <c r="MD105" s="836"/>
      <c r="ME105" s="836"/>
      <c r="MF105" s="836"/>
      <c r="MG105" s="836"/>
      <c r="MH105" s="836"/>
      <c r="MI105" s="836"/>
      <c r="MJ105" s="836"/>
      <c r="MK105" s="836"/>
      <c r="ML105" s="836"/>
      <c r="MM105" s="836"/>
      <c r="MN105" s="836"/>
      <c r="MO105" s="836"/>
      <c r="MP105" s="836"/>
      <c r="MQ105" s="836"/>
      <c r="MR105" s="836"/>
      <c r="MS105" s="836"/>
      <c r="MT105" s="836"/>
      <c r="MU105" s="836"/>
      <c r="MV105" s="836"/>
      <c r="MW105" s="836"/>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row>
    <row r="106" spans="1:382" ht="15" hidden="1" customHeight="1" outlineLevel="1" x14ac:dyDescent="0.3">
      <c r="A106" s="1180">
        <v>40910</v>
      </c>
      <c r="B106" s="1180"/>
      <c r="C106" s="411"/>
      <c r="D106" s="411"/>
      <c r="AR106" s="23"/>
      <c r="AT106" s="23"/>
      <c r="BH106" s="23"/>
      <c r="BU106" s="17"/>
      <c r="BW106" s="17"/>
      <c r="CI106" s="17"/>
      <c r="CK106" s="17"/>
      <c r="CW106" s="17"/>
      <c r="CY106" s="17"/>
      <c r="DK106" s="17"/>
      <c r="DM106" s="17"/>
      <c r="DY106" s="17"/>
      <c r="EA106" s="17"/>
      <c r="EM106" s="17"/>
      <c r="EO106" s="17"/>
      <c r="ES106" s="605"/>
      <c r="LG106" s="835"/>
      <c r="LL106" s="836"/>
      <c r="LM106" s="836"/>
      <c r="LN106" s="836"/>
      <c r="LO106" s="836"/>
      <c r="LP106" s="836"/>
      <c r="LQ106" s="836"/>
      <c r="LR106" s="836"/>
      <c r="LS106" s="836"/>
      <c r="LT106" s="836"/>
      <c r="LU106" s="836"/>
      <c r="LV106" s="836"/>
      <c r="LW106" s="836"/>
      <c r="LX106" s="836"/>
      <c r="LY106" s="836"/>
      <c r="LZ106" s="836"/>
      <c r="MA106" s="836"/>
      <c r="MB106" s="836"/>
      <c r="MC106" s="836"/>
      <c r="MD106" s="836"/>
      <c r="ME106" s="836"/>
      <c r="MF106" s="836"/>
      <c r="MG106" s="836"/>
      <c r="MH106" s="836"/>
      <c r="MI106" s="836"/>
      <c r="MJ106" s="836"/>
      <c r="MK106" s="836"/>
      <c r="ML106" s="836"/>
      <c r="MM106" s="836"/>
      <c r="MN106" s="836"/>
      <c r="MO106" s="836"/>
      <c r="MP106" s="836"/>
      <c r="MQ106" s="836"/>
      <c r="MR106" s="836"/>
      <c r="MS106" s="836"/>
      <c r="MT106" s="836"/>
      <c r="MU106" s="836"/>
      <c r="MV106" s="836"/>
      <c r="MW106" s="836"/>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row>
    <row r="107" spans="1:382" ht="15" hidden="1" customHeight="1" outlineLevel="1" x14ac:dyDescent="0.3">
      <c r="A107" s="1180">
        <v>40924</v>
      </c>
      <c r="B107" s="1180"/>
      <c r="C107" s="411"/>
      <c r="D107" s="411"/>
      <c r="AR107" s="23"/>
      <c r="AT107" s="23"/>
      <c r="BH107" s="23"/>
      <c r="BU107" s="17"/>
      <c r="BW107" s="17"/>
      <c r="CI107" s="17"/>
      <c r="CK107" s="17"/>
      <c r="CW107" s="17"/>
      <c r="CY107" s="17"/>
      <c r="DK107" s="17"/>
      <c r="DM107" s="17"/>
      <c r="DY107" s="17"/>
      <c r="EA107" s="17"/>
      <c r="EM107" s="17"/>
      <c r="EO107" s="17"/>
      <c r="ES107" s="605"/>
      <c r="LG107" s="835"/>
      <c r="LL107" s="836"/>
      <c r="LM107" s="836"/>
      <c r="LN107" s="836"/>
      <c r="LO107" s="836"/>
      <c r="LP107" s="836"/>
      <c r="LQ107" s="836"/>
      <c r="LR107" s="836"/>
      <c r="LS107" s="836"/>
      <c r="LT107" s="836"/>
      <c r="LU107" s="836"/>
      <c r="LV107" s="836"/>
      <c r="LW107" s="836"/>
      <c r="LX107" s="836"/>
      <c r="LY107" s="836"/>
      <c r="LZ107" s="836"/>
      <c r="MA107" s="836"/>
      <c r="MB107" s="836"/>
      <c r="MC107" s="836"/>
      <c r="MD107" s="836"/>
      <c r="ME107" s="836"/>
      <c r="MF107" s="836"/>
      <c r="MG107" s="836"/>
      <c r="MH107" s="836"/>
      <c r="MI107" s="836"/>
      <c r="MJ107" s="836"/>
      <c r="MK107" s="836"/>
      <c r="ML107" s="836"/>
      <c r="MM107" s="836"/>
      <c r="MN107" s="836"/>
      <c r="MO107" s="836"/>
      <c r="MP107" s="836"/>
      <c r="MQ107" s="836"/>
      <c r="MR107" s="836"/>
      <c r="MS107" s="836"/>
      <c r="MT107" s="836"/>
      <c r="MU107" s="836"/>
      <c r="MV107" s="836"/>
      <c r="MW107" s="836"/>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row>
    <row r="108" spans="1:382" ht="15" hidden="1" customHeight="1" outlineLevel="1" x14ac:dyDescent="0.3">
      <c r="A108" s="1180">
        <v>41005</v>
      </c>
      <c r="B108" s="1180"/>
      <c r="C108" s="411"/>
      <c r="D108" s="411"/>
      <c r="AR108" s="23"/>
      <c r="AT108" s="23"/>
      <c r="BH108" s="23"/>
      <c r="BU108" s="17"/>
      <c r="BW108" s="17"/>
      <c r="CI108" s="17"/>
      <c r="CK108" s="17"/>
      <c r="CW108" s="17"/>
      <c r="CY108" s="17"/>
      <c r="DK108" s="17"/>
      <c r="DM108" s="17"/>
      <c r="DY108" s="17"/>
      <c r="EA108" s="17"/>
      <c r="EM108" s="17"/>
      <c r="EO108" s="17"/>
      <c r="ES108" s="605"/>
      <c r="LG108" s="835"/>
      <c r="LL108" s="836"/>
      <c r="LM108" s="836"/>
      <c r="LN108" s="836"/>
      <c r="LO108" s="836"/>
      <c r="LP108" s="836"/>
      <c r="LQ108" s="836"/>
      <c r="LR108" s="836"/>
      <c r="LS108" s="836"/>
      <c r="LT108" s="836"/>
      <c r="LU108" s="836"/>
      <c r="LV108" s="836"/>
      <c r="LW108" s="836"/>
      <c r="LX108" s="836"/>
      <c r="LY108" s="836"/>
      <c r="LZ108" s="836"/>
      <c r="MA108" s="836"/>
      <c r="MB108" s="836"/>
      <c r="MC108" s="836"/>
      <c r="MD108" s="836"/>
      <c r="ME108" s="836"/>
      <c r="MF108" s="836"/>
      <c r="MG108" s="836"/>
      <c r="MH108" s="836"/>
      <c r="MI108" s="836"/>
      <c r="MJ108" s="836"/>
      <c r="MK108" s="836"/>
      <c r="ML108" s="836"/>
      <c r="MM108" s="836"/>
      <c r="MN108" s="836"/>
      <c r="MO108" s="836"/>
      <c r="MP108" s="836"/>
      <c r="MQ108" s="836"/>
      <c r="MR108" s="836"/>
      <c r="MS108" s="836"/>
      <c r="MT108" s="836"/>
      <c r="MU108" s="836"/>
      <c r="MV108" s="836"/>
      <c r="MW108" s="836"/>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row>
    <row r="109" spans="1:382" ht="15" hidden="1" customHeight="1" outlineLevel="1" x14ac:dyDescent="0.3">
      <c r="A109" s="1180">
        <v>41057</v>
      </c>
      <c r="B109" s="1180"/>
      <c r="C109" s="411"/>
      <c r="D109" s="411"/>
      <c r="AR109" s="23"/>
      <c r="AT109" s="23"/>
      <c r="BH109" s="23"/>
      <c r="BU109" s="17"/>
      <c r="BW109" s="17"/>
      <c r="CI109" s="17"/>
      <c r="CK109" s="17"/>
      <c r="CW109" s="17"/>
      <c r="CY109" s="17"/>
      <c r="DK109" s="17"/>
      <c r="DM109" s="17"/>
      <c r="DY109" s="17"/>
      <c r="EA109" s="17"/>
      <c r="EM109" s="17"/>
      <c r="EO109" s="17"/>
      <c r="ES109" s="605"/>
      <c r="LG109" s="835"/>
      <c r="LL109" s="836"/>
      <c r="LM109" s="836"/>
      <c r="LN109" s="836"/>
      <c r="LO109" s="836"/>
      <c r="LP109" s="836"/>
      <c r="LQ109" s="836"/>
      <c r="LR109" s="836"/>
      <c r="LS109" s="836"/>
      <c r="LT109" s="836"/>
      <c r="LU109" s="836"/>
      <c r="LV109" s="836"/>
      <c r="LW109" s="836"/>
      <c r="LX109" s="836"/>
      <c r="LY109" s="836"/>
      <c r="LZ109" s="836"/>
      <c r="MA109" s="836"/>
      <c r="MB109" s="836"/>
      <c r="MC109" s="836"/>
      <c r="MD109" s="836"/>
      <c r="ME109" s="836"/>
      <c r="MF109" s="836"/>
      <c r="MG109" s="836"/>
      <c r="MH109" s="836"/>
      <c r="MI109" s="836"/>
      <c r="MJ109" s="836"/>
      <c r="MK109" s="836"/>
      <c r="ML109" s="836"/>
      <c r="MM109" s="836"/>
      <c r="MN109" s="836"/>
      <c r="MO109" s="836"/>
      <c r="MP109" s="836"/>
      <c r="MQ109" s="836"/>
      <c r="MR109" s="836"/>
      <c r="MS109" s="836"/>
      <c r="MT109" s="836"/>
      <c r="MU109" s="836"/>
      <c r="MV109" s="836"/>
      <c r="MW109" s="836"/>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row>
    <row r="110" spans="1:382" ht="15" hidden="1" customHeight="1" outlineLevel="1" x14ac:dyDescent="0.3">
      <c r="A110" s="1180">
        <v>41094</v>
      </c>
      <c r="B110" s="1180"/>
      <c r="C110" s="411"/>
      <c r="D110" s="411"/>
      <c r="AR110" s="23"/>
      <c r="AT110" s="23"/>
      <c r="BH110" s="23"/>
      <c r="BU110" s="17"/>
      <c r="BW110" s="17"/>
      <c r="CI110" s="17"/>
      <c r="CK110" s="17"/>
      <c r="CW110" s="17"/>
      <c r="CY110" s="17"/>
      <c r="DK110" s="17"/>
      <c r="DM110" s="17"/>
      <c r="DY110" s="17"/>
      <c r="EA110" s="17"/>
      <c r="EM110" s="17"/>
      <c r="EO110" s="17"/>
      <c r="ES110" s="605"/>
      <c r="LG110" s="835"/>
      <c r="LL110" s="836"/>
      <c r="LM110" s="836"/>
      <c r="LN110" s="836"/>
      <c r="LO110" s="836"/>
      <c r="LP110" s="836"/>
      <c r="LQ110" s="836"/>
      <c r="LR110" s="836"/>
      <c r="LS110" s="836"/>
      <c r="LT110" s="836"/>
      <c r="LU110" s="836"/>
      <c r="LV110" s="836"/>
      <c r="LW110" s="836"/>
      <c r="LX110" s="836"/>
      <c r="LY110" s="836"/>
      <c r="LZ110" s="836"/>
      <c r="MA110" s="836"/>
      <c r="MB110" s="836"/>
      <c r="MC110" s="836"/>
      <c r="MD110" s="836"/>
      <c r="ME110" s="836"/>
      <c r="MF110" s="836"/>
      <c r="MG110" s="836"/>
      <c r="MH110" s="836"/>
      <c r="MI110" s="836"/>
      <c r="MJ110" s="836"/>
      <c r="MK110" s="836"/>
      <c r="ML110" s="836"/>
      <c r="MM110" s="836"/>
      <c r="MN110" s="836"/>
      <c r="MO110" s="836"/>
      <c r="MP110" s="836"/>
      <c r="MQ110" s="836"/>
      <c r="MR110" s="836"/>
      <c r="MS110" s="836"/>
      <c r="MT110" s="836"/>
      <c r="MU110" s="836"/>
      <c r="MV110" s="836"/>
      <c r="MW110" s="836"/>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row>
    <row r="111" spans="1:382" ht="15" hidden="1" customHeight="1" outlineLevel="1" x14ac:dyDescent="0.3">
      <c r="A111" s="1180">
        <v>41155</v>
      </c>
      <c r="B111" s="1180"/>
      <c r="C111" s="411"/>
      <c r="D111" s="411"/>
      <c r="AR111" s="23"/>
      <c r="AT111" s="23"/>
      <c r="BH111" s="23"/>
      <c r="BU111" s="17"/>
      <c r="BW111" s="17"/>
      <c r="CI111" s="17"/>
      <c r="CK111" s="17"/>
      <c r="CW111" s="17"/>
      <c r="CY111" s="17"/>
      <c r="DK111" s="17"/>
      <c r="DM111" s="17"/>
      <c r="DY111" s="17"/>
      <c r="EA111" s="17"/>
      <c r="EM111" s="17"/>
      <c r="EO111" s="17"/>
      <c r="ES111" s="605"/>
      <c r="LG111" s="835"/>
      <c r="LL111" s="836"/>
      <c r="LM111" s="836"/>
      <c r="LN111" s="836"/>
      <c r="LO111" s="836"/>
      <c r="LP111" s="836"/>
      <c r="LQ111" s="836"/>
      <c r="LR111" s="836"/>
      <c r="LS111" s="836"/>
      <c r="LT111" s="836"/>
      <c r="LU111" s="836"/>
      <c r="LV111" s="836"/>
      <c r="LW111" s="836"/>
      <c r="LX111" s="836"/>
      <c r="LY111" s="836"/>
      <c r="LZ111" s="836"/>
      <c r="MA111" s="836"/>
      <c r="MB111" s="836"/>
      <c r="MC111" s="836"/>
      <c r="MD111" s="836"/>
      <c r="ME111" s="836"/>
      <c r="MF111" s="836"/>
      <c r="MG111" s="836"/>
      <c r="MH111" s="836"/>
      <c r="MI111" s="836"/>
      <c r="MJ111" s="836"/>
      <c r="MK111" s="836"/>
      <c r="ML111" s="836"/>
      <c r="MM111" s="836"/>
      <c r="MN111" s="836"/>
      <c r="MO111" s="836"/>
      <c r="MP111" s="836"/>
      <c r="MQ111" s="836"/>
      <c r="MR111" s="836"/>
      <c r="MS111" s="836"/>
      <c r="MT111" s="836"/>
      <c r="MU111" s="836"/>
      <c r="MV111" s="836"/>
      <c r="MW111" s="836"/>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row>
    <row r="112" spans="1:382" ht="15" hidden="1" customHeight="1" outlineLevel="1" x14ac:dyDescent="0.3">
      <c r="A112" s="1180">
        <v>41225</v>
      </c>
      <c r="B112" s="1180"/>
      <c r="C112" s="411"/>
      <c r="D112" s="411"/>
      <c r="AR112" s="23"/>
      <c r="AT112" s="23"/>
      <c r="BH112" s="23"/>
      <c r="BU112" s="17"/>
      <c r="BW112" s="17"/>
      <c r="CI112" s="17"/>
      <c r="CK112" s="17"/>
      <c r="CW112" s="17"/>
      <c r="CY112" s="17"/>
      <c r="DK112" s="17"/>
      <c r="DM112" s="17"/>
      <c r="DY112" s="17"/>
      <c r="EA112" s="17"/>
      <c r="EM112" s="17"/>
      <c r="EO112" s="17"/>
      <c r="ES112" s="605"/>
      <c r="LG112" s="835"/>
      <c r="LL112" s="836"/>
      <c r="LM112" s="836"/>
      <c r="LN112" s="836"/>
      <c r="LO112" s="836"/>
      <c r="LP112" s="836"/>
      <c r="LQ112" s="836"/>
      <c r="LR112" s="836"/>
      <c r="LS112" s="836"/>
      <c r="LT112" s="836"/>
      <c r="LU112" s="836"/>
      <c r="LV112" s="836"/>
      <c r="LW112" s="836"/>
      <c r="LX112" s="836"/>
      <c r="LY112" s="836"/>
      <c r="LZ112" s="836"/>
      <c r="MA112" s="836"/>
      <c r="MB112" s="836"/>
      <c r="MC112" s="836"/>
      <c r="MD112" s="836"/>
      <c r="ME112" s="836"/>
      <c r="MF112" s="836"/>
      <c r="MG112" s="836"/>
      <c r="MH112" s="836"/>
      <c r="MI112" s="836"/>
      <c r="MJ112" s="836"/>
      <c r="MK112" s="836"/>
      <c r="ML112" s="836"/>
      <c r="MM112" s="836"/>
      <c r="MN112" s="836"/>
      <c r="MO112" s="836"/>
      <c r="MP112" s="836"/>
      <c r="MQ112" s="836"/>
      <c r="MR112" s="836"/>
      <c r="MS112" s="836"/>
      <c r="MT112" s="836"/>
      <c r="MU112" s="836"/>
      <c r="MV112" s="836"/>
      <c r="MW112" s="836"/>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row>
    <row r="113" spans="1:382" ht="15" hidden="1" customHeight="1" outlineLevel="1" x14ac:dyDescent="0.3">
      <c r="A113" s="1180">
        <v>41235</v>
      </c>
      <c r="B113" s="1180"/>
      <c r="C113" s="411"/>
      <c r="D113" s="411"/>
      <c r="AR113" s="23"/>
      <c r="AT113" s="23"/>
      <c r="BH113" s="23"/>
      <c r="BU113" s="17"/>
      <c r="BW113" s="17"/>
      <c r="CI113" s="17"/>
      <c r="CK113" s="17"/>
      <c r="CW113" s="17"/>
      <c r="CY113" s="17"/>
      <c r="DK113" s="17"/>
      <c r="DM113" s="17"/>
      <c r="DY113" s="17"/>
      <c r="EA113" s="17"/>
      <c r="EM113" s="17"/>
      <c r="EO113" s="17"/>
      <c r="ES113" s="605"/>
      <c r="LG113" s="835"/>
      <c r="LL113" s="836"/>
      <c r="LM113" s="836"/>
      <c r="LN113" s="836"/>
      <c r="LO113" s="836"/>
      <c r="LP113" s="836"/>
      <c r="LQ113" s="836"/>
      <c r="LR113" s="836"/>
      <c r="LS113" s="836"/>
      <c r="LT113" s="836"/>
      <c r="LU113" s="836"/>
      <c r="LV113" s="836"/>
      <c r="LW113" s="836"/>
      <c r="LX113" s="836"/>
      <c r="LY113" s="836"/>
      <c r="LZ113" s="836"/>
      <c r="MA113" s="836"/>
      <c r="MB113" s="836"/>
      <c r="MC113" s="836"/>
      <c r="MD113" s="836"/>
      <c r="ME113" s="836"/>
      <c r="MF113" s="836"/>
      <c r="MG113" s="836"/>
      <c r="MH113" s="836"/>
      <c r="MI113" s="836"/>
      <c r="MJ113" s="836"/>
      <c r="MK113" s="836"/>
      <c r="ML113" s="836"/>
      <c r="MM113" s="836"/>
      <c r="MN113" s="836"/>
      <c r="MO113" s="836"/>
      <c r="MP113" s="836"/>
      <c r="MQ113" s="836"/>
      <c r="MR113" s="836"/>
      <c r="MS113" s="836"/>
      <c r="MT113" s="836"/>
      <c r="MU113" s="836"/>
      <c r="MV113" s="836"/>
      <c r="MW113" s="836"/>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row>
    <row r="114" spans="1:382" ht="15" hidden="1" customHeight="1" outlineLevel="1" x14ac:dyDescent="0.3">
      <c r="A114" s="1180">
        <v>41236</v>
      </c>
      <c r="B114" s="1180"/>
      <c r="C114" s="411"/>
      <c r="D114" s="411"/>
      <c r="AR114" s="23"/>
      <c r="AT114" s="23"/>
      <c r="BH114" s="23"/>
      <c r="BU114" s="17"/>
      <c r="BW114" s="17"/>
      <c r="CI114" s="17"/>
      <c r="CK114" s="17"/>
      <c r="CW114" s="17"/>
      <c r="CY114" s="17"/>
      <c r="DK114" s="17"/>
      <c r="DM114" s="17"/>
      <c r="DY114" s="17"/>
      <c r="EA114" s="17"/>
      <c r="EM114" s="17"/>
      <c r="EO114" s="17"/>
      <c r="ES114" s="605"/>
      <c r="LG114" s="835"/>
      <c r="LL114" s="836"/>
      <c r="LM114" s="836"/>
      <c r="LN114" s="836"/>
      <c r="LO114" s="836"/>
      <c r="LP114" s="836"/>
      <c r="LQ114" s="836"/>
      <c r="LR114" s="836"/>
      <c r="LS114" s="836"/>
      <c r="LT114" s="836"/>
      <c r="LU114" s="836"/>
      <c r="LV114" s="836"/>
      <c r="LW114" s="836"/>
      <c r="LX114" s="836"/>
      <c r="LY114" s="836"/>
      <c r="LZ114" s="836"/>
      <c r="MA114" s="836"/>
      <c r="MB114" s="836"/>
      <c r="MC114" s="836"/>
      <c r="MD114" s="836"/>
      <c r="ME114" s="836"/>
      <c r="MF114" s="836"/>
      <c r="MG114" s="836"/>
      <c r="MH114" s="836"/>
      <c r="MI114" s="836"/>
      <c r="MJ114" s="836"/>
      <c r="MK114" s="836"/>
      <c r="ML114" s="836"/>
      <c r="MM114" s="836"/>
      <c r="MN114" s="836"/>
      <c r="MO114" s="836"/>
      <c r="MP114" s="836"/>
      <c r="MQ114" s="836"/>
      <c r="MR114" s="836"/>
      <c r="MS114" s="836"/>
      <c r="MT114" s="836"/>
      <c r="MU114" s="836"/>
      <c r="MV114" s="836"/>
      <c r="MW114" s="836"/>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row>
    <row r="115" spans="1:382" ht="15" hidden="1" customHeight="1" outlineLevel="1" x14ac:dyDescent="0.3">
      <c r="A115" s="1180">
        <v>41267</v>
      </c>
      <c r="B115" s="1180"/>
      <c r="C115" s="411"/>
      <c r="D115" s="411"/>
      <c r="AR115" s="23"/>
      <c r="AT115" s="23"/>
      <c r="BH115" s="23"/>
      <c r="BU115" s="17"/>
      <c r="BW115" s="17"/>
      <c r="CI115" s="17"/>
      <c r="CK115" s="17"/>
      <c r="CW115" s="17"/>
      <c r="CY115" s="17"/>
      <c r="DK115" s="17"/>
      <c r="DM115" s="17"/>
      <c r="DY115" s="17"/>
      <c r="EA115" s="17"/>
      <c r="EM115" s="17"/>
      <c r="EO115" s="17"/>
      <c r="ES115" s="605"/>
      <c r="LG115" s="835"/>
      <c r="LL115" s="836"/>
      <c r="LM115" s="836"/>
      <c r="LN115" s="836"/>
      <c r="LO115" s="836"/>
      <c r="LP115" s="836"/>
      <c r="LQ115" s="836"/>
      <c r="LR115" s="836"/>
      <c r="LS115" s="836"/>
      <c r="LT115" s="836"/>
      <c r="LU115" s="836"/>
      <c r="LV115" s="836"/>
      <c r="LW115" s="836"/>
      <c r="LX115" s="836"/>
      <c r="LY115" s="836"/>
      <c r="LZ115" s="836"/>
      <c r="MA115" s="836"/>
      <c r="MB115" s="836"/>
      <c r="MC115" s="836"/>
      <c r="MD115" s="836"/>
      <c r="ME115" s="836"/>
      <c r="MF115" s="836"/>
      <c r="MG115" s="836"/>
      <c r="MH115" s="836"/>
      <c r="MI115" s="836"/>
      <c r="MJ115" s="836"/>
      <c r="MK115" s="836"/>
      <c r="ML115" s="836"/>
      <c r="MM115" s="836"/>
      <c r="MN115" s="836"/>
      <c r="MO115" s="836"/>
      <c r="MP115" s="836"/>
      <c r="MQ115" s="836"/>
      <c r="MR115" s="836"/>
      <c r="MS115" s="836"/>
      <c r="MT115" s="836"/>
      <c r="MU115" s="836"/>
      <c r="MV115" s="836"/>
      <c r="MW115" s="836"/>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row>
    <row r="116" spans="1:382" ht="15" hidden="1" customHeight="1" outlineLevel="1" x14ac:dyDescent="0.3">
      <c r="A116" s="1180">
        <v>41268</v>
      </c>
      <c r="B116" s="1180"/>
      <c r="C116" s="411"/>
      <c r="D116" s="411"/>
      <c r="AR116" s="23"/>
      <c r="AT116" s="23"/>
      <c r="BH116" s="23"/>
      <c r="BU116" s="17"/>
      <c r="BW116" s="17"/>
      <c r="CI116" s="17"/>
      <c r="CK116" s="17"/>
      <c r="CW116" s="17"/>
      <c r="CY116" s="17"/>
      <c r="DK116" s="17"/>
      <c r="DM116" s="17"/>
      <c r="DY116" s="17"/>
      <c r="EA116" s="17"/>
      <c r="EM116" s="17"/>
      <c r="EO116" s="17"/>
      <c r="ES116" s="605"/>
      <c r="LG116" s="835"/>
      <c r="LL116" s="836"/>
      <c r="LM116" s="836"/>
      <c r="LN116" s="836"/>
      <c r="LO116" s="836"/>
      <c r="LP116" s="836"/>
      <c r="LQ116" s="836"/>
      <c r="LR116" s="836"/>
      <c r="LS116" s="836"/>
      <c r="LT116" s="836"/>
      <c r="LU116" s="836"/>
      <c r="LV116" s="836"/>
      <c r="LW116" s="836"/>
      <c r="LX116" s="836"/>
      <c r="LY116" s="836"/>
      <c r="LZ116" s="836"/>
      <c r="MA116" s="836"/>
      <c r="MB116" s="836"/>
      <c r="MC116" s="836"/>
      <c r="MD116" s="836"/>
      <c r="ME116" s="836"/>
      <c r="MF116" s="836"/>
      <c r="MG116" s="836"/>
      <c r="MH116" s="836"/>
      <c r="MI116" s="836"/>
      <c r="MJ116" s="836"/>
      <c r="MK116" s="836"/>
      <c r="ML116" s="836"/>
      <c r="MM116" s="836"/>
      <c r="MN116" s="836"/>
      <c r="MO116" s="836"/>
      <c r="MP116" s="836"/>
      <c r="MQ116" s="836"/>
      <c r="MR116" s="836"/>
      <c r="MS116" s="836"/>
      <c r="MT116" s="836"/>
      <c r="MU116" s="836"/>
      <c r="MV116" s="836"/>
      <c r="MW116" s="836"/>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row>
    <row r="117" spans="1:382" ht="15" hidden="1" customHeight="1" outlineLevel="1" x14ac:dyDescent="0.3">
      <c r="A117" s="1180">
        <v>41269</v>
      </c>
      <c r="B117" s="1180"/>
      <c r="C117" s="411"/>
      <c r="D117" s="411"/>
      <c r="AR117" s="23"/>
      <c r="AT117" s="23"/>
      <c r="BH117" s="23"/>
      <c r="BU117" s="17"/>
      <c r="BW117" s="17"/>
      <c r="CI117" s="17"/>
      <c r="CK117" s="17"/>
      <c r="CW117" s="17"/>
      <c r="CY117" s="17"/>
      <c r="DK117" s="17"/>
      <c r="DM117" s="17"/>
      <c r="DY117" s="17"/>
      <c r="EA117" s="17"/>
      <c r="EM117" s="17"/>
      <c r="EO117" s="17"/>
      <c r="ES117" s="605"/>
      <c r="LG117" s="835"/>
      <c r="LL117" s="836"/>
      <c r="LM117" s="836"/>
      <c r="LN117" s="836"/>
      <c r="LO117" s="836"/>
      <c r="LP117" s="836"/>
      <c r="LQ117" s="836"/>
      <c r="LR117" s="836"/>
      <c r="LS117" s="836"/>
      <c r="LT117" s="836"/>
      <c r="LU117" s="836"/>
      <c r="LV117" s="836"/>
      <c r="LW117" s="836"/>
      <c r="LX117" s="836"/>
      <c r="LY117" s="836"/>
      <c r="LZ117" s="836"/>
      <c r="MA117" s="836"/>
      <c r="MB117" s="836"/>
      <c r="MC117" s="836"/>
      <c r="MD117" s="836"/>
      <c r="ME117" s="836"/>
      <c r="MF117" s="836"/>
      <c r="MG117" s="836"/>
      <c r="MH117" s="836"/>
      <c r="MI117" s="836"/>
      <c r="MJ117" s="836"/>
      <c r="MK117" s="836"/>
      <c r="ML117" s="836"/>
      <c r="MM117" s="836"/>
      <c r="MN117" s="836"/>
      <c r="MO117" s="836"/>
      <c r="MP117" s="836"/>
      <c r="MQ117" s="836"/>
      <c r="MR117" s="836"/>
      <c r="MS117" s="836"/>
      <c r="MT117" s="836"/>
      <c r="MU117" s="836"/>
      <c r="MV117" s="836"/>
      <c r="MW117" s="836"/>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row>
    <row r="118" spans="1:382" ht="15" hidden="1" customHeight="1" outlineLevel="1" x14ac:dyDescent="0.3">
      <c r="A118" s="1180">
        <v>41275</v>
      </c>
      <c r="B118" s="1180"/>
      <c r="C118" s="411"/>
      <c r="D118" s="411"/>
      <c r="AR118" s="23"/>
      <c r="AT118" s="23"/>
      <c r="BH118" s="23"/>
      <c r="BU118" s="17"/>
      <c r="BW118" s="17"/>
      <c r="CI118" s="17"/>
      <c r="CK118" s="17"/>
      <c r="CW118" s="17"/>
      <c r="CY118" s="17"/>
      <c r="DK118" s="17"/>
      <c r="DM118" s="17"/>
      <c r="DY118" s="17"/>
      <c r="EA118" s="17"/>
      <c r="EM118" s="17"/>
      <c r="EO118" s="17"/>
      <c r="ES118" s="605"/>
      <c r="LG118" s="835"/>
      <c r="LL118" s="836"/>
      <c r="LM118" s="836"/>
      <c r="LN118" s="836"/>
      <c r="LO118" s="836"/>
      <c r="LP118" s="836"/>
      <c r="LQ118" s="836"/>
      <c r="LR118" s="836"/>
      <c r="LS118" s="836"/>
      <c r="LT118" s="836"/>
      <c r="LU118" s="836"/>
      <c r="LV118" s="836"/>
      <c r="LW118" s="836"/>
      <c r="LX118" s="836"/>
      <c r="LY118" s="836"/>
      <c r="LZ118" s="836"/>
      <c r="MA118" s="836"/>
      <c r="MB118" s="836"/>
      <c r="MC118" s="836"/>
      <c r="MD118" s="836"/>
      <c r="ME118" s="836"/>
      <c r="MF118" s="836"/>
      <c r="MG118" s="836"/>
      <c r="MH118" s="836"/>
      <c r="MI118" s="836"/>
      <c r="MJ118" s="836"/>
      <c r="MK118" s="836"/>
      <c r="ML118" s="836"/>
      <c r="MM118" s="836"/>
      <c r="MN118" s="836"/>
      <c r="MO118" s="836"/>
      <c r="MP118" s="836"/>
      <c r="MQ118" s="836"/>
      <c r="MR118" s="836"/>
      <c r="MS118" s="836"/>
      <c r="MT118" s="836"/>
      <c r="MU118" s="836"/>
      <c r="MV118" s="836"/>
      <c r="MW118" s="836"/>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row>
    <row r="119" spans="1:382" ht="15" hidden="1" customHeight="1" outlineLevel="1" x14ac:dyDescent="0.3">
      <c r="A119" s="1180">
        <v>41295</v>
      </c>
      <c r="B119" s="1180"/>
      <c r="C119" s="411"/>
      <c r="D119" s="411"/>
      <c r="AR119" s="23"/>
      <c r="AT119" s="23"/>
      <c r="BH119" s="23"/>
      <c r="BU119" s="17"/>
      <c r="BW119" s="17"/>
      <c r="CI119" s="17"/>
      <c r="CK119" s="17"/>
      <c r="CW119" s="17"/>
      <c r="CY119" s="17"/>
      <c r="DK119" s="17"/>
      <c r="DM119" s="17"/>
      <c r="DY119" s="17"/>
      <c r="EA119" s="17"/>
      <c r="EM119" s="17"/>
      <c r="EO119" s="17"/>
      <c r="ES119" s="605"/>
      <c r="LG119" s="835"/>
      <c r="LL119" s="836"/>
      <c r="LM119" s="836"/>
      <c r="LN119" s="836"/>
      <c r="LO119" s="836"/>
      <c r="LP119" s="836"/>
      <c r="LQ119" s="836"/>
      <c r="LR119" s="836"/>
      <c r="LS119" s="836"/>
      <c r="LT119" s="836"/>
      <c r="LU119" s="836"/>
      <c r="LV119" s="836"/>
      <c r="LW119" s="836"/>
      <c r="LX119" s="836"/>
      <c r="LY119" s="836"/>
      <c r="LZ119" s="836"/>
      <c r="MA119" s="836"/>
      <c r="MB119" s="836"/>
      <c r="MC119" s="836"/>
      <c r="MD119" s="836"/>
      <c r="ME119" s="836"/>
      <c r="MF119" s="836"/>
      <c r="MG119" s="836"/>
      <c r="MH119" s="836"/>
      <c r="MI119" s="836"/>
      <c r="MJ119" s="836"/>
      <c r="MK119" s="836"/>
      <c r="ML119" s="836"/>
      <c r="MM119" s="836"/>
      <c r="MN119" s="836"/>
      <c r="MO119" s="836"/>
      <c r="MP119" s="836"/>
      <c r="MQ119" s="836"/>
      <c r="MR119" s="836"/>
      <c r="MS119" s="836"/>
      <c r="MT119" s="836"/>
      <c r="MU119" s="836"/>
      <c r="MV119" s="836"/>
      <c r="MW119" s="836"/>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row>
    <row r="120" spans="1:382" ht="15" hidden="1" customHeight="1" outlineLevel="1" x14ac:dyDescent="0.3">
      <c r="A120" s="1180">
        <v>41362</v>
      </c>
      <c r="B120" s="1180"/>
      <c r="C120" s="411"/>
      <c r="D120" s="411"/>
      <c r="AR120" s="23"/>
      <c r="AT120" s="23"/>
      <c r="BH120" s="23"/>
      <c r="BU120" s="17"/>
      <c r="BW120" s="17"/>
      <c r="CI120" s="17"/>
      <c r="CK120" s="17"/>
      <c r="CW120" s="17"/>
      <c r="CY120" s="17"/>
      <c r="DK120" s="17"/>
      <c r="DM120" s="17"/>
      <c r="DY120" s="17"/>
      <c r="EA120" s="17"/>
      <c r="EM120" s="17"/>
      <c r="EO120" s="17"/>
      <c r="ES120" s="605"/>
      <c r="LG120" s="835"/>
      <c r="LL120" s="836"/>
      <c r="LM120" s="836"/>
      <c r="LN120" s="836"/>
      <c r="LO120" s="836"/>
      <c r="LP120" s="836"/>
      <c r="LQ120" s="836"/>
      <c r="LR120" s="836"/>
      <c r="LS120" s="836"/>
      <c r="LT120" s="836"/>
      <c r="LU120" s="836"/>
      <c r="LV120" s="836"/>
      <c r="LW120" s="836"/>
      <c r="LX120" s="836"/>
      <c r="LY120" s="836"/>
      <c r="LZ120" s="836"/>
      <c r="MA120" s="836"/>
      <c r="MB120" s="836"/>
      <c r="MC120" s="836"/>
      <c r="MD120" s="836"/>
      <c r="ME120" s="836"/>
      <c r="MF120" s="836"/>
      <c r="MG120" s="836"/>
      <c r="MH120" s="836"/>
      <c r="MI120" s="836"/>
      <c r="MJ120" s="836"/>
      <c r="MK120" s="836"/>
      <c r="ML120" s="836"/>
      <c r="MM120" s="836"/>
      <c r="MN120" s="836"/>
      <c r="MO120" s="836"/>
      <c r="MP120" s="836"/>
      <c r="MQ120" s="836"/>
      <c r="MR120" s="836"/>
      <c r="MS120" s="836"/>
      <c r="MT120" s="836"/>
      <c r="MU120" s="836"/>
      <c r="MV120" s="836"/>
      <c r="MW120" s="836"/>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row>
    <row r="121" spans="1:382" ht="15" hidden="1" customHeight="1" outlineLevel="1" x14ac:dyDescent="0.3">
      <c r="A121" s="1187">
        <v>41421</v>
      </c>
      <c r="B121" s="1180"/>
      <c r="C121" s="411"/>
      <c r="D121" s="411"/>
      <c r="AR121" s="23"/>
      <c r="AT121" s="23"/>
      <c r="BH121" s="23"/>
      <c r="BU121" s="17"/>
      <c r="BW121" s="17"/>
      <c r="CI121" s="17"/>
      <c r="CK121" s="17"/>
      <c r="CW121" s="17"/>
      <c r="CY121" s="17"/>
      <c r="DK121" s="17"/>
      <c r="DM121" s="17"/>
      <c r="DY121" s="17"/>
      <c r="EA121" s="17"/>
      <c r="EM121" s="17"/>
      <c r="EO121" s="17"/>
      <c r="ES121" s="605"/>
      <c r="LG121" s="835"/>
      <c r="LL121" s="836"/>
      <c r="LM121" s="836"/>
      <c r="LN121" s="836"/>
      <c r="LO121" s="836"/>
      <c r="LP121" s="836"/>
      <c r="LQ121" s="836"/>
      <c r="LR121" s="836"/>
      <c r="LS121" s="836"/>
      <c r="LT121" s="836"/>
      <c r="LU121" s="836"/>
      <c r="LV121" s="836"/>
      <c r="LW121" s="836"/>
      <c r="LX121" s="836"/>
      <c r="LY121" s="836"/>
      <c r="LZ121" s="836"/>
      <c r="MA121" s="836"/>
      <c r="MB121" s="836"/>
      <c r="MC121" s="836"/>
      <c r="MD121" s="836"/>
      <c r="ME121" s="836"/>
      <c r="MF121" s="836"/>
      <c r="MG121" s="836"/>
      <c r="MH121" s="836"/>
      <c r="MI121" s="836"/>
      <c r="MJ121" s="836"/>
      <c r="MK121" s="836"/>
      <c r="ML121" s="836"/>
      <c r="MM121" s="836"/>
      <c r="MN121" s="836"/>
      <c r="MO121" s="836"/>
      <c r="MP121" s="836"/>
      <c r="MQ121" s="836"/>
      <c r="MR121" s="836"/>
      <c r="MS121" s="836"/>
      <c r="MT121" s="836"/>
      <c r="MU121" s="836"/>
      <c r="MV121" s="836"/>
      <c r="MW121" s="836"/>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row>
    <row r="122" spans="1:382" ht="15" hidden="1" customHeight="1" outlineLevel="1" x14ac:dyDescent="0.3">
      <c r="A122" s="1180">
        <v>41459</v>
      </c>
      <c r="B122" s="1180"/>
      <c r="C122" s="411"/>
      <c r="D122" s="411"/>
      <c r="AR122" s="23"/>
      <c r="AT122" s="23"/>
      <c r="BH122" s="23"/>
      <c r="BU122" s="17"/>
      <c r="BW122" s="17"/>
      <c r="CI122" s="17"/>
      <c r="CK122" s="17"/>
      <c r="CW122" s="17"/>
      <c r="CY122" s="17"/>
      <c r="DK122" s="17"/>
      <c r="DM122" s="17"/>
      <c r="DY122" s="17"/>
      <c r="EA122" s="17"/>
      <c r="EM122" s="17"/>
      <c r="EO122" s="17"/>
      <c r="ES122" s="605"/>
      <c r="LG122" s="835"/>
      <c r="LL122" s="836"/>
      <c r="LM122" s="836"/>
      <c r="LN122" s="836"/>
      <c r="LO122" s="836"/>
      <c r="LP122" s="836"/>
      <c r="LQ122" s="836"/>
      <c r="LR122" s="836"/>
      <c r="LS122" s="836"/>
      <c r="LT122" s="836"/>
      <c r="LU122" s="836"/>
      <c r="LV122" s="836"/>
      <c r="LW122" s="836"/>
      <c r="LX122" s="836"/>
      <c r="LY122" s="836"/>
      <c r="LZ122" s="836"/>
      <c r="MA122" s="836"/>
      <c r="MB122" s="836"/>
      <c r="MC122" s="836"/>
      <c r="MD122" s="836"/>
      <c r="ME122" s="836"/>
      <c r="MF122" s="836"/>
      <c r="MG122" s="836"/>
      <c r="MH122" s="836"/>
      <c r="MI122" s="836"/>
      <c r="MJ122" s="836"/>
      <c r="MK122" s="836"/>
      <c r="ML122" s="836"/>
      <c r="MM122" s="836"/>
      <c r="MN122" s="836"/>
      <c r="MO122" s="836"/>
      <c r="MP122" s="836"/>
      <c r="MQ122" s="836"/>
      <c r="MR122" s="836"/>
      <c r="MS122" s="836"/>
      <c r="MT122" s="836"/>
      <c r="MU122" s="836"/>
      <c r="MV122" s="836"/>
      <c r="MW122" s="836"/>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row>
    <row r="123" spans="1:382" ht="15" hidden="1" customHeight="1" outlineLevel="1" x14ac:dyDescent="0.3">
      <c r="A123" s="1180">
        <v>41519</v>
      </c>
      <c r="B123" s="1180"/>
      <c r="C123" s="411"/>
      <c r="D123" s="411"/>
      <c r="AR123" s="23"/>
      <c r="AT123" s="23"/>
      <c r="BH123" s="23"/>
      <c r="BU123" s="17"/>
      <c r="BW123" s="17"/>
      <c r="CI123" s="17"/>
      <c r="CK123" s="17"/>
      <c r="CW123" s="17"/>
      <c r="CY123" s="17"/>
      <c r="DK123" s="17"/>
      <c r="DM123" s="17"/>
      <c r="DY123" s="17"/>
      <c r="EA123" s="17"/>
      <c r="EM123" s="17"/>
      <c r="EO123" s="17"/>
      <c r="ES123" s="605"/>
      <c r="LG123" s="835"/>
      <c r="LL123" s="836"/>
      <c r="LM123" s="836"/>
      <c r="LN123" s="836"/>
      <c r="LO123" s="836"/>
      <c r="LP123" s="836"/>
      <c r="LQ123" s="836"/>
      <c r="LR123" s="836"/>
      <c r="LS123" s="836"/>
      <c r="LT123" s="836"/>
      <c r="LU123" s="836"/>
      <c r="LV123" s="836"/>
      <c r="LW123" s="836"/>
      <c r="LX123" s="836"/>
      <c r="LY123" s="836"/>
      <c r="LZ123" s="836"/>
      <c r="MA123" s="836"/>
      <c r="MB123" s="836"/>
      <c r="MC123" s="836"/>
      <c r="MD123" s="836"/>
      <c r="ME123" s="836"/>
      <c r="MF123" s="836"/>
      <c r="MG123" s="836"/>
      <c r="MH123" s="836"/>
      <c r="MI123" s="836"/>
      <c r="MJ123" s="836"/>
      <c r="MK123" s="836"/>
      <c r="ML123" s="836"/>
      <c r="MM123" s="836"/>
      <c r="MN123" s="836"/>
      <c r="MO123" s="836"/>
      <c r="MP123" s="836"/>
      <c r="MQ123" s="836"/>
      <c r="MR123" s="836"/>
      <c r="MS123" s="836"/>
      <c r="MT123" s="836"/>
      <c r="MU123" s="836"/>
      <c r="MV123" s="836"/>
      <c r="MW123" s="836"/>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row>
    <row r="124" spans="1:382" ht="15" hidden="1" customHeight="1" outlineLevel="1" x14ac:dyDescent="0.3">
      <c r="A124" s="1187">
        <v>41589</v>
      </c>
      <c r="B124" s="1180"/>
      <c r="C124" s="411"/>
      <c r="D124" s="411"/>
      <c r="AR124" s="23"/>
      <c r="AT124" s="23"/>
      <c r="BH124" s="23"/>
      <c r="BU124" s="17"/>
      <c r="BW124" s="17"/>
      <c r="CI124" s="17"/>
      <c r="CK124" s="17"/>
      <c r="CW124" s="17"/>
      <c r="CY124" s="17"/>
      <c r="DK124" s="17"/>
      <c r="DM124" s="17"/>
      <c r="DY124" s="17"/>
      <c r="EA124" s="17"/>
      <c r="EM124" s="17"/>
      <c r="EO124" s="17"/>
      <c r="ES124" s="605"/>
      <c r="LG124" s="835"/>
      <c r="LL124" s="836"/>
      <c r="LM124" s="836"/>
      <c r="LN124" s="836"/>
      <c r="LO124" s="836"/>
      <c r="LP124" s="836"/>
      <c r="LQ124" s="836"/>
      <c r="LR124" s="836"/>
      <c r="LS124" s="836"/>
      <c r="LT124" s="836"/>
      <c r="LU124" s="836"/>
      <c r="LV124" s="836"/>
      <c r="LW124" s="836"/>
      <c r="LX124" s="836"/>
      <c r="LY124" s="836"/>
      <c r="LZ124" s="836"/>
      <c r="MA124" s="836"/>
      <c r="MB124" s="836"/>
      <c r="MC124" s="836"/>
      <c r="MD124" s="836"/>
      <c r="ME124" s="836"/>
      <c r="MF124" s="836"/>
      <c r="MG124" s="836"/>
      <c r="MH124" s="836"/>
      <c r="MI124" s="836"/>
      <c r="MJ124" s="836"/>
      <c r="MK124" s="836"/>
      <c r="ML124" s="836"/>
      <c r="MM124" s="836"/>
      <c r="MN124" s="836"/>
      <c r="MO124" s="836"/>
      <c r="MP124" s="836"/>
      <c r="MQ124" s="836"/>
      <c r="MR124" s="836"/>
      <c r="MS124" s="836"/>
      <c r="MT124" s="836"/>
      <c r="MU124" s="836"/>
      <c r="MV124" s="836"/>
      <c r="MW124" s="836"/>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row>
    <row r="125" spans="1:382" ht="15" hidden="1" customHeight="1" outlineLevel="1" x14ac:dyDescent="0.3">
      <c r="A125" s="1180">
        <v>41606</v>
      </c>
      <c r="B125" s="1180"/>
      <c r="C125" s="411"/>
      <c r="D125" s="411"/>
      <c r="AR125" s="23"/>
      <c r="AT125" s="23"/>
      <c r="BH125" s="23"/>
      <c r="BU125" s="17"/>
      <c r="BW125" s="17"/>
      <c r="CI125" s="17"/>
      <c r="CK125" s="17"/>
      <c r="CW125" s="17"/>
      <c r="CY125" s="17"/>
      <c r="DK125" s="17"/>
      <c r="DM125" s="17"/>
      <c r="DY125" s="17"/>
      <c r="EA125" s="17"/>
      <c r="EM125" s="17"/>
      <c r="EO125" s="17"/>
      <c r="ES125" s="605"/>
      <c r="LG125" s="835"/>
      <c r="LL125" s="836"/>
      <c r="LM125" s="836"/>
      <c r="LN125" s="836"/>
      <c r="LO125" s="836"/>
      <c r="LP125" s="836"/>
      <c r="LQ125" s="836"/>
      <c r="LR125" s="836"/>
      <c r="LS125" s="836"/>
      <c r="LT125" s="836"/>
      <c r="LU125" s="836"/>
      <c r="LV125" s="836"/>
      <c r="LW125" s="836"/>
      <c r="LX125" s="836"/>
      <c r="LY125" s="836"/>
      <c r="LZ125" s="836"/>
      <c r="MA125" s="836"/>
      <c r="MB125" s="836"/>
      <c r="MC125" s="836"/>
      <c r="MD125" s="836"/>
      <c r="ME125" s="836"/>
      <c r="MF125" s="836"/>
      <c r="MG125" s="836"/>
      <c r="MH125" s="836"/>
      <c r="MI125" s="836"/>
      <c r="MJ125" s="836"/>
      <c r="MK125" s="836"/>
      <c r="ML125" s="836"/>
      <c r="MM125" s="836"/>
      <c r="MN125" s="836"/>
      <c r="MO125" s="836"/>
      <c r="MP125" s="836"/>
      <c r="MQ125" s="836"/>
      <c r="MR125" s="836"/>
      <c r="MS125" s="836"/>
      <c r="MT125" s="836"/>
      <c r="MU125" s="836"/>
      <c r="MV125" s="836"/>
      <c r="MW125" s="836"/>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row>
    <row r="126" spans="1:382" ht="15" hidden="1" customHeight="1" outlineLevel="1" x14ac:dyDescent="0.3">
      <c r="A126" s="1180">
        <v>41607</v>
      </c>
      <c r="B126" s="1180"/>
      <c r="C126" s="411"/>
      <c r="D126" s="411"/>
      <c r="AR126" s="23"/>
      <c r="AT126" s="23"/>
      <c r="BH126" s="23"/>
      <c r="BU126" s="17"/>
      <c r="BW126" s="17"/>
      <c r="CI126" s="17"/>
      <c r="CK126" s="17"/>
      <c r="CW126" s="17"/>
      <c r="CY126" s="17"/>
      <c r="DK126" s="17"/>
      <c r="DM126" s="17"/>
      <c r="DY126" s="17"/>
      <c r="EA126" s="17"/>
      <c r="EM126" s="17"/>
      <c r="EO126" s="17"/>
      <c r="ES126" s="605"/>
      <c r="LG126" s="835"/>
      <c r="LL126" s="836"/>
      <c r="LM126" s="836"/>
      <c r="LN126" s="836"/>
      <c r="LO126" s="836"/>
      <c r="LP126" s="836"/>
      <c r="LQ126" s="836"/>
      <c r="LR126" s="836"/>
      <c r="LS126" s="836"/>
      <c r="LT126" s="836"/>
      <c r="LU126" s="836"/>
      <c r="LV126" s="836"/>
      <c r="LW126" s="836"/>
      <c r="LX126" s="836"/>
      <c r="LY126" s="836"/>
      <c r="LZ126" s="836"/>
      <c r="MA126" s="836"/>
      <c r="MB126" s="836"/>
      <c r="MC126" s="836"/>
      <c r="MD126" s="836"/>
      <c r="ME126" s="836"/>
      <c r="MF126" s="836"/>
      <c r="MG126" s="836"/>
      <c r="MH126" s="836"/>
      <c r="MI126" s="836"/>
      <c r="MJ126" s="836"/>
      <c r="MK126" s="836"/>
      <c r="ML126" s="836"/>
      <c r="MM126" s="836"/>
      <c r="MN126" s="836"/>
      <c r="MO126" s="836"/>
      <c r="MP126" s="836"/>
      <c r="MQ126" s="836"/>
      <c r="MR126" s="836"/>
      <c r="MS126" s="836"/>
      <c r="MT126" s="836"/>
      <c r="MU126" s="836"/>
      <c r="MV126" s="836"/>
      <c r="MW126" s="836"/>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row>
    <row r="127" spans="1:382" ht="15" hidden="1" customHeight="1" outlineLevel="1" x14ac:dyDescent="0.3">
      <c r="A127" s="1180">
        <v>41632</v>
      </c>
      <c r="B127" s="1180"/>
      <c r="C127" s="411"/>
      <c r="D127" s="411"/>
      <c r="AR127" s="23"/>
      <c r="AT127" s="23"/>
      <c r="BH127" s="23"/>
      <c r="BU127" s="17"/>
      <c r="BW127" s="17"/>
      <c r="CI127" s="17"/>
      <c r="CK127" s="17"/>
      <c r="CW127" s="17"/>
      <c r="CY127" s="17"/>
      <c r="DK127" s="17"/>
      <c r="DM127" s="17"/>
      <c r="DY127" s="17"/>
      <c r="EA127" s="17"/>
      <c r="EM127" s="17"/>
      <c r="EO127" s="17"/>
      <c r="ES127" s="605"/>
      <c r="LG127" s="835"/>
      <c r="LL127" s="836"/>
      <c r="LM127" s="836"/>
      <c r="LN127" s="836"/>
      <c r="LO127" s="836"/>
      <c r="LP127" s="836"/>
      <c r="LQ127" s="836"/>
      <c r="LR127" s="836"/>
      <c r="LS127" s="836"/>
      <c r="LT127" s="836"/>
      <c r="LU127" s="836"/>
      <c r="LV127" s="836"/>
      <c r="LW127" s="836"/>
      <c r="LX127" s="836"/>
      <c r="LY127" s="836"/>
      <c r="LZ127" s="836"/>
      <c r="MA127" s="836"/>
      <c r="MB127" s="836"/>
      <c r="MC127" s="836"/>
      <c r="MD127" s="836"/>
      <c r="ME127" s="836"/>
      <c r="MF127" s="836"/>
      <c r="MG127" s="836"/>
      <c r="MH127" s="836"/>
      <c r="MI127" s="836"/>
      <c r="MJ127" s="836"/>
      <c r="MK127" s="836"/>
      <c r="ML127" s="836"/>
      <c r="MM127" s="836"/>
      <c r="MN127" s="836"/>
      <c r="MO127" s="836"/>
      <c r="MP127" s="836"/>
      <c r="MQ127" s="836"/>
      <c r="MR127" s="836"/>
      <c r="MS127" s="836"/>
      <c r="MT127" s="836"/>
      <c r="MU127" s="836"/>
      <c r="MV127" s="836"/>
      <c r="MW127" s="836"/>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row>
    <row r="128" spans="1:382" ht="15" hidden="1" customHeight="1" outlineLevel="1" x14ac:dyDescent="0.3">
      <c r="A128" s="1180">
        <v>41633</v>
      </c>
      <c r="B128" s="1180"/>
      <c r="C128" s="411"/>
      <c r="D128" s="411"/>
      <c r="AR128" s="23"/>
      <c r="AT128" s="23"/>
      <c r="BH128" s="23"/>
      <c r="BU128" s="17"/>
      <c r="BW128" s="17"/>
      <c r="CI128" s="17"/>
      <c r="CK128" s="17"/>
      <c r="CW128" s="17"/>
      <c r="CY128" s="17"/>
      <c r="DK128" s="17"/>
      <c r="DM128" s="17"/>
      <c r="DY128" s="17"/>
      <c r="EA128" s="17"/>
      <c r="EM128" s="17"/>
      <c r="EO128" s="17"/>
      <c r="ES128" s="605"/>
      <c r="LG128" s="835"/>
      <c r="LL128" s="836"/>
      <c r="LM128" s="836"/>
      <c r="LN128" s="836"/>
      <c r="LO128" s="836"/>
      <c r="LP128" s="836"/>
      <c r="LQ128" s="836"/>
      <c r="LR128" s="836"/>
      <c r="LS128" s="836"/>
      <c r="LT128" s="836"/>
      <c r="LU128" s="836"/>
      <c r="LV128" s="836"/>
      <c r="LW128" s="836"/>
      <c r="LX128" s="836"/>
      <c r="LY128" s="836"/>
      <c r="LZ128" s="836"/>
      <c r="MA128" s="836"/>
      <c r="MB128" s="836"/>
      <c r="MC128" s="836"/>
      <c r="MD128" s="836"/>
      <c r="ME128" s="836"/>
      <c r="MF128" s="836"/>
      <c r="MG128" s="836"/>
      <c r="MH128" s="836"/>
      <c r="MI128" s="836"/>
      <c r="MJ128" s="836"/>
      <c r="MK128" s="836"/>
      <c r="ML128" s="836"/>
      <c r="MM128" s="836"/>
      <c r="MN128" s="836"/>
      <c r="MO128" s="836"/>
      <c r="MP128" s="836"/>
      <c r="MQ128" s="836"/>
      <c r="MR128" s="836"/>
      <c r="MS128" s="836"/>
      <c r="MT128" s="836"/>
      <c r="MU128" s="836"/>
      <c r="MV128" s="836"/>
      <c r="MW128" s="836"/>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row>
    <row r="129" spans="1:382" ht="15" hidden="1" customHeight="1" outlineLevel="1" x14ac:dyDescent="0.3">
      <c r="A129" s="1180">
        <v>41634</v>
      </c>
      <c r="B129" s="1180"/>
      <c r="C129" s="411"/>
      <c r="D129" s="411"/>
      <c r="AR129" s="23"/>
      <c r="AT129" s="23"/>
      <c r="BH129" s="23"/>
      <c r="BU129" s="17"/>
      <c r="BW129" s="17"/>
      <c r="CI129" s="17"/>
      <c r="CK129" s="17"/>
      <c r="CW129" s="17"/>
      <c r="CY129" s="17"/>
      <c r="DK129" s="17"/>
      <c r="DM129" s="17"/>
      <c r="DY129" s="17"/>
      <c r="EA129" s="17"/>
      <c r="EM129" s="17"/>
      <c r="EO129" s="17"/>
      <c r="ES129" s="605"/>
      <c r="LG129" s="835"/>
      <c r="LL129" s="836"/>
      <c r="LM129" s="836"/>
      <c r="LN129" s="836"/>
      <c r="LO129" s="836"/>
      <c r="LP129" s="836"/>
      <c r="LQ129" s="836"/>
      <c r="LR129" s="836"/>
      <c r="LS129" s="836"/>
      <c r="LT129" s="836"/>
      <c r="LU129" s="836"/>
      <c r="LV129" s="836"/>
      <c r="LW129" s="836"/>
      <c r="LX129" s="836"/>
      <c r="LY129" s="836"/>
      <c r="LZ129" s="836"/>
      <c r="MA129" s="836"/>
      <c r="MB129" s="836"/>
      <c r="MC129" s="836"/>
      <c r="MD129" s="836"/>
      <c r="ME129" s="836"/>
      <c r="MF129" s="836"/>
      <c r="MG129" s="836"/>
      <c r="MH129" s="836"/>
      <c r="MI129" s="836"/>
      <c r="MJ129" s="836"/>
      <c r="MK129" s="836"/>
      <c r="ML129" s="836"/>
      <c r="MM129" s="836"/>
      <c r="MN129" s="836"/>
      <c r="MO129" s="836"/>
      <c r="MP129" s="836"/>
      <c r="MQ129" s="836"/>
      <c r="MR129" s="836"/>
      <c r="MS129" s="836"/>
      <c r="MT129" s="836"/>
      <c r="MU129" s="836"/>
      <c r="MV129" s="836"/>
      <c r="MW129" s="836"/>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row>
    <row r="130" spans="1:382" ht="15" hidden="1" customHeight="1" outlineLevel="1" x14ac:dyDescent="0.3">
      <c r="A130" s="1180">
        <v>41635</v>
      </c>
      <c r="B130" s="1180"/>
      <c r="C130" s="411"/>
      <c r="AR130" s="23"/>
      <c r="AT130" s="23"/>
      <c r="BH130" s="23"/>
      <c r="BU130" s="17"/>
      <c r="BW130" s="17"/>
      <c r="CI130" s="17"/>
      <c r="CK130" s="17"/>
      <c r="CW130" s="17"/>
      <c r="CY130" s="17"/>
      <c r="DK130" s="17"/>
      <c r="DM130" s="17"/>
      <c r="DY130" s="17"/>
      <c r="EA130" s="17"/>
      <c r="EM130" s="17"/>
      <c r="EO130" s="17"/>
      <c r="ES130" s="605"/>
      <c r="LG130" s="835"/>
      <c r="LL130" s="836"/>
      <c r="LM130" s="836"/>
      <c r="LN130" s="836"/>
      <c r="LO130" s="836"/>
      <c r="LP130" s="836"/>
      <c r="LQ130" s="836"/>
      <c r="LR130" s="836"/>
      <c r="LS130" s="836"/>
      <c r="LT130" s="836"/>
      <c r="LU130" s="836"/>
      <c r="LV130" s="836"/>
      <c r="LW130" s="836"/>
      <c r="LX130" s="836"/>
      <c r="LY130" s="836"/>
      <c r="LZ130" s="836"/>
      <c r="MA130" s="836"/>
      <c r="MB130" s="836"/>
      <c r="MC130" s="836"/>
      <c r="MD130" s="836"/>
      <c r="ME130" s="836"/>
      <c r="MF130" s="836"/>
      <c r="MG130" s="836"/>
      <c r="MH130" s="836"/>
      <c r="MI130" s="836"/>
      <c r="MJ130" s="836"/>
      <c r="MK130" s="836"/>
      <c r="ML130" s="836"/>
      <c r="MM130" s="836"/>
      <c r="MN130" s="836"/>
      <c r="MO130" s="836"/>
      <c r="MP130" s="836"/>
      <c r="MQ130" s="836"/>
      <c r="MR130" s="836"/>
      <c r="MS130" s="836"/>
      <c r="MT130" s="836"/>
      <c r="MU130" s="836"/>
      <c r="MV130" s="836"/>
      <c r="MW130" s="836"/>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row>
    <row r="131" spans="1:382" ht="15" hidden="1" customHeight="1" outlineLevel="1" x14ac:dyDescent="0.3">
      <c r="A131" s="1180">
        <v>41640</v>
      </c>
      <c r="B131" s="1180"/>
      <c r="C131" s="411"/>
      <c r="AR131" s="23"/>
      <c r="AT131" s="23"/>
      <c r="BH131" s="23"/>
      <c r="BU131" s="17"/>
      <c r="BW131" s="17"/>
      <c r="CI131" s="17"/>
      <c r="CK131" s="17"/>
      <c r="CW131" s="17"/>
      <c r="CY131" s="17"/>
      <c r="DK131" s="17"/>
      <c r="DM131" s="17"/>
      <c r="DY131" s="17"/>
      <c r="EA131" s="17"/>
      <c r="EM131" s="17"/>
      <c r="EO131" s="17"/>
      <c r="LG131" s="835"/>
      <c r="LL131" s="836"/>
      <c r="LM131" s="836"/>
      <c r="LN131" s="836"/>
      <c r="LO131" s="836"/>
      <c r="LP131" s="836"/>
      <c r="LQ131" s="836"/>
      <c r="LR131" s="836"/>
      <c r="LS131" s="836"/>
      <c r="LT131" s="836"/>
      <c r="LU131" s="836"/>
      <c r="LV131" s="836"/>
      <c r="LW131" s="836"/>
      <c r="LX131" s="836"/>
      <c r="LY131" s="836"/>
      <c r="LZ131" s="836"/>
      <c r="MA131" s="836"/>
      <c r="MB131" s="836"/>
      <c r="MC131" s="836"/>
      <c r="MD131" s="836"/>
      <c r="ME131" s="836"/>
      <c r="MF131" s="836"/>
      <c r="MG131" s="836"/>
      <c r="MH131" s="836"/>
      <c r="MI131" s="836"/>
      <c r="MJ131" s="836"/>
      <c r="MK131" s="836"/>
      <c r="ML131" s="836"/>
      <c r="MM131" s="836"/>
      <c r="MN131" s="836"/>
      <c r="MO131" s="836"/>
      <c r="MP131" s="836"/>
      <c r="MQ131" s="836"/>
      <c r="MR131" s="836"/>
      <c r="MS131" s="836"/>
      <c r="MT131" s="836"/>
      <c r="MU131" s="836"/>
      <c r="MV131" s="836"/>
      <c r="MW131" s="836"/>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row>
    <row r="132" spans="1:382" ht="15" hidden="1" customHeight="1" outlineLevel="1" x14ac:dyDescent="0.3">
      <c r="A132" s="1180">
        <v>41659</v>
      </c>
      <c r="B132" s="1180"/>
      <c r="C132" s="411"/>
      <c r="AR132" s="23"/>
      <c r="AT132" s="23"/>
      <c r="BH132" s="23"/>
      <c r="BU132" s="17"/>
      <c r="BW132" s="17"/>
      <c r="CI132" s="17"/>
      <c r="CK132" s="17"/>
      <c r="CW132" s="17"/>
      <c r="CY132" s="17"/>
      <c r="DK132" s="17"/>
      <c r="DM132" s="17"/>
      <c r="DY132" s="17"/>
      <c r="EA132" s="17"/>
      <c r="EM132" s="17"/>
      <c r="EO132" s="17"/>
      <c r="LG132" s="835"/>
      <c r="LL132" s="836"/>
      <c r="LM132" s="836"/>
      <c r="LN132" s="836"/>
      <c r="LO132" s="836"/>
      <c r="LP132" s="836"/>
      <c r="LQ132" s="836"/>
      <c r="LR132" s="836"/>
      <c r="LS132" s="836"/>
      <c r="LT132" s="836"/>
      <c r="LU132" s="836"/>
      <c r="LV132" s="836"/>
      <c r="LW132" s="836"/>
      <c r="LX132" s="836"/>
      <c r="LY132" s="836"/>
      <c r="LZ132" s="836"/>
      <c r="MA132" s="836"/>
      <c r="MB132" s="836"/>
      <c r="MC132" s="836"/>
      <c r="MD132" s="836"/>
      <c r="ME132" s="836"/>
      <c r="MF132" s="836"/>
      <c r="MG132" s="836"/>
      <c r="MH132" s="836"/>
      <c r="MI132" s="836"/>
      <c r="MJ132" s="836"/>
      <c r="MK132" s="836"/>
      <c r="ML132" s="836"/>
      <c r="MM132" s="836"/>
      <c r="MN132" s="836"/>
      <c r="MO132" s="836"/>
      <c r="MP132" s="836"/>
      <c r="MQ132" s="836"/>
      <c r="MR132" s="836"/>
      <c r="MS132" s="836"/>
      <c r="MT132" s="836"/>
      <c r="MU132" s="836"/>
      <c r="MV132" s="836"/>
      <c r="MW132" s="836"/>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row>
    <row r="133" spans="1:382" ht="15" hidden="1" customHeight="1" outlineLevel="1" x14ac:dyDescent="0.3">
      <c r="A133" s="1180">
        <v>41747</v>
      </c>
      <c r="B133" s="1180"/>
      <c r="C133" s="411"/>
      <c r="AR133" s="23"/>
      <c r="AT133" s="23"/>
      <c r="BH133" s="23"/>
      <c r="BU133" s="17"/>
      <c r="BW133" s="17"/>
      <c r="CI133" s="17"/>
      <c r="CK133" s="17"/>
      <c r="CW133" s="17"/>
      <c r="CY133" s="17"/>
      <c r="DK133" s="17"/>
      <c r="DM133" s="17"/>
      <c r="DY133" s="17"/>
      <c r="EA133" s="17"/>
      <c r="EM133" s="17"/>
      <c r="EO133" s="17"/>
      <c r="LG133" s="835"/>
      <c r="LL133" s="836"/>
      <c r="LM133" s="836"/>
      <c r="LN133" s="836"/>
      <c r="LO133" s="836"/>
      <c r="LP133" s="836"/>
      <c r="LQ133" s="836"/>
      <c r="LR133" s="836"/>
      <c r="LS133" s="836"/>
      <c r="LT133" s="836"/>
      <c r="LU133" s="836"/>
      <c r="LV133" s="836"/>
      <c r="LW133" s="836"/>
      <c r="LX133" s="836"/>
      <c r="LY133" s="836"/>
      <c r="LZ133" s="836"/>
      <c r="MA133" s="836"/>
      <c r="MB133" s="836"/>
      <c r="MC133" s="836"/>
      <c r="MD133" s="836"/>
      <c r="ME133" s="836"/>
      <c r="MF133" s="836"/>
      <c r="MG133" s="836"/>
      <c r="MH133" s="836"/>
      <c r="MI133" s="836"/>
      <c r="MJ133" s="836"/>
      <c r="MK133" s="836"/>
      <c r="ML133" s="836"/>
      <c r="MM133" s="836"/>
      <c r="MN133" s="836"/>
      <c r="MO133" s="836"/>
      <c r="MP133" s="836"/>
      <c r="MQ133" s="836"/>
      <c r="MR133" s="836"/>
      <c r="MS133" s="836"/>
      <c r="MT133" s="836"/>
      <c r="MU133" s="836"/>
      <c r="MV133" s="836"/>
      <c r="MW133" s="836"/>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row>
    <row r="134" spans="1:382" ht="15" hidden="1" customHeight="1" outlineLevel="1" x14ac:dyDescent="0.3">
      <c r="A134" s="1180">
        <v>41785</v>
      </c>
      <c r="B134" s="1180"/>
      <c r="C134" s="411"/>
      <c r="AR134" s="23"/>
      <c r="AT134" s="23"/>
      <c r="BH134" s="23"/>
      <c r="BU134" s="17"/>
      <c r="BW134" s="17"/>
      <c r="CI134" s="17"/>
      <c r="CK134" s="17"/>
      <c r="CW134" s="17"/>
      <c r="CY134" s="17"/>
      <c r="DK134" s="17"/>
      <c r="DM134" s="17"/>
      <c r="DY134" s="17"/>
      <c r="EA134" s="17"/>
      <c r="EM134" s="17"/>
      <c r="EO134" s="17"/>
      <c r="LG134" s="835"/>
      <c r="LL134" s="836"/>
      <c r="LM134" s="836"/>
      <c r="LN134" s="836"/>
      <c r="LO134" s="836"/>
      <c r="LP134" s="836"/>
      <c r="LQ134" s="836"/>
      <c r="LR134" s="836"/>
      <c r="LS134" s="836"/>
      <c r="LT134" s="836"/>
      <c r="LU134" s="836"/>
      <c r="LV134" s="836"/>
      <c r="LW134" s="836"/>
      <c r="LX134" s="836"/>
      <c r="LY134" s="836"/>
      <c r="LZ134" s="836"/>
      <c r="MA134" s="836"/>
      <c r="MB134" s="836"/>
      <c r="MC134" s="836"/>
      <c r="MD134" s="836"/>
      <c r="ME134" s="836"/>
      <c r="MF134" s="836"/>
      <c r="MG134" s="836"/>
      <c r="MH134" s="836"/>
      <c r="MI134" s="836"/>
      <c r="MJ134" s="836"/>
      <c r="MK134" s="836"/>
      <c r="ML134" s="836"/>
      <c r="MM134" s="836"/>
      <c r="MN134" s="836"/>
      <c r="MO134" s="836"/>
      <c r="MP134" s="836"/>
      <c r="MQ134" s="836"/>
      <c r="MR134" s="836"/>
      <c r="MS134" s="836"/>
      <c r="MT134" s="836"/>
      <c r="MU134" s="836"/>
      <c r="MV134" s="836"/>
      <c r="MW134" s="836"/>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row>
    <row r="135" spans="1:382" ht="15" hidden="1" customHeight="1" outlineLevel="1" x14ac:dyDescent="0.3">
      <c r="A135" s="1180">
        <v>41824</v>
      </c>
      <c r="B135" s="1180"/>
      <c r="C135" s="411"/>
      <c r="AR135" s="23"/>
      <c r="AT135" s="23"/>
      <c r="BH135" s="23"/>
      <c r="BU135" s="17"/>
      <c r="BW135" s="17"/>
      <c r="CI135" s="17"/>
      <c r="CK135" s="17"/>
      <c r="CW135" s="17"/>
      <c r="CY135" s="17"/>
      <c r="DK135" s="17"/>
      <c r="DM135" s="17"/>
      <c r="DY135" s="17"/>
      <c r="EA135" s="17"/>
      <c r="EM135" s="17"/>
      <c r="EO135" s="17"/>
      <c r="LG135" s="835"/>
      <c r="LL135" s="836"/>
      <c r="LM135" s="836"/>
      <c r="LN135" s="836"/>
      <c r="LO135" s="836"/>
      <c r="LP135" s="836"/>
      <c r="LQ135" s="836"/>
      <c r="LR135" s="836"/>
      <c r="LS135" s="836"/>
      <c r="LT135" s="836"/>
      <c r="LU135" s="836"/>
      <c r="LV135" s="836"/>
      <c r="LW135" s="836"/>
      <c r="LX135" s="836"/>
      <c r="LY135" s="836"/>
      <c r="LZ135" s="836"/>
      <c r="MA135" s="836"/>
      <c r="MB135" s="836"/>
      <c r="MC135" s="836"/>
      <c r="MD135" s="836"/>
      <c r="ME135" s="836"/>
      <c r="MF135" s="836"/>
      <c r="MG135" s="836"/>
      <c r="MH135" s="836"/>
      <c r="MI135" s="836"/>
      <c r="MJ135" s="836"/>
      <c r="MK135" s="836"/>
      <c r="ML135" s="836"/>
      <c r="MM135" s="836"/>
      <c r="MN135" s="836"/>
      <c r="MO135" s="836"/>
      <c r="MP135" s="836"/>
      <c r="MQ135" s="836"/>
      <c r="MR135" s="836"/>
      <c r="MS135" s="836"/>
      <c r="MT135" s="836"/>
      <c r="MU135" s="836"/>
      <c r="MV135" s="836"/>
      <c r="MW135" s="836"/>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row>
    <row r="136" spans="1:382" ht="15" hidden="1" customHeight="1" outlineLevel="1" x14ac:dyDescent="0.3">
      <c r="A136" s="1180">
        <v>41883</v>
      </c>
      <c r="B136" s="1180"/>
      <c r="C136" s="411"/>
      <c r="AR136" s="23"/>
      <c r="AT136" s="23"/>
      <c r="BH136" s="23"/>
      <c r="BU136" s="17"/>
      <c r="BW136" s="17"/>
      <c r="CI136" s="17"/>
      <c r="CK136" s="17"/>
      <c r="CW136" s="17"/>
      <c r="CY136" s="17"/>
      <c r="DK136" s="17"/>
      <c r="DM136" s="17"/>
      <c r="DY136" s="17"/>
      <c r="EA136" s="17"/>
      <c r="EM136" s="17"/>
      <c r="EO136" s="17"/>
      <c r="LG136" s="835"/>
      <c r="LL136" s="836"/>
      <c r="LM136" s="836"/>
      <c r="LN136" s="836"/>
      <c r="LO136" s="836"/>
      <c r="LP136" s="836"/>
      <c r="LQ136" s="836"/>
      <c r="LR136" s="836"/>
      <c r="LS136" s="836"/>
      <c r="LT136" s="836"/>
      <c r="LU136" s="836"/>
      <c r="LV136" s="836"/>
      <c r="LW136" s="836"/>
      <c r="LX136" s="836"/>
      <c r="LY136" s="836"/>
      <c r="LZ136" s="836"/>
      <c r="MA136" s="836"/>
      <c r="MB136" s="836"/>
      <c r="MC136" s="836"/>
      <c r="MD136" s="836"/>
      <c r="ME136" s="836"/>
      <c r="MF136" s="836"/>
      <c r="MG136" s="836"/>
      <c r="MH136" s="836"/>
      <c r="MI136" s="836"/>
      <c r="MJ136" s="836"/>
      <c r="MK136" s="836"/>
      <c r="ML136" s="836"/>
      <c r="MM136" s="836"/>
      <c r="MN136" s="836"/>
      <c r="MO136" s="836"/>
      <c r="MP136" s="836"/>
      <c r="MQ136" s="836"/>
      <c r="MR136" s="836"/>
      <c r="MS136" s="836"/>
      <c r="MT136" s="836"/>
      <c r="MU136" s="836"/>
      <c r="MV136" s="836"/>
      <c r="MW136" s="836"/>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row>
    <row r="137" spans="1:382" ht="15" hidden="1" customHeight="1" outlineLevel="1" x14ac:dyDescent="0.3">
      <c r="A137" s="1180">
        <v>41954</v>
      </c>
      <c r="B137" s="1180"/>
      <c r="C137" s="411"/>
      <c r="AR137" s="23"/>
      <c r="AT137" s="23"/>
      <c r="BH137" s="23"/>
      <c r="BU137" s="17"/>
      <c r="BW137" s="17"/>
      <c r="CI137" s="17"/>
      <c r="CK137" s="17"/>
      <c r="CW137" s="17"/>
      <c r="CY137" s="17"/>
      <c r="DK137" s="17"/>
      <c r="DM137" s="17"/>
      <c r="DY137" s="17"/>
      <c r="EA137" s="17"/>
      <c r="EM137" s="17"/>
      <c r="EO137" s="17"/>
      <c r="LG137" s="835"/>
      <c r="LL137" s="836"/>
      <c r="LM137" s="836"/>
      <c r="LN137" s="836"/>
      <c r="LO137" s="836"/>
      <c r="LP137" s="836"/>
      <c r="LQ137" s="836"/>
      <c r="LR137" s="836"/>
      <c r="LS137" s="836"/>
      <c r="LT137" s="836"/>
      <c r="LU137" s="836"/>
      <c r="LV137" s="836"/>
      <c r="LW137" s="836"/>
      <c r="LX137" s="836"/>
      <c r="LY137" s="836"/>
      <c r="LZ137" s="836"/>
      <c r="MA137" s="836"/>
      <c r="MB137" s="836"/>
      <c r="MC137" s="836"/>
      <c r="MD137" s="836"/>
      <c r="ME137" s="836"/>
      <c r="MF137" s="836"/>
      <c r="MG137" s="836"/>
      <c r="MH137" s="836"/>
      <c r="MI137" s="836"/>
      <c r="MJ137" s="836"/>
      <c r="MK137" s="836"/>
      <c r="ML137" s="836"/>
      <c r="MM137" s="836"/>
      <c r="MN137" s="836"/>
      <c r="MO137" s="836"/>
      <c r="MP137" s="836"/>
      <c r="MQ137" s="836"/>
      <c r="MR137" s="836"/>
      <c r="MS137" s="836"/>
      <c r="MT137" s="836"/>
      <c r="MU137" s="836"/>
      <c r="MV137" s="836"/>
      <c r="MW137" s="836"/>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row>
    <row r="138" spans="1:382" ht="15" hidden="1" customHeight="1" outlineLevel="1" x14ac:dyDescent="0.3">
      <c r="A138" s="1180">
        <v>41970</v>
      </c>
      <c r="B138" s="1180"/>
      <c r="C138" s="411"/>
      <c r="AR138" s="23"/>
      <c r="AT138" s="23"/>
      <c r="BH138" s="23"/>
      <c r="BU138" s="17"/>
      <c r="BW138" s="17"/>
      <c r="CI138" s="17"/>
      <c r="CK138" s="17"/>
      <c r="CW138" s="17"/>
      <c r="CY138" s="17"/>
      <c r="DK138" s="17"/>
      <c r="DM138" s="17"/>
      <c r="DY138" s="17"/>
      <c r="EA138" s="17"/>
      <c r="EM138" s="17"/>
      <c r="EO138" s="17"/>
      <c r="LG138" s="835"/>
      <c r="LL138" s="836"/>
      <c r="LM138" s="836"/>
      <c r="LN138" s="836"/>
      <c r="LO138" s="836"/>
      <c r="LP138" s="836"/>
      <c r="LQ138" s="836"/>
      <c r="LR138" s="836"/>
      <c r="LS138" s="836"/>
      <c r="LT138" s="836"/>
      <c r="LU138" s="836"/>
      <c r="LV138" s="836"/>
      <c r="LW138" s="836"/>
      <c r="LX138" s="836"/>
      <c r="LY138" s="836"/>
      <c r="LZ138" s="836"/>
      <c r="MA138" s="836"/>
      <c r="MB138" s="836"/>
      <c r="MC138" s="836"/>
      <c r="MD138" s="836"/>
      <c r="ME138" s="836"/>
      <c r="MF138" s="836"/>
      <c r="MG138" s="836"/>
      <c r="MH138" s="836"/>
      <c r="MI138" s="836"/>
      <c r="MJ138" s="836"/>
      <c r="MK138" s="836"/>
      <c r="ML138" s="836"/>
      <c r="MM138" s="836"/>
      <c r="MN138" s="836"/>
      <c r="MO138" s="836"/>
      <c r="MP138" s="836"/>
      <c r="MQ138" s="836"/>
      <c r="MR138" s="836"/>
      <c r="MS138" s="836"/>
      <c r="MT138" s="836"/>
      <c r="MU138" s="836"/>
      <c r="MV138" s="836"/>
      <c r="MW138" s="836"/>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row>
    <row r="139" spans="1:382" ht="15" hidden="1" customHeight="1" outlineLevel="1" x14ac:dyDescent="0.3">
      <c r="A139" s="1180">
        <v>41971</v>
      </c>
      <c r="B139" s="1180"/>
      <c r="C139" s="411"/>
      <c r="AR139" s="23"/>
      <c r="AT139" s="23"/>
      <c r="BH139" s="23"/>
      <c r="BU139" s="17"/>
      <c r="BW139" s="17"/>
      <c r="CI139" s="17"/>
      <c r="CK139" s="17"/>
      <c r="CW139" s="17"/>
      <c r="CY139" s="17"/>
      <c r="DK139" s="17"/>
      <c r="DM139" s="17"/>
      <c r="DY139" s="17"/>
      <c r="EA139" s="17"/>
      <c r="EM139" s="17"/>
      <c r="EO139" s="17"/>
      <c r="LG139" s="835"/>
      <c r="LL139" s="836"/>
      <c r="LM139" s="836"/>
      <c r="LN139" s="836"/>
      <c r="LO139" s="836"/>
      <c r="LP139" s="836"/>
      <c r="LQ139" s="836"/>
      <c r="LR139" s="836"/>
      <c r="LS139" s="836"/>
      <c r="LT139" s="836"/>
      <c r="LU139" s="836"/>
      <c r="LV139" s="836"/>
      <c r="LW139" s="836"/>
      <c r="LX139" s="836"/>
      <c r="LY139" s="836"/>
      <c r="LZ139" s="836"/>
      <c r="MA139" s="836"/>
      <c r="MB139" s="836"/>
      <c r="MC139" s="836"/>
      <c r="MD139" s="836"/>
      <c r="ME139" s="836"/>
      <c r="MF139" s="836"/>
      <c r="MG139" s="836"/>
      <c r="MH139" s="836"/>
      <c r="MI139" s="836"/>
      <c r="MJ139" s="836"/>
      <c r="MK139" s="836"/>
      <c r="ML139" s="836"/>
      <c r="MM139" s="836"/>
      <c r="MN139" s="836"/>
      <c r="MO139" s="836"/>
      <c r="MP139" s="836"/>
      <c r="MQ139" s="836"/>
      <c r="MR139" s="836"/>
      <c r="MS139" s="836"/>
      <c r="MT139" s="836"/>
      <c r="MU139" s="836"/>
      <c r="MV139" s="836"/>
      <c r="MW139" s="836"/>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row>
    <row r="140" spans="1:382" ht="15" hidden="1" customHeight="1" outlineLevel="1" x14ac:dyDescent="0.3">
      <c r="A140" s="1180">
        <v>41997</v>
      </c>
      <c r="B140" s="1180"/>
      <c r="C140" s="411"/>
      <c r="AR140" s="23"/>
      <c r="AT140" s="23"/>
      <c r="BH140" s="23"/>
      <c r="BU140" s="17"/>
      <c r="BW140" s="17"/>
      <c r="CI140" s="17"/>
      <c r="CK140" s="17"/>
      <c r="CW140" s="17"/>
      <c r="CY140" s="17"/>
      <c r="DK140" s="17"/>
      <c r="DM140" s="17"/>
      <c r="DY140" s="17"/>
      <c r="EA140" s="17"/>
      <c r="EM140" s="17"/>
      <c r="EO140" s="17"/>
      <c r="LG140" s="835"/>
      <c r="LL140" s="836"/>
      <c r="LM140" s="836"/>
      <c r="LN140" s="836"/>
      <c r="LO140" s="836"/>
      <c r="LP140" s="836"/>
      <c r="LQ140" s="836"/>
      <c r="LR140" s="836"/>
      <c r="LS140" s="836"/>
      <c r="LT140" s="836"/>
      <c r="LU140" s="836"/>
      <c r="LV140" s="836"/>
      <c r="LW140" s="836"/>
      <c r="LX140" s="836"/>
      <c r="LY140" s="836"/>
      <c r="LZ140" s="836"/>
      <c r="MA140" s="836"/>
      <c r="MB140" s="836"/>
      <c r="MC140" s="836"/>
      <c r="MD140" s="836"/>
      <c r="ME140" s="836"/>
      <c r="MF140" s="836"/>
      <c r="MG140" s="836"/>
      <c r="MH140" s="836"/>
      <c r="MI140" s="836"/>
      <c r="MJ140" s="836"/>
      <c r="MK140" s="836"/>
      <c r="ML140" s="836"/>
      <c r="MM140" s="836"/>
      <c r="MN140" s="836"/>
      <c r="MO140" s="836"/>
      <c r="MP140" s="836"/>
      <c r="MQ140" s="836"/>
      <c r="MR140" s="836"/>
      <c r="MS140" s="836"/>
      <c r="MT140" s="836"/>
      <c r="MU140" s="836"/>
      <c r="MV140" s="836"/>
      <c r="MW140" s="836"/>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row>
    <row r="141" spans="1:382" ht="15" hidden="1" customHeight="1" outlineLevel="1" x14ac:dyDescent="0.3">
      <c r="A141" s="1180">
        <v>41998</v>
      </c>
      <c r="B141" s="1180"/>
      <c r="C141" s="411"/>
      <c r="AR141" s="23"/>
      <c r="AT141" s="23"/>
      <c r="BH141" s="23"/>
      <c r="BU141" s="17"/>
      <c r="BW141" s="17"/>
      <c r="CI141" s="17"/>
      <c r="CK141" s="17"/>
      <c r="CW141" s="17"/>
      <c r="CY141" s="17"/>
      <c r="DK141" s="17"/>
      <c r="DM141" s="17"/>
      <c r="DY141" s="17"/>
      <c r="EA141" s="17"/>
      <c r="EM141" s="17"/>
      <c r="EO141" s="17"/>
      <c r="LG141" s="835"/>
      <c r="LL141" s="836"/>
      <c r="LM141" s="836"/>
      <c r="LN141" s="836"/>
      <c r="LO141" s="836"/>
      <c r="LP141" s="836"/>
      <c r="LQ141" s="836"/>
      <c r="LR141" s="836"/>
      <c r="LS141" s="836"/>
      <c r="LT141" s="836"/>
      <c r="LU141" s="836"/>
      <c r="LV141" s="836"/>
      <c r="LW141" s="836"/>
      <c r="LX141" s="836"/>
      <c r="LY141" s="836"/>
      <c r="LZ141" s="836"/>
      <c r="MA141" s="836"/>
      <c r="MB141" s="836"/>
      <c r="MC141" s="836"/>
      <c r="MD141" s="836"/>
      <c r="ME141" s="836"/>
      <c r="MF141" s="836"/>
      <c r="MG141" s="836"/>
      <c r="MH141" s="836"/>
      <c r="MI141" s="836"/>
      <c r="MJ141" s="836"/>
      <c r="MK141" s="836"/>
      <c r="ML141" s="836"/>
      <c r="MM141" s="836"/>
      <c r="MN141" s="836"/>
      <c r="MO141" s="836"/>
      <c r="MP141" s="836"/>
      <c r="MQ141" s="836"/>
      <c r="MR141" s="836"/>
      <c r="MS141" s="836"/>
      <c r="MT141" s="836"/>
      <c r="MU141" s="836"/>
      <c r="MV141" s="836"/>
      <c r="MW141" s="836"/>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row>
    <row r="142" spans="1:382" ht="15" hidden="1" customHeight="1" outlineLevel="1" x14ac:dyDescent="0.3">
      <c r="A142" s="1180">
        <v>41999</v>
      </c>
      <c r="B142" s="1180"/>
      <c r="C142" s="411"/>
      <c r="AR142" s="23"/>
      <c r="AT142" s="23"/>
      <c r="BH142" s="23"/>
      <c r="BU142" s="17"/>
      <c r="BW142" s="17"/>
      <c r="CI142" s="17"/>
      <c r="CK142" s="17"/>
      <c r="CW142" s="17"/>
      <c r="CY142" s="17"/>
      <c r="DK142" s="17"/>
      <c r="DM142" s="17"/>
      <c r="DY142" s="17"/>
      <c r="EA142" s="17"/>
      <c r="EM142" s="17"/>
      <c r="EO142" s="17"/>
      <c r="LG142" s="835"/>
      <c r="LL142" s="836"/>
      <c r="LM142" s="836"/>
      <c r="LN142" s="836"/>
      <c r="LO142" s="836"/>
      <c r="LP142" s="836"/>
      <c r="LQ142" s="836"/>
      <c r="LR142" s="836"/>
      <c r="LS142" s="836"/>
      <c r="LT142" s="836"/>
      <c r="LU142" s="836"/>
      <c r="LV142" s="836"/>
      <c r="LW142" s="836"/>
      <c r="LX142" s="836"/>
      <c r="LY142" s="836"/>
      <c r="LZ142" s="836"/>
      <c r="MA142" s="836"/>
      <c r="MB142" s="836"/>
      <c r="MC142" s="836"/>
      <c r="MD142" s="836"/>
      <c r="ME142" s="836"/>
      <c r="MF142" s="836"/>
      <c r="MG142" s="836"/>
      <c r="MH142" s="836"/>
      <c r="MI142" s="836"/>
      <c r="MJ142" s="836"/>
      <c r="MK142" s="836"/>
      <c r="ML142" s="836"/>
      <c r="MM142" s="836"/>
      <c r="MN142" s="836"/>
      <c r="MO142" s="836"/>
      <c r="MP142" s="836"/>
      <c r="MQ142" s="836"/>
      <c r="MR142" s="836"/>
      <c r="MS142" s="836"/>
      <c r="MT142" s="836"/>
      <c r="MU142" s="836"/>
      <c r="MV142" s="836"/>
      <c r="MW142" s="836"/>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row>
    <row r="143" spans="1:382" ht="15" hidden="1" customHeight="1" outlineLevel="1" x14ac:dyDescent="0.3">
      <c r="A143" s="1180">
        <v>42005</v>
      </c>
      <c r="B143" s="1180"/>
      <c r="C143" s="411"/>
      <c r="AR143" s="23"/>
      <c r="AT143" s="23"/>
      <c r="BH143" s="23"/>
      <c r="BU143" s="17"/>
      <c r="BW143" s="17"/>
      <c r="CI143" s="17"/>
      <c r="CK143" s="17"/>
      <c r="CW143" s="17"/>
      <c r="CY143" s="17"/>
      <c r="DK143" s="17"/>
      <c r="DM143" s="17"/>
      <c r="DY143" s="17"/>
      <c r="EA143" s="17"/>
      <c r="EM143" s="17"/>
      <c r="EO143" s="17"/>
      <c r="LG143" s="835"/>
      <c r="LL143" s="836"/>
      <c r="LM143" s="836"/>
      <c r="LN143" s="836"/>
      <c r="LO143" s="836"/>
      <c r="LP143" s="836"/>
      <c r="LQ143" s="836"/>
      <c r="LR143" s="836"/>
      <c r="LS143" s="836"/>
      <c r="LT143" s="836"/>
      <c r="LU143" s="836"/>
      <c r="LV143" s="836"/>
      <c r="LW143" s="836"/>
      <c r="LX143" s="836"/>
      <c r="LY143" s="836"/>
      <c r="LZ143" s="836"/>
      <c r="MA143" s="836"/>
      <c r="MB143" s="836"/>
      <c r="MC143" s="836"/>
      <c r="MD143" s="836"/>
      <c r="ME143" s="836"/>
      <c r="MF143" s="836"/>
      <c r="MG143" s="836"/>
      <c r="MH143" s="836"/>
      <c r="MI143" s="836"/>
      <c r="MJ143" s="836"/>
      <c r="MK143" s="836"/>
      <c r="ML143" s="836"/>
      <c r="MM143" s="836"/>
      <c r="MN143" s="836"/>
      <c r="MO143" s="836"/>
      <c r="MP143" s="836"/>
      <c r="MQ143" s="836"/>
      <c r="MR143" s="836"/>
      <c r="MS143" s="836"/>
      <c r="MT143" s="836"/>
      <c r="MU143" s="836"/>
      <c r="MV143" s="836"/>
      <c r="MW143" s="836"/>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row>
    <row r="144" spans="1:382" ht="15" hidden="1" customHeight="1" outlineLevel="1" x14ac:dyDescent="0.3">
      <c r="A144" s="1180">
        <v>42023</v>
      </c>
      <c r="B144" s="1180"/>
      <c r="C144" s="411"/>
      <c r="AR144" s="23"/>
      <c r="AT144" s="23"/>
      <c r="BH144" s="23"/>
      <c r="BU144" s="17"/>
      <c r="BW144" s="17"/>
      <c r="CI144" s="17"/>
      <c r="CK144" s="17"/>
      <c r="CW144" s="17"/>
      <c r="CY144" s="17"/>
      <c r="DK144" s="17"/>
      <c r="DM144" s="17"/>
      <c r="DY144" s="17"/>
      <c r="EA144" s="17"/>
      <c r="EM144" s="17"/>
      <c r="EO144" s="17"/>
      <c r="LG144" s="835"/>
      <c r="LL144" s="836"/>
      <c r="LM144" s="836"/>
      <c r="LN144" s="836"/>
      <c r="LO144" s="836"/>
      <c r="LP144" s="836"/>
      <c r="LQ144" s="836"/>
      <c r="LR144" s="836"/>
      <c r="LS144" s="836"/>
      <c r="LT144" s="836"/>
      <c r="LU144" s="836"/>
      <c r="LV144" s="836"/>
      <c r="LW144" s="836"/>
      <c r="LX144" s="836"/>
      <c r="LY144" s="836"/>
      <c r="LZ144" s="836"/>
      <c r="MA144" s="836"/>
      <c r="MB144" s="836"/>
      <c r="MC144" s="836"/>
      <c r="MD144" s="836"/>
      <c r="ME144" s="836"/>
      <c r="MF144" s="836"/>
      <c r="MG144" s="836"/>
      <c r="MH144" s="836"/>
      <c r="MI144" s="836"/>
      <c r="MJ144" s="836"/>
      <c r="MK144" s="836"/>
      <c r="ML144" s="836"/>
      <c r="MM144" s="836"/>
      <c r="MN144" s="836"/>
      <c r="MO144" s="836"/>
      <c r="MP144" s="836"/>
      <c r="MQ144" s="836"/>
      <c r="MR144" s="836"/>
      <c r="MS144" s="836"/>
      <c r="MT144" s="836"/>
      <c r="MU144" s="836"/>
      <c r="MV144" s="836"/>
      <c r="MW144" s="836"/>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row>
    <row r="145" spans="1:382" ht="15" hidden="1" customHeight="1" outlineLevel="1" x14ac:dyDescent="0.3">
      <c r="A145" s="1180">
        <v>42097</v>
      </c>
      <c r="B145" s="1180"/>
      <c r="C145" s="411"/>
      <c r="AR145" s="23"/>
      <c r="AT145" s="23"/>
      <c r="BH145" s="23"/>
      <c r="BU145" s="17"/>
      <c r="BW145" s="17"/>
      <c r="CI145" s="17"/>
      <c r="CK145" s="17"/>
      <c r="CW145" s="17"/>
      <c r="CY145" s="17"/>
      <c r="DK145" s="17"/>
      <c r="DM145" s="17"/>
      <c r="DY145" s="17"/>
      <c r="EA145" s="17"/>
      <c r="EM145" s="17"/>
      <c r="EO145" s="17"/>
      <c r="LG145" s="835"/>
      <c r="LL145" s="836"/>
      <c r="LM145" s="836"/>
      <c r="LN145" s="836"/>
      <c r="LO145" s="836"/>
      <c r="LP145" s="836"/>
      <c r="LQ145" s="836"/>
      <c r="LR145" s="836"/>
      <c r="LS145" s="836"/>
      <c r="LT145" s="836"/>
      <c r="LU145" s="836"/>
      <c r="LV145" s="836"/>
      <c r="LW145" s="836"/>
      <c r="LX145" s="836"/>
      <c r="LY145" s="836"/>
      <c r="LZ145" s="836"/>
      <c r="MA145" s="836"/>
      <c r="MB145" s="836"/>
      <c r="MC145" s="836"/>
      <c r="MD145" s="836"/>
      <c r="ME145" s="836"/>
      <c r="MF145" s="836"/>
      <c r="MG145" s="836"/>
      <c r="MH145" s="836"/>
      <c r="MI145" s="836"/>
      <c r="MJ145" s="836"/>
      <c r="MK145" s="836"/>
      <c r="ML145" s="836"/>
      <c r="MM145" s="836"/>
      <c r="MN145" s="836"/>
      <c r="MO145" s="836"/>
      <c r="MP145" s="836"/>
      <c r="MQ145" s="836"/>
      <c r="MR145" s="836"/>
      <c r="MS145" s="836"/>
      <c r="MT145" s="836"/>
      <c r="MU145" s="836"/>
      <c r="MV145" s="836"/>
      <c r="MW145" s="836"/>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row>
    <row r="146" spans="1:382" ht="15" hidden="1" customHeight="1" outlineLevel="1" x14ac:dyDescent="0.3">
      <c r="A146" s="1180">
        <v>42149</v>
      </c>
      <c r="B146" s="1180"/>
      <c r="C146" s="411"/>
      <c r="AR146" s="23"/>
      <c r="AT146" s="23"/>
      <c r="BH146" s="23"/>
      <c r="BU146" s="17"/>
      <c r="BW146" s="17"/>
      <c r="CI146" s="17"/>
      <c r="CK146" s="17"/>
      <c r="CW146" s="17"/>
      <c r="CY146" s="17"/>
      <c r="DK146" s="17"/>
      <c r="DM146" s="17"/>
      <c r="DY146" s="17"/>
      <c r="EA146" s="17"/>
      <c r="EM146" s="17"/>
      <c r="EO146" s="17"/>
      <c r="LG146" s="835"/>
      <c r="LL146" s="836"/>
      <c r="LM146" s="836"/>
      <c r="LN146" s="836"/>
      <c r="LO146" s="836"/>
      <c r="LP146" s="836"/>
      <c r="LQ146" s="836"/>
      <c r="LR146" s="836"/>
      <c r="LS146" s="836"/>
      <c r="LT146" s="836"/>
      <c r="LU146" s="836"/>
      <c r="LV146" s="836"/>
      <c r="LW146" s="836"/>
      <c r="LX146" s="836"/>
      <c r="LY146" s="836"/>
      <c r="LZ146" s="836"/>
      <c r="MA146" s="836"/>
      <c r="MB146" s="836"/>
      <c r="MC146" s="836"/>
      <c r="MD146" s="836"/>
      <c r="ME146" s="836"/>
      <c r="MF146" s="836"/>
      <c r="MG146" s="836"/>
      <c r="MH146" s="836"/>
      <c r="MI146" s="836"/>
      <c r="MJ146" s="836"/>
      <c r="MK146" s="836"/>
      <c r="ML146" s="836"/>
      <c r="MM146" s="836"/>
      <c r="MN146" s="836"/>
      <c r="MO146" s="836"/>
      <c r="MP146" s="836"/>
      <c r="MQ146" s="836"/>
      <c r="MR146" s="836"/>
      <c r="MS146" s="836"/>
      <c r="MT146" s="836"/>
      <c r="MU146" s="836"/>
      <c r="MV146" s="836"/>
      <c r="MW146" s="836"/>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row>
    <row r="147" spans="1:382" ht="15" hidden="1" customHeight="1" outlineLevel="1" x14ac:dyDescent="0.3">
      <c r="A147" s="1180">
        <v>42188</v>
      </c>
      <c r="B147" s="1180"/>
      <c r="C147" s="411"/>
      <c r="AR147" s="23"/>
      <c r="AT147" s="23"/>
      <c r="BH147" s="23"/>
      <c r="BU147" s="17"/>
      <c r="BW147" s="17"/>
      <c r="CI147" s="17"/>
      <c r="CK147" s="17"/>
      <c r="CW147" s="17"/>
      <c r="CY147" s="17"/>
      <c r="DK147" s="17"/>
      <c r="DM147" s="17"/>
      <c r="DY147" s="17"/>
      <c r="EA147" s="17"/>
      <c r="EM147" s="17"/>
      <c r="EO147" s="17"/>
      <c r="LG147" s="835"/>
      <c r="LL147" s="836"/>
      <c r="LM147" s="836"/>
      <c r="LN147" s="836"/>
      <c r="LO147" s="836"/>
      <c r="LP147" s="836"/>
      <c r="LQ147" s="836"/>
      <c r="LR147" s="836"/>
      <c r="LS147" s="836"/>
      <c r="LT147" s="836"/>
      <c r="LU147" s="836"/>
      <c r="LV147" s="836"/>
      <c r="LW147" s="836"/>
      <c r="LX147" s="836"/>
      <c r="LY147" s="836"/>
      <c r="LZ147" s="836"/>
      <c r="MA147" s="836"/>
      <c r="MB147" s="836"/>
      <c r="MC147" s="836"/>
      <c r="MD147" s="836"/>
      <c r="ME147" s="836"/>
      <c r="MF147" s="836"/>
      <c r="MG147" s="836"/>
      <c r="MH147" s="836"/>
      <c r="MI147" s="836"/>
      <c r="MJ147" s="836"/>
      <c r="MK147" s="836"/>
      <c r="ML147" s="836"/>
      <c r="MM147" s="836"/>
      <c r="MN147" s="836"/>
      <c r="MO147" s="836"/>
      <c r="MP147" s="836"/>
      <c r="MQ147" s="836"/>
      <c r="MR147" s="836"/>
      <c r="MS147" s="836"/>
      <c r="MT147" s="836"/>
      <c r="MU147" s="836"/>
      <c r="MV147" s="836"/>
      <c r="MW147" s="836"/>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row>
    <row r="148" spans="1:382" ht="15" hidden="1" customHeight="1" outlineLevel="1" x14ac:dyDescent="0.3">
      <c r="A148" s="1180">
        <v>42254</v>
      </c>
      <c r="B148" s="1180"/>
      <c r="C148" s="411"/>
      <c r="AR148" s="23"/>
      <c r="AT148" s="23"/>
      <c r="BH148" s="23"/>
      <c r="BU148" s="17"/>
      <c r="BW148" s="17"/>
      <c r="CI148" s="17"/>
      <c r="CK148" s="17"/>
      <c r="CW148" s="17"/>
      <c r="CY148" s="17"/>
      <c r="DK148" s="17"/>
      <c r="DM148" s="17"/>
      <c r="DY148" s="17"/>
      <c r="EA148" s="17"/>
      <c r="EM148" s="17"/>
      <c r="EO148" s="17"/>
      <c r="LG148" s="835"/>
      <c r="LL148" s="836"/>
      <c r="LM148" s="836"/>
      <c r="LN148" s="836"/>
      <c r="LO148" s="836"/>
      <c r="LP148" s="836"/>
      <c r="LQ148" s="836"/>
      <c r="LR148" s="836"/>
      <c r="LS148" s="836"/>
      <c r="LT148" s="836"/>
      <c r="LU148" s="836"/>
      <c r="LV148" s="836"/>
      <c r="LW148" s="836"/>
      <c r="LX148" s="836"/>
      <c r="LY148" s="836"/>
      <c r="LZ148" s="836"/>
      <c r="MA148" s="836"/>
      <c r="MB148" s="836"/>
      <c r="MC148" s="836"/>
      <c r="MD148" s="836"/>
      <c r="ME148" s="836"/>
      <c r="MF148" s="836"/>
      <c r="MG148" s="836"/>
      <c r="MH148" s="836"/>
      <c r="MI148" s="836"/>
      <c r="MJ148" s="836"/>
      <c r="MK148" s="836"/>
      <c r="ML148" s="836"/>
      <c r="MM148" s="836"/>
      <c r="MN148" s="836"/>
      <c r="MO148" s="836"/>
      <c r="MP148" s="836"/>
      <c r="MQ148" s="836"/>
      <c r="MR148" s="836"/>
      <c r="MS148" s="836"/>
      <c r="MT148" s="836"/>
      <c r="MU148" s="836"/>
      <c r="MV148" s="836"/>
      <c r="MW148" s="836"/>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row>
    <row r="149" spans="1:382" ht="15" hidden="1" customHeight="1" outlineLevel="1" x14ac:dyDescent="0.3">
      <c r="A149" s="1180">
        <v>42319</v>
      </c>
      <c r="B149" s="1180"/>
      <c r="C149" s="411"/>
      <c r="AR149" s="23"/>
      <c r="AT149" s="23"/>
      <c r="BH149" s="23"/>
      <c r="BU149" s="17"/>
      <c r="BW149" s="17"/>
      <c r="CI149" s="17"/>
      <c r="CK149" s="17"/>
      <c r="CW149" s="17"/>
      <c r="CY149" s="17"/>
      <c r="DK149" s="17"/>
      <c r="DM149" s="17"/>
      <c r="DY149" s="17"/>
      <c r="EA149" s="17"/>
      <c r="EM149" s="17"/>
      <c r="EO149" s="17"/>
      <c r="LG149" s="835"/>
      <c r="LL149" s="836"/>
      <c r="LM149" s="836"/>
      <c r="LN149" s="836"/>
      <c r="LO149" s="836"/>
      <c r="LP149" s="836"/>
      <c r="LQ149" s="836"/>
      <c r="LR149" s="836"/>
      <c r="LS149" s="836"/>
      <c r="LT149" s="836"/>
      <c r="LU149" s="836"/>
      <c r="LV149" s="836"/>
      <c r="LW149" s="836"/>
      <c r="LX149" s="836"/>
      <c r="LY149" s="836"/>
      <c r="LZ149" s="836"/>
      <c r="MA149" s="836"/>
      <c r="MB149" s="836"/>
      <c r="MC149" s="836"/>
      <c r="MD149" s="836"/>
      <c r="ME149" s="836"/>
      <c r="MF149" s="836"/>
      <c r="MG149" s="836"/>
      <c r="MH149" s="836"/>
      <c r="MI149" s="836"/>
      <c r="MJ149" s="836"/>
      <c r="MK149" s="836"/>
      <c r="ML149" s="836"/>
      <c r="MM149" s="836"/>
      <c r="MN149" s="836"/>
      <c r="MO149" s="836"/>
      <c r="MP149" s="836"/>
      <c r="MQ149" s="836"/>
      <c r="MR149" s="836"/>
      <c r="MS149" s="836"/>
      <c r="MT149" s="836"/>
      <c r="MU149" s="836"/>
      <c r="MV149" s="836"/>
      <c r="MW149" s="836"/>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row>
    <row r="150" spans="1:382" ht="15" hidden="1" customHeight="1" outlineLevel="1" x14ac:dyDescent="0.3">
      <c r="A150" s="1180">
        <v>42334</v>
      </c>
      <c r="B150" s="1180"/>
      <c r="C150" s="411"/>
      <c r="AR150" s="23"/>
      <c r="AT150" s="23"/>
      <c r="BH150" s="23"/>
      <c r="BU150" s="17"/>
      <c r="BW150" s="17"/>
      <c r="CI150" s="17"/>
      <c r="CK150" s="17"/>
      <c r="CW150" s="17"/>
      <c r="CY150" s="17"/>
      <c r="DK150" s="17"/>
      <c r="DM150" s="17"/>
      <c r="DY150" s="17"/>
      <c r="EA150" s="17"/>
      <c r="EM150" s="17"/>
      <c r="EO150" s="17"/>
      <c r="LG150" s="835"/>
      <c r="LL150" s="836"/>
      <c r="LM150" s="836"/>
      <c r="LN150" s="836"/>
      <c r="LO150" s="836"/>
      <c r="LP150" s="836"/>
      <c r="LQ150" s="836"/>
      <c r="LR150" s="836"/>
      <c r="LS150" s="836"/>
      <c r="LT150" s="836"/>
      <c r="LU150" s="836"/>
      <c r="LV150" s="836"/>
      <c r="LW150" s="836"/>
      <c r="LX150" s="836"/>
      <c r="LY150" s="836"/>
      <c r="LZ150" s="836"/>
      <c r="MA150" s="836"/>
      <c r="MB150" s="836"/>
      <c r="MC150" s="836"/>
      <c r="MD150" s="836"/>
      <c r="ME150" s="836"/>
      <c r="MF150" s="836"/>
      <c r="MG150" s="836"/>
      <c r="MH150" s="836"/>
      <c r="MI150" s="836"/>
      <c r="MJ150" s="836"/>
      <c r="MK150" s="836"/>
      <c r="ML150" s="836"/>
      <c r="MM150" s="836"/>
      <c r="MN150" s="836"/>
      <c r="MO150" s="836"/>
      <c r="MP150" s="836"/>
      <c r="MQ150" s="836"/>
      <c r="MR150" s="836"/>
      <c r="MS150" s="836"/>
      <c r="MT150" s="836"/>
      <c r="MU150" s="836"/>
      <c r="MV150" s="836"/>
      <c r="MW150" s="836"/>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row>
    <row r="151" spans="1:382" ht="15" hidden="1" customHeight="1" outlineLevel="1" x14ac:dyDescent="0.3">
      <c r="A151" s="1180">
        <v>42335</v>
      </c>
      <c r="B151" s="1180"/>
      <c r="C151" s="411"/>
      <c r="AR151" s="23"/>
      <c r="AT151" s="23"/>
      <c r="BH151" s="23"/>
      <c r="BU151" s="17"/>
      <c r="BW151" s="17"/>
      <c r="CI151" s="17"/>
      <c r="CK151" s="17"/>
      <c r="CW151" s="17"/>
      <c r="CY151" s="17"/>
      <c r="DK151" s="17"/>
      <c r="DM151" s="17"/>
      <c r="DY151" s="17"/>
      <c r="EA151" s="17"/>
      <c r="EM151" s="17"/>
      <c r="EO151" s="17"/>
      <c r="LG151" s="835"/>
      <c r="LL151" s="836"/>
      <c r="LM151" s="836"/>
      <c r="LN151" s="836"/>
      <c r="LO151" s="836"/>
      <c r="LP151" s="836"/>
      <c r="LQ151" s="836"/>
      <c r="LR151" s="836"/>
      <c r="LS151" s="836"/>
      <c r="LT151" s="836"/>
      <c r="LU151" s="836"/>
      <c r="LV151" s="836"/>
      <c r="LW151" s="836"/>
      <c r="LX151" s="836"/>
      <c r="LY151" s="836"/>
      <c r="LZ151" s="836"/>
      <c r="MA151" s="836"/>
      <c r="MB151" s="836"/>
      <c r="MC151" s="836"/>
      <c r="MD151" s="836"/>
      <c r="ME151" s="836"/>
      <c r="MF151" s="836"/>
      <c r="MG151" s="836"/>
      <c r="MH151" s="836"/>
      <c r="MI151" s="836"/>
      <c r="MJ151" s="836"/>
      <c r="MK151" s="836"/>
      <c r="ML151" s="836"/>
      <c r="MM151" s="836"/>
      <c r="MN151" s="836"/>
      <c r="MO151" s="836"/>
      <c r="MP151" s="836"/>
      <c r="MQ151" s="836"/>
      <c r="MR151" s="836"/>
      <c r="MS151" s="836"/>
      <c r="MT151" s="836"/>
      <c r="MU151" s="836"/>
      <c r="MV151" s="836"/>
      <c r="MW151" s="836"/>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row>
    <row r="152" spans="1:382" ht="15" hidden="1" customHeight="1" outlineLevel="1" x14ac:dyDescent="0.3">
      <c r="A152" s="1180">
        <v>42361</v>
      </c>
      <c r="B152" s="1180"/>
      <c r="C152" s="411"/>
      <c r="AR152" s="23"/>
      <c r="AT152" s="23"/>
      <c r="BH152" s="23"/>
      <c r="BU152" s="17"/>
      <c r="BW152" s="17"/>
      <c r="CI152" s="17"/>
      <c r="CK152" s="17"/>
      <c r="CW152" s="17"/>
      <c r="CY152" s="17"/>
      <c r="DK152" s="17"/>
      <c r="DM152" s="17"/>
      <c r="DY152" s="17"/>
      <c r="EA152" s="17"/>
      <c r="EM152" s="17"/>
      <c r="EO152" s="17"/>
      <c r="LG152" s="835"/>
      <c r="LL152" s="836"/>
      <c r="LM152" s="836"/>
      <c r="LN152" s="836"/>
      <c r="LO152" s="836"/>
      <c r="LP152" s="836"/>
      <c r="LQ152" s="836"/>
      <c r="LR152" s="836"/>
      <c r="LS152" s="836"/>
      <c r="LT152" s="836"/>
      <c r="LU152" s="836"/>
      <c r="LV152" s="836"/>
      <c r="LW152" s="836"/>
      <c r="LX152" s="836"/>
      <c r="LY152" s="836"/>
      <c r="LZ152" s="836"/>
      <c r="MA152" s="836"/>
      <c r="MB152" s="836"/>
      <c r="MC152" s="836"/>
      <c r="MD152" s="836"/>
      <c r="ME152" s="836"/>
      <c r="MF152" s="836"/>
      <c r="MG152" s="836"/>
      <c r="MH152" s="836"/>
      <c r="MI152" s="836"/>
      <c r="MJ152" s="836"/>
      <c r="MK152" s="836"/>
      <c r="ML152" s="836"/>
      <c r="MM152" s="836"/>
      <c r="MN152" s="836"/>
      <c r="MO152" s="836"/>
      <c r="MP152" s="836"/>
      <c r="MQ152" s="836"/>
      <c r="MR152" s="836"/>
      <c r="MS152" s="836"/>
      <c r="MT152" s="836"/>
      <c r="MU152" s="836"/>
      <c r="MV152" s="836"/>
      <c r="MW152" s="836"/>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row>
    <row r="153" spans="1:382" ht="15" hidden="1" customHeight="1" outlineLevel="1" x14ac:dyDescent="0.3">
      <c r="A153" s="1180">
        <v>42362</v>
      </c>
      <c r="B153" s="1180"/>
      <c r="C153" s="411"/>
      <c r="AR153" s="23"/>
      <c r="AT153" s="23"/>
      <c r="BH153" s="23"/>
      <c r="BU153" s="17"/>
      <c r="BW153" s="17"/>
      <c r="CI153" s="17"/>
      <c r="CK153" s="17"/>
      <c r="CW153" s="17"/>
      <c r="CY153" s="17"/>
      <c r="DK153" s="17"/>
      <c r="DM153" s="17"/>
      <c r="DY153" s="17"/>
      <c r="EA153" s="17"/>
      <c r="EM153" s="17"/>
      <c r="EO153" s="17"/>
      <c r="LG153" s="835"/>
      <c r="LL153" s="836"/>
      <c r="LM153" s="836"/>
      <c r="LN153" s="836"/>
      <c r="LO153" s="836"/>
      <c r="LP153" s="836"/>
      <c r="LQ153" s="836"/>
      <c r="LR153" s="836"/>
      <c r="LS153" s="836"/>
      <c r="LT153" s="836"/>
      <c r="LU153" s="836"/>
      <c r="LV153" s="836"/>
      <c r="LW153" s="836"/>
      <c r="LX153" s="836"/>
      <c r="LY153" s="836"/>
      <c r="LZ153" s="836"/>
      <c r="MA153" s="836"/>
      <c r="MB153" s="836"/>
      <c r="MC153" s="836"/>
      <c r="MD153" s="836"/>
      <c r="ME153" s="836"/>
      <c r="MF153" s="836"/>
      <c r="MG153" s="836"/>
      <c r="MH153" s="836"/>
      <c r="MI153" s="836"/>
      <c r="MJ153" s="836"/>
      <c r="MK153" s="836"/>
      <c r="ML153" s="836"/>
      <c r="MM153" s="836"/>
      <c r="MN153" s="836"/>
      <c r="MO153" s="836"/>
      <c r="MP153" s="836"/>
      <c r="MQ153" s="836"/>
      <c r="MR153" s="836"/>
      <c r="MS153" s="836"/>
      <c r="MT153" s="836"/>
      <c r="MU153" s="836"/>
      <c r="MV153" s="836"/>
      <c r="MW153" s="836"/>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row>
    <row r="154" spans="1:382" ht="15" hidden="1" customHeight="1" outlineLevel="1" x14ac:dyDescent="0.3">
      <c r="A154" s="1180">
        <v>42363</v>
      </c>
      <c r="B154" s="1180"/>
      <c r="C154" s="411"/>
      <c r="AR154" s="23"/>
      <c r="AT154" s="23"/>
      <c r="BH154" s="23"/>
      <c r="BU154" s="17"/>
      <c r="BW154" s="17"/>
      <c r="CI154" s="17"/>
      <c r="CK154" s="17"/>
      <c r="CW154" s="17"/>
      <c r="CY154" s="17"/>
      <c r="DK154" s="17"/>
      <c r="DM154" s="17"/>
      <c r="DY154" s="17"/>
      <c r="EA154" s="17"/>
      <c r="EM154" s="17"/>
      <c r="EO154" s="17"/>
      <c r="LG154" s="835"/>
      <c r="LL154" s="836"/>
      <c r="LM154" s="836"/>
      <c r="LN154" s="836"/>
      <c r="LO154" s="836"/>
      <c r="LP154" s="836"/>
      <c r="LQ154" s="836"/>
      <c r="LR154" s="836"/>
      <c r="LS154" s="836"/>
      <c r="LT154" s="836"/>
      <c r="LU154" s="836"/>
      <c r="LV154" s="836"/>
      <c r="LW154" s="836"/>
      <c r="LX154" s="836"/>
      <c r="LY154" s="836"/>
      <c r="LZ154" s="836"/>
      <c r="MA154" s="836"/>
      <c r="MB154" s="836"/>
      <c r="MC154" s="836"/>
      <c r="MD154" s="836"/>
      <c r="ME154" s="836"/>
      <c r="MF154" s="836"/>
      <c r="MG154" s="836"/>
      <c r="MH154" s="836"/>
      <c r="MI154" s="836"/>
      <c r="MJ154" s="836"/>
      <c r="MK154" s="836"/>
      <c r="ML154" s="836"/>
      <c r="MM154" s="836"/>
      <c r="MN154" s="836"/>
      <c r="MO154" s="836"/>
      <c r="MP154" s="836"/>
      <c r="MQ154" s="836"/>
      <c r="MR154" s="836"/>
      <c r="MS154" s="836"/>
      <c r="MT154" s="836"/>
      <c r="MU154" s="836"/>
      <c r="MV154" s="836"/>
      <c r="MW154" s="836"/>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row>
    <row r="155" spans="1:382" ht="15" hidden="1" customHeight="1" outlineLevel="1" x14ac:dyDescent="0.3">
      <c r="A155" s="1180">
        <v>42370</v>
      </c>
      <c r="B155" s="1180"/>
      <c r="C155" s="411"/>
      <c r="AR155" s="23"/>
      <c r="AT155" s="23"/>
      <c r="BH155" s="23"/>
      <c r="BU155" s="17"/>
      <c r="BW155" s="17"/>
      <c r="CI155" s="17"/>
      <c r="CK155" s="17"/>
      <c r="CW155" s="17"/>
      <c r="CY155" s="17"/>
      <c r="DK155" s="17"/>
      <c r="DM155" s="17"/>
      <c r="DY155" s="17"/>
      <c r="EA155" s="17"/>
      <c r="EM155" s="17"/>
      <c r="EO155" s="17"/>
      <c r="LG155" s="835"/>
      <c r="LL155" s="836"/>
      <c r="LM155" s="836"/>
      <c r="LN155" s="836"/>
      <c r="LO155" s="836"/>
      <c r="LP155" s="836"/>
      <c r="LQ155" s="836"/>
      <c r="LR155" s="836"/>
      <c r="LS155" s="836"/>
      <c r="LT155" s="836"/>
      <c r="LU155" s="836"/>
      <c r="LV155" s="836"/>
      <c r="LW155" s="836"/>
      <c r="LX155" s="836"/>
      <c r="LY155" s="836"/>
      <c r="LZ155" s="836"/>
      <c r="MA155" s="836"/>
      <c r="MB155" s="836"/>
      <c r="MC155" s="836"/>
      <c r="MD155" s="836"/>
      <c r="ME155" s="836"/>
      <c r="MF155" s="836"/>
      <c r="MG155" s="836"/>
      <c r="MH155" s="836"/>
      <c r="MI155" s="836"/>
      <c r="MJ155" s="836"/>
      <c r="MK155" s="836"/>
      <c r="ML155" s="836"/>
      <c r="MM155" s="836"/>
      <c r="MN155" s="836"/>
      <c r="MO155" s="836"/>
      <c r="MP155" s="836"/>
      <c r="MQ155" s="836"/>
      <c r="MR155" s="836"/>
      <c r="MS155" s="836"/>
      <c r="MT155" s="836"/>
      <c r="MU155" s="836"/>
      <c r="MV155" s="836"/>
      <c r="MW155" s="836"/>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row>
    <row r="156" spans="1:382" ht="15" hidden="1" customHeight="1" outlineLevel="1" x14ac:dyDescent="0.3">
      <c r="A156" s="1180">
        <v>42387</v>
      </c>
      <c r="B156" s="1180"/>
      <c r="C156" s="411"/>
      <c r="AR156" s="23"/>
      <c r="AT156" s="23"/>
      <c r="BH156" s="23"/>
      <c r="BU156" s="17"/>
      <c r="BW156" s="17"/>
      <c r="CI156" s="17"/>
      <c r="CK156" s="17"/>
      <c r="CW156" s="17"/>
      <c r="CY156" s="17"/>
      <c r="DK156" s="17"/>
      <c r="DM156" s="17"/>
      <c r="DY156" s="17"/>
      <c r="EA156" s="17"/>
      <c r="EM156" s="17"/>
      <c r="EO156" s="17"/>
      <c r="LG156" s="835"/>
      <c r="LL156" s="836"/>
      <c r="LM156" s="836"/>
      <c r="LN156" s="836"/>
      <c r="LO156" s="836"/>
      <c r="LP156" s="836"/>
      <c r="LQ156" s="836"/>
      <c r="LR156" s="836"/>
      <c r="LS156" s="836"/>
      <c r="LT156" s="836"/>
      <c r="LU156" s="836"/>
      <c r="LV156" s="836"/>
      <c r="LW156" s="836"/>
      <c r="LX156" s="836"/>
      <c r="LY156" s="836"/>
      <c r="LZ156" s="836"/>
      <c r="MA156" s="836"/>
      <c r="MB156" s="836"/>
      <c r="MC156" s="836"/>
      <c r="MD156" s="836"/>
      <c r="ME156" s="836"/>
      <c r="MF156" s="836"/>
      <c r="MG156" s="836"/>
      <c r="MH156" s="836"/>
      <c r="MI156" s="836"/>
      <c r="MJ156" s="836"/>
      <c r="MK156" s="836"/>
      <c r="ML156" s="836"/>
      <c r="MM156" s="836"/>
      <c r="MN156" s="836"/>
      <c r="MO156" s="836"/>
      <c r="MP156" s="836"/>
      <c r="MQ156" s="836"/>
      <c r="MR156" s="836"/>
      <c r="MS156" s="836"/>
      <c r="MT156" s="836"/>
      <c r="MU156" s="836"/>
      <c r="MV156" s="836"/>
      <c r="MW156" s="836"/>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row>
    <row r="157" spans="1:382" ht="15" hidden="1" customHeight="1" outlineLevel="1" x14ac:dyDescent="0.3">
      <c r="A157" s="1180">
        <v>42454</v>
      </c>
      <c r="B157" s="1180"/>
      <c r="C157" s="411"/>
      <c r="AR157" s="23"/>
      <c r="AT157" s="23"/>
      <c r="BH157" s="23"/>
      <c r="BU157" s="17"/>
      <c r="BW157" s="17"/>
      <c r="CI157" s="17"/>
      <c r="CK157" s="17"/>
      <c r="CW157" s="17"/>
      <c r="CY157" s="17"/>
      <c r="DK157" s="17"/>
      <c r="DM157" s="17"/>
      <c r="DY157" s="17"/>
      <c r="EA157" s="17"/>
      <c r="EM157" s="17"/>
      <c r="EO157" s="17"/>
      <c r="LG157" s="835"/>
      <c r="LL157" s="836"/>
      <c r="LM157" s="836"/>
      <c r="LN157" s="836"/>
      <c r="LO157" s="836"/>
      <c r="LP157" s="836"/>
      <c r="LQ157" s="836"/>
      <c r="LR157" s="836"/>
      <c r="LS157" s="836"/>
      <c r="LT157" s="836"/>
      <c r="LU157" s="836"/>
      <c r="LV157" s="836"/>
      <c r="LW157" s="836"/>
      <c r="LX157" s="836"/>
      <c r="LY157" s="836"/>
      <c r="LZ157" s="836"/>
      <c r="MA157" s="836"/>
      <c r="MB157" s="836"/>
      <c r="MC157" s="836"/>
      <c r="MD157" s="836"/>
      <c r="ME157" s="836"/>
      <c r="MF157" s="836"/>
      <c r="MG157" s="836"/>
      <c r="MH157" s="836"/>
      <c r="MI157" s="836"/>
      <c r="MJ157" s="836"/>
      <c r="MK157" s="836"/>
      <c r="ML157" s="836"/>
      <c r="MM157" s="836"/>
      <c r="MN157" s="836"/>
      <c r="MO157" s="836"/>
      <c r="MP157" s="836"/>
      <c r="MQ157" s="836"/>
      <c r="MR157" s="836"/>
      <c r="MS157" s="836"/>
      <c r="MT157" s="836"/>
      <c r="MU157" s="836"/>
      <c r="MV157" s="836"/>
      <c r="MW157" s="836"/>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row>
    <row r="158" spans="1:382" ht="15" hidden="1" customHeight="1" outlineLevel="1" x14ac:dyDescent="0.3">
      <c r="A158" s="1180">
        <v>42520</v>
      </c>
      <c r="B158" s="1180"/>
      <c r="C158" s="411"/>
      <c r="AR158" s="23"/>
      <c r="AT158" s="23"/>
      <c r="BH158" s="23"/>
      <c r="BU158" s="17"/>
      <c r="BW158" s="17"/>
      <c r="CI158" s="17"/>
      <c r="CK158" s="17"/>
      <c r="CW158" s="17"/>
      <c r="CY158" s="17"/>
      <c r="DK158" s="17"/>
      <c r="DM158" s="17"/>
      <c r="DY158" s="17"/>
      <c r="EA158" s="17"/>
      <c r="EM158" s="17"/>
      <c r="EO158" s="17"/>
      <c r="LG158" s="835"/>
      <c r="LL158" s="836"/>
      <c r="LM158" s="836"/>
      <c r="LN158" s="836"/>
      <c r="LO158" s="836"/>
      <c r="LP158" s="836"/>
      <c r="LQ158" s="836"/>
      <c r="LR158" s="836"/>
      <c r="LS158" s="836"/>
      <c r="LT158" s="836"/>
      <c r="LU158" s="836"/>
      <c r="LV158" s="836"/>
      <c r="LW158" s="836"/>
      <c r="LX158" s="836"/>
      <c r="LY158" s="836"/>
      <c r="LZ158" s="836"/>
      <c r="MA158" s="836"/>
      <c r="MB158" s="836"/>
      <c r="MC158" s="836"/>
      <c r="MD158" s="836"/>
      <c r="ME158" s="836"/>
      <c r="MF158" s="836"/>
      <c r="MG158" s="836"/>
      <c r="MH158" s="836"/>
      <c r="MI158" s="836"/>
      <c r="MJ158" s="836"/>
      <c r="MK158" s="836"/>
      <c r="ML158" s="836"/>
      <c r="MM158" s="836"/>
      <c r="MN158" s="836"/>
      <c r="MO158" s="836"/>
      <c r="MP158" s="836"/>
      <c r="MQ158" s="836"/>
      <c r="MR158" s="836"/>
      <c r="MS158" s="836"/>
      <c r="MT158" s="836"/>
      <c r="MU158" s="836"/>
      <c r="MV158" s="836"/>
      <c r="MW158" s="836"/>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row>
    <row r="159" spans="1:382" ht="15" hidden="1" customHeight="1" outlineLevel="1" x14ac:dyDescent="0.3">
      <c r="A159" s="1180">
        <v>42555</v>
      </c>
      <c r="B159" s="1180"/>
      <c r="C159" s="411"/>
      <c r="AR159" s="23"/>
      <c r="AT159" s="23"/>
      <c r="BH159" s="23"/>
      <c r="BU159" s="17"/>
      <c r="BW159" s="17"/>
      <c r="CI159" s="17"/>
      <c r="CK159" s="17"/>
      <c r="CW159" s="17"/>
      <c r="CY159" s="17"/>
      <c r="DK159" s="17"/>
      <c r="DM159" s="17"/>
      <c r="DY159" s="17"/>
      <c r="EA159" s="17"/>
      <c r="EM159" s="17"/>
      <c r="EO159" s="17"/>
      <c r="LG159" s="835"/>
      <c r="LL159" s="836"/>
      <c r="LM159" s="836"/>
      <c r="LN159" s="836"/>
      <c r="LO159" s="836"/>
      <c r="LP159" s="836"/>
      <c r="LQ159" s="836"/>
      <c r="LR159" s="836"/>
      <c r="LS159" s="836"/>
      <c r="LT159" s="836"/>
      <c r="LU159" s="836"/>
      <c r="LV159" s="836"/>
      <c r="LW159" s="836"/>
      <c r="LX159" s="836"/>
      <c r="LY159" s="836"/>
      <c r="LZ159" s="836"/>
      <c r="MA159" s="836"/>
      <c r="MB159" s="836"/>
      <c r="MC159" s="836"/>
      <c r="MD159" s="836"/>
      <c r="ME159" s="836"/>
      <c r="MF159" s="836"/>
      <c r="MG159" s="836"/>
      <c r="MH159" s="836"/>
      <c r="MI159" s="836"/>
      <c r="MJ159" s="836"/>
      <c r="MK159" s="836"/>
      <c r="ML159" s="836"/>
      <c r="MM159" s="836"/>
      <c r="MN159" s="836"/>
      <c r="MO159" s="836"/>
      <c r="MP159" s="836"/>
      <c r="MQ159" s="836"/>
      <c r="MR159" s="836"/>
      <c r="MS159" s="836"/>
      <c r="MT159" s="836"/>
      <c r="MU159" s="836"/>
      <c r="MV159" s="836"/>
      <c r="MW159" s="836"/>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row>
    <row r="160" spans="1:382" ht="15" hidden="1" customHeight="1" outlineLevel="1" x14ac:dyDescent="0.3">
      <c r="A160" s="1180">
        <v>42618</v>
      </c>
      <c r="B160" s="1180"/>
      <c r="C160" s="411"/>
      <c r="AR160" s="23"/>
      <c r="AT160" s="23"/>
      <c r="BH160" s="23"/>
      <c r="BU160" s="17"/>
      <c r="BW160" s="17"/>
      <c r="CI160" s="17"/>
      <c r="CK160" s="17"/>
      <c r="CW160" s="17"/>
      <c r="CY160" s="17"/>
      <c r="DK160" s="17"/>
      <c r="DM160" s="17"/>
      <c r="DY160" s="17"/>
      <c r="EA160" s="17"/>
      <c r="EM160" s="17"/>
      <c r="EO160" s="17"/>
      <c r="LG160" s="835"/>
      <c r="LL160" s="836"/>
      <c r="LM160" s="836"/>
      <c r="LN160" s="836"/>
      <c r="LO160" s="836"/>
      <c r="LP160" s="836"/>
      <c r="LQ160" s="836"/>
      <c r="LR160" s="836"/>
      <c r="LS160" s="836"/>
      <c r="LT160" s="836"/>
      <c r="LU160" s="836"/>
      <c r="LV160" s="836"/>
      <c r="LW160" s="836"/>
      <c r="LX160" s="836"/>
      <c r="LY160" s="836"/>
      <c r="LZ160" s="836"/>
      <c r="MA160" s="836"/>
      <c r="MB160" s="836"/>
      <c r="MC160" s="836"/>
      <c r="MD160" s="836"/>
      <c r="ME160" s="836"/>
      <c r="MF160" s="836"/>
      <c r="MG160" s="836"/>
      <c r="MH160" s="836"/>
      <c r="MI160" s="836"/>
      <c r="MJ160" s="836"/>
      <c r="MK160" s="836"/>
      <c r="ML160" s="836"/>
      <c r="MM160" s="836"/>
      <c r="MN160" s="836"/>
      <c r="MO160" s="836"/>
      <c r="MP160" s="836"/>
      <c r="MQ160" s="836"/>
      <c r="MR160" s="836"/>
      <c r="MS160" s="836"/>
      <c r="MT160" s="836"/>
      <c r="MU160" s="836"/>
      <c r="MV160" s="836"/>
      <c r="MW160" s="836"/>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row>
    <row r="161" spans="1:382" ht="15" hidden="1" customHeight="1" outlineLevel="1" x14ac:dyDescent="0.3">
      <c r="A161" s="1180">
        <v>42685</v>
      </c>
      <c r="B161" s="1180"/>
      <c r="C161" s="411"/>
      <c r="AR161" s="23"/>
      <c r="AT161" s="23"/>
      <c r="BH161" s="23"/>
      <c r="BU161" s="17"/>
      <c r="BW161" s="17"/>
      <c r="CI161" s="17"/>
      <c r="CK161" s="17"/>
      <c r="CW161" s="17"/>
      <c r="CY161" s="17"/>
      <c r="DK161" s="17"/>
      <c r="DM161" s="17"/>
      <c r="DY161" s="17"/>
      <c r="EA161" s="17"/>
      <c r="EM161" s="17"/>
      <c r="EO161" s="17"/>
      <c r="LG161" s="835"/>
      <c r="LL161" s="836"/>
      <c r="LM161" s="836"/>
      <c r="LN161" s="836"/>
      <c r="LO161" s="836"/>
      <c r="LP161" s="836"/>
      <c r="LQ161" s="836"/>
      <c r="LR161" s="836"/>
      <c r="LS161" s="836"/>
      <c r="LT161" s="836"/>
      <c r="LU161" s="836"/>
      <c r="LV161" s="836"/>
      <c r="LW161" s="836"/>
      <c r="LX161" s="836"/>
      <c r="LY161" s="836"/>
      <c r="LZ161" s="836"/>
      <c r="MA161" s="836"/>
      <c r="MB161" s="836"/>
      <c r="MC161" s="836"/>
      <c r="MD161" s="836"/>
      <c r="ME161" s="836"/>
      <c r="MF161" s="836"/>
      <c r="MG161" s="836"/>
      <c r="MH161" s="836"/>
      <c r="MI161" s="836"/>
      <c r="MJ161" s="836"/>
      <c r="MK161" s="836"/>
      <c r="ML161" s="836"/>
      <c r="MM161" s="836"/>
      <c r="MN161" s="836"/>
      <c r="MO161" s="836"/>
      <c r="MP161" s="836"/>
      <c r="MQ161" s="836"/>
      <c r="MR161" s="836"/>
      <c r="MS161" s="836"/>
      <c r="MT161" s="836"/>
      <c r="MU161" s="836"/>
      <c r="MV161" s="836"/>
      <c r="MW161" s="836"/>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row>
    <row r="162" spans="1:382" ht="15" hidden="1" customHeight="1" outlineLevel="1" x14ac:dyDescent="0.3">
      <c r="A162" s="1180">
        <v>42688</v>
      </c>
      <c r="B162" s="1180"/>
      <c r="C162" s="411"/>
      <c r="AR162" s="23"/>
      <c r="AT162" s="23"/>
      <c r="BH162" s="23"/>
      <c r="BU162" s="17"/>
      <c r="BW162" s="17"/>
      <c r="CI162" s="17"/>
      <c r="CK162" s="17"/>
      <c r="CW162" s="17"/>
      <c r="CY162" s="17"/>
      <c r="DK162" s="17"/>
      <c r="DM162" s="17"/>
      <c r="DY162" s="17"/>
      <c r="EA162" s="17"/>
      <c r="EM162" s="17"/>
      <c r="EO162" s="17"/>
      <c r="LG162" s="835"/>
      <c r="LL162" s="836"/>
      <c r="LM162" s="836"/>
      <c r="LN162" s="836"/>
      <c r="LO162" s="836"/>
      <c r="LP162" s="836"/>
      <c r="LQ162" s="836"/>
      <c r="LR162" s="836"/>
      <c r="LS162" s="836"/>
      <c r="LT162" s="836"/>
      <c r="LU162" s="836"/>
      <c r="LV162" s="836"/>
      <c r="LW162" s="836"/>
      <c r="LX162" s="836"/>
      <c r="LY162" s="836"/>
      <c r="LZ162" s="836"/>
      <c r="MA162" s="836"/>
      <c r="MB162" s="836"/>
      <c r="MC162" s="836"/>
      <c r="MD162" s="836"/>
      <c r="ME162" s="836"/>
      <c r="MF162" s="836"/>
      <c r="MG162" s="836"/>
      <c r="MH162" s="836"/>
      <c r="MI162" s="836"/>
      <c r="MJ162" s="836"/>
      <c r="MK162" s="836"/>
      <c r="ML162" s="836"/>
      <c r="MM162" s="836"/>
      <c r="MN162" s="836"/>
      <c r="MO162" s="836"/>
      <c r="MP162" s="836"/>
      <c r="MQ162" s="836"/>
      <c r="MR162" s="836"/>
      <c r="MS162" s="836"/>
      <c r="MT162" s="836"/>
      <c r="MU162" s="836"/>
      <c r="MV162" s="836"/>
      <c r="MW162" s="836"/>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row>
    <row r="163" spans="1:382" ht="15" hidden="1" customHeight="1" outlineLevel="1" x14ac:dyDescent="0.3">
      <c r="A163" s="1180">
        <v>42699</v>
      </c>
      <c r="B163" s="1180"/>
      <c r="C163" s="411"/>
      <c r="AR163" s="23"/>
      <c r="AT163" s="23"/>
      <c r="BH163" s="23"/>
      <c r="BU163" s="17"/>
      <c r="BW163" s="17"/>
      <c r="CI163" s="17"/>
      <c r="CK163" s="17"/>
      <c r="CW163" s="17"/>
      <c r="CY163" s="17"/>
      <c r="DK163" s="17"/>
      <c r="DM163" s="17"/>
      <c r="DY163" s="17"/>
      <c r="EA163" s="17"/>
      <c r="EM163" s="17"/>
      <c r="EO163" s="17"/>
      <c r="LG163" s="835"/>
      <c r="LL163" s="836"/>
      <c r="LM163" s="836"/>
      <c r="LN163" s="836"/>
      <c r="LO163" s="836"/>
      <c r="LP163" s="836"/>
      <c r="LQ163" s="836"/>
      <c r="LR163" s="836"/>
      <c r="LS163" s="836"/>
      <c r="LT163" s="836"/>
      <c r="LU163" s="836"/>
      <c r="LV163" s="836"/>
      <c r="LW163" s="836"/>
      <c r="LX163" s="836"/>
      <c r="LY163" s="836"/>
      <c r="LZ163" s="836"/>
      <c r="MA163" s="836"/>
      <c r="MB163" s="836"/>
      <c r="MC163" s="836"/>
      <c r="MD163" s="836"/>
      <c r="ME163" s="836"/>
      <c r="MF163" s="836"/>
      <c r="MG163" s="836"/>
      <c r="MH163" s="836"/>
      <c r="MI163" s="836"/>
      <c r="MJ163" s="836"/>
      <c r="MK163" s="836"/>
      <c r="ML163" s="836"/>
      <c r="MM163" s="836"/>
      <c r="MN163" s="836"/>
      <c r="MO163" s="836"/>
      <c r="MP163" s="836"/>
      <c r="MQ163" s="836"/>
      <c r="MR163" s="836"/>
      <c r="MS163" s="836"/>
      <c r="MT163" s="836"/>
      <c r="MU163" s="836"/>
      <c r="MV163" s="836"/>
      <c r="MW163" s="836"/>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row>
    <row r="164" spans="1:382" ht="15" hidden="1" customHeight="1" outlineLevel="1" x14ac:dyDescent="0.3">
      <c r="A164" s="1180">
        <v>42727</v>
      </c>
      <c r="B164" s="1180"/>
      <c r="C164" s="411"/>
      <c r="AR164" s="23"/>
      <c r="AT164" s="23"/>
      <c r="BH164" s="23"/>
      <c r="BU164" s="17"/>
      <c r="BW164" s="17"/>
      <c r="CI164" s="17"/>
      <c r="CK164" s="17"/>
      <c r="CW164" s="17"/>
      <c r="CY164" s="17"/>
      <c r="DK164" s="17"/>
      <c r="DM164" s="17"/>
      <c r="DY164" s="17"/>
      <c r="EA164" s="17"/>
      <c r="EM164" s="17"/>
      <c r="EO164" s="17"/>
      <c r="LG164" s="835"/>
      <c r="LL164" s="836"/>
      <c r="LM164" s="836"/>
      <c r="LN164" s="836"/>
      <c r="LO164" s="836"/>
      <c r="LP164" s="836"/>
      <c r="LQ164" s="836"/>
      <c r="LR164" s="836"/>
      <c r="LS164" s="836"/>
      <c r="LT164" s="836"/>
      <c r="LU164" s="836"/>
      <c r="LV164" s="836"/>
      <c r="LW164" s="836"/>
      <c r="LX164" s="836"/>
      <c r="LY164" s="836"/>
      <c r="LZ164" s="836"/>
      <c r="MA164" s="836"/>
      <c r="MB164" s="836"/>
      <c r="MC164" s="836"/>
      <c r="MD164" s="836"/>
      <c r="ME164" s="836"/>
      <c r="MF164" s="836"/>
      <c r="MG164" s="836"/>
      <c r="MH164" s="836"/>
      <c r="MI164" s="836"/>
      <c r="MJ164" s="836"/>
      <c r="MK164" s="836"/>
      <c r="ML164" s="836"/>
      <c r="MM164" s="836"/>
      <c r="MN164" s="836"/>
      <c r="MO164" s="836"/>
      <c r="MP164" s="836"/>
      <c r="MQ164" s="836"/>
      <c r="MR164" s="836"/>
      <c r="MS164" s="836"/>
      <c r="MT164" s="836"/>
      <c r="MU164" s="836"/>
      <c r="MV164" s="836"/>
      <c r="MW164" s="836"/>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row>
    <row r="165" spans="1:382" ht="15" hidden="1" customHeight="1" outlineLevel="1" x14ac:dyDescent="0.3">
      <c r="A165" s="1180">
        <v>42730</v>
      </c>
      <c r="B165" s="1180"/>
      <c r="C165" s="411"/>
      <c r="AR165" s="23"/>
      <c r="AT165" s="23"/>
      <c r="BH165" s="23"/>
      <c r="BU165" s="17"/>
      <c r="BW165" s="17"/>
      <c r="CI165" s="17"/>
      <c r="CK165" s="17"/>
      <c r="CW165" s="17"/>
      <c r="CY165" s="17"/>
      <c r="DK165" s="17"/>
      <c r="DM165" s="17"/>
      <c r="DY165" s="17"/>
      <c r="EA165" s="17"/>
      <c r="EM165" s="17"/>
      <c r="EO165" s="17"/>
      <c r="LG165" s="835"/>
      <c r="LL165" s="836"/>
      <c r="LM165" s="836"/>
      <c r="LN165" s="836"/>
      <c r="LO165" s="836"/>
      <c r="LP165" s="836"/>
      <c r="LQ165" s="836"/>
      <c r="LR165" s="836"/>
      <c r="LS165" s="836"/>
      <c r="LT165" s="836"/>
      <c r="LU165" s="836"/>
      <c r="LV165" s="836"/>
      <c r="LW165" s="836"/>
      <c r="LX165" s="836"/>
      <c r="LY165" s="836"/>
      <c r="LZ165" s="836"/>
      <c r="MA165" s="836"/>
      <c r="MB165" s="836"/>
      <c r="MC165" s="836"/>
      <c r="MD165" s="836"/>
      <c r="ME165" s="836"/>
      <c r="MF165" s="836"/>
      <c r="MG165" s="836"/>
      <c r="MH165" s="836"/>
      <c r="MI165" s="836"/>
      <c r="MJ165" s="836"/>
      <c r="MK165" s="836"/>
      <c r="ML165" s="836"/>
      <c r="MM165" s="836"/>
      <c r="MN165" s="836"/>
      <c r="MO165" s="836"/>
      <c r="MP165" s="836"/>
      <c r="MQ165" s="836"/>
      <c r="MR165" s="836"/>
      <c r="MS165" s="836"/>
      <c r="MT165" s="836"/>
      <c r="MU165" s="836"/>
      <c r="MV165" s="836"/>
      <c r="MW165" s="836"/>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row>
    <row r="166" spans="1:382" ht="15" hidden="1" customHeight="1" outlineLevel="1" x14ac:dyDescent="0.3">
      <c r="A166" s="1180">
        <v>42731</v>
      </c>
      <c r="B166" s="1180"/>
      <c r="C166" s="411"/>
      <c r="AR166" s="23"/>
      <c r="AT166" s="23"/>
      <c r="BH166" s="23"/>
      <c r="BU166" s="17"/>
      <c r="BW166" s="17"/>
      <c r="CI166" s="17"/>
      <c r="CK166" s="17"/>
      <c r="CW166" s="17"/>
      <c r="CY166" s="17"/>
      <c r="DK166" s="17"/>
      <c r="DM166" s="17"/>
      <c r="DY166" s="17"/>
      <c r="EA166" s="17"/>
      <c r="EM166" s="17"/>
      <c r="EO166" s="17"/>
      <c r="LG166" s="835"/>
      <c r="LL166" s="836"/>
      <c r="LM166" s="836"/>
      <c r="LN166" s="836"/>
      <c r="LO166" s="836"/>
      <c r="LP166" s="836"/>
      <c r="LQ166" s="836"/>
      <c r="LR166" s="836"/>
      <c r="LS166" s="836"/>
      <c r="LT166" s="836"/>
      <c r="LU166" s="836"/>
      <c r="LV166" s="836"/>
      <c r="LW166" s="836"/>
      <c r="LX166" s="836"/>
      <c r="LY166" s="836"/>
      <c r="LZ166" s="836"/>
      <c r="MA166" s="836"/>
      <c r="MB166" s="836"/>
      <c r="MC166" s="836"/>
      <c r="MD166" s="836"/>
      <c r="ME166" s="836"/>
      <c r="MF166" s="836"/>
      <c r="MG166" s="836"/>
      <c r="MH166" s="836"/>
      <c r="MI166" s="836"/>
      <c r="MJ166" s="836"/>
      <c r="MK166" s="836"/>
      <c r="ML166" s="836"/>
      <c r="MM166" s="836"/>
      <c r="MN166" s="836"/>
      <c r="MO166" s="836"/>
      <c r="MP166" s="836"/>
      <c r="MQ166" s="836"/>
      <c r="MR166" s="836"/>
      <c r="MS166" s="836"/>
      <c r="MT166" s="836"/>
      <c r="MU166" s="836"/>
      <c r="MV166" s="836"/>
      <c r="MW166" s="836"/>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row>
    <row r="167" spans="1:382" ht="15" hidden="1" customHeight="1" outlineLevel="1" x14ac:dyDescent="0.3">
      <c r="A167" s="1180">
        <v>42737</v>
      </c>
      <c r="B167" s="1180"/>
      <c r="C167" s="411"/>
      <c r="AR167" s="23"/>
      <c r="AT167" s="23"/>
      <c r="BH167" s="23"/>
      <c r="BU167" s="17"/>
      <c r="BW167" s="17"/>
      <c r="CI167" s="17"/>
      <c r="CK167" s="17"/>
      <c r="CW167" s="17"/>
      <c r="CY167" s="17"/>
      <c r="DK167" s="17"/>
      <c r="DM167" s="17"/>
      <c r="DY167" s="17"/>
      <c r="EA167" s="17"/>
      <c r="EM167" s="17"/>
      <c r="EO167" s="17"/>
      <c r="LG167" s="835"/>
      <c r="LL167" s="836"/>
      <c r="LM167" s="836"/>
      <c r="LN167" s="836"/>
      <c r="LO167" s="836"/>
      <c r="LP167" s="836"/>
      <c r="LQ167" s="836"/>
      <c r="LR167" s="836"/>
      <c r="LS167" s="836"/>
      <c r="LT167" s="836"/>
      <c r="LU167" s="836"/>
      <c r="LV167" s="836"/>
      <c r="LW167" s="836"/>
      <c r="LX167" s="836"/>
      <c r="LY167" s="836"/>
      <c r="LZ167" s="836"/>
      <c r="MA167" s="836"/>
      <c r="MB167" s="836"/>
      <c r="MC167" s="836"/>
      <c r="MD167" s="836"/>
      <c r="ME167" s="836"/>
      <c r="MF167" s="836"/>
      <c r="MG167" s="836"/>
      <c r="MH167" s="836"/>
      <c r="MI167" s="836"/>
      <c r="MJ167" s="836"/>
      <c r="MK167" s="836"/>
      <c r="ML167" s="836"/>
      <c r="MM167" s="836"/>
      <c r="MN167" s="836"/>
      <c r="MO167" s="836"/>
      <c r="MP167" s="836"/>
      <c r="MQ167" s="836"/>
      <c r="MR167" s="836"/>
      <c r="MS167" s="836"/>
      <c r="MT167" s="836"/>
      <c r="MU167" s="836"/>
      <c r="MV167" s="836"/>
      <c r="MW167" s="836"/>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row>
    <row r="168" spans="1:382" ht="15" hidden="1" customHeight="1" outlineLevel="1" x14ac:dyDescent="0.3">
      <c r="A168" s="1180">
        <v>42751</v>
      </c>
      <c r="B168" s="1180"/>
      <c r="C168" s="411"/>
      <c r="AR168" s="23"/>
      <c r="AT168" s="23"/>
      <c r="BH168" s="23"/>
      <c r="BU168" s="17"/>
      <c r="BW168" s="17"/>
      <c r="CI168" s="17"/>
      <c r="CK168" s="17"/>
      <c r="CW168" s="17"/>
      <c r="CY168" s="17"/>
      <c r="DK168" s="17"/>
      <c r="DM168" s="17"/>
      <c r="DY168" s="17"/>
      <c r="EA168" s="17"/>
      <c r="EM168" s="17"/>
      <c r="EO168" s="17"/>
      <c r="LG168" s="835"/>
      <c r="LL168" s="836"/>
      <c r="LM168" s="836"/>
      <c r="LN168" s="836"/>
      <c r="LO168" s="836"/>
      <c r="LP168" s="836"/>
      <c r="LQ168" s="836"/>
      <c r="LR168" s="836"/>
      <c r="LS168" s="836"/>
      <c r="LT168" s="836"/>
      <c r="LU168" s="836"/>
      <c r="LV168" s="836"/>
      <c r="LW168" s="836"/>
      <c r="LX168" s="836"/>
      <c r="LY168" s="836"/>
      <c r="LZ168" s="836"/>
      <c r="MA168" s="836"/>
      <c r="MB168" s="836"/>
      <c r="MC168" s="836"/>
      <c r="MD168" s="836"/>
      <c r="ME168" s="836"/>
      <c r="MF168" s="836"/>
      <c r="MG168" s="836"/>
      <c r="MH168" s="836"/>
      <c r="MI168" s="836"/>
      <c r="MJ168" s="836"/>
      <c r="MK168" s="836"/>
      <c r="ML168" s="836"/>
      <c r="MM168" s="836"/>
      <c r="MN168" s="836"/>
      <c r="MO168" s="836"/>
      <c r="MP168" s="836"/>
      <c r="MQ168" s="836"/>
      <c r="MR168" s="836"/>
      <c r="MS168" s="836"/>
      <c r="MT168" s="836"/>
      <c r="MU168" s="836"/>
      <c r="MV168" s="836"/>
      <c r="MW168" s="836"/>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row>
    <row r="169" spans="1:382" ht="15" hidden="1" customHeight="1" outlineLevel="1" x14ac:dyDescent="0.3">
      <c r="A169" s="1180">
        <v>42839</v>
      </c>
      <c r="B169" s="1180"/>
      <c r="C169" s="411"/>
      <c r="AR169" s="23"/>
      <c r="AT169" s="23"/>
      <c r="BH169" s="23"/>
      <c r="BU169" s="17"/>
      <c r="BW169" s="17"/>
      <c r="CI169" s="17"/>
      <c r="CK169" s="17"/>
      <c r="CW169" s="17"/>
      <c r="CY169" s="17"/>
      <c r="DK169" s="17"/>
      <c r="DM169" s="17"/>
      <c r="DY169" s="17"/>
      <c r="EA169" s="17"/>
      <c r="EM169" s="17"/>
      <c r="EO169" s="17"/>
      <c r="LG169" s="835"/>
      <c r="LL169" s="836"/>
      <c r="LM169" s="836"/>
      <c r="LN169" s="836"/>
      <c r="LO169" s="836"/>
      <c r="LP169" s="836"/>
      <c r="LQ169" s="836"/>
      <c r="LR169" s="836"/>
      <c r="LS169" s="836"/>
      <c r="LT169" s="836"/>
      <c r="LU169" s="836"/>
      <c r="LV169" s="836"/>
      <c r="LW169" s="836"/>
      <c r="LX169" s="836"/>
      <c r="LY169" s="836"/>
      <c r="LZ169" s="836"/>
      <c r="MA169" s="836"/>
      <c r="MB169" s="836"/>
      <c r="MC169" s="836"/>
      <c r="MD169" s="836"/>
      <c r="ME169" s="836"/>
      <c r="MF169" s="836"/>
      <c r="MG169" s="836"/>
      <c r="MH169" s="836"/>
      <c r="MI169" s="836"/>
      <c r="MJ169" s="836"/>
      <c r="MK169" s="836"/>
      <c r="ML169" s="836"/>
      <c r="MM169" s="836"/>
      <c r="MN169" s="836"/>
      <c r="MO169" s="836"/>
      <c r="MP169" s="836"/>
      <c r="MQ169" s="836"/>
      <c r="MR169" s="836"/>
      <c r="MS169" s="836"/>
      <c r="MT169" s="836"/>
      <c r="MU169" s="836"/>
      <c r="MV169" s="836"/>
      <c r="MW169" s="836"/>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row>
    <row r="170" spans="1:382" ht="15" hidden="1" customHeight="1" outlineLevel="1" x14ac:dyDescent="0.3">
      <c r="A170" s="1180">
        <v>42884</v>
      </c>
      <c r="B170" s="1180"/>
      <c r="C170" s="411"/>
      <c r="AR170" s="23"/>
      <c r="AT170" s="23"/>
      <c r="BH170" s="23"/>
      <c r="BU170" s="17"/>
      <c r="BW170" s="17"/>
      <c r="CI170" s="17"/>
      <c r="CK170" s="17"/>
      <c r="CW170" s="17"/>
      <c r="CY170" s="17"/>
      <c r="DK170" s="17"/>
      <c r="DM170" s="17"/>
      <c r="DY170" s="17"/>
      <c r="EA170" s="17"/>
      <c r="EM170" s="17"/>
      <c r="EO170" s="17"/>
      <c r="LG170" s="835"/>
      <c r="LL170" s="836"/>
      <c r="LM170" s="836"/>
      <c r="LN170" s="836"/>
      <c r="LO170" s="836"/>
      <c r="LP170" s="836"/>
      <c r="LQ170" s="836"/>
      <c r="LR170" s="836"/>
      <c r="LS170" s="836"/>
      <c r="LT170" s="836"/>
      <c r="LU170" s="836"/>
      <c r="LV170" s="836"/>
      <c r="LW170" s="836"/>
      <c r="LX170" s="836"/>
      <c r="LY170" s="836"/>
      <c r="LZ170" s="836"/>
      <c r="MA170" s="836"/>
      <c r="MB170" s="836"/>
      <c r="MC170" s="836"/>
      <c r="MD170" s="836"/>
      <c r="ME170" s="836"/>
      <c r="MF170" s="836"/>
      <c r="MG170" s="836"/>
      <c r="MH170" s="836"/>
      <c r="MI170" s="836"/>
      <c r="MJ170" s="836"/>
      <c r="MK170" s="836"/>
      <c r="ML170" s="836"/>
      <c r="MM170" s="836"/>
      <c r="MN170" s="836"/>
      <c r="MO170" s="836"/>
      <c r="MP170" s="836"/>
      <c r="MQ170" s="836"/>
      <c r="MR170" s="836"/>
      <c r="MS170" s="836"/>
      <c r="MT170" s="836"/>
      <c r="MU170" s="836"/>
      <c r="MV170" s="836"/>
      <c r="MW170" s="836"/>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row>
    <row r="171" spans="1:382" ht="15" hidden="1" customHeight="1" outlineLevel="1" x14ac:dyDescent="0.3">
      <c r="A171" s="1180">
        <v>42920</v>
      </c>
      <c r="B171" s="1180"/>
      <c r="C171" s="411"/>
      <c r="AR171" s="23"/>
      <c r="AT171" s="23"/>
      <c r="BH171" s="23"/>
      <c r="BU171" s="17"/>
      <c r="BW171" s="17"/>
      <c r="CI171" s="17"/>
      <c r="CK171" s="17"/>
      <c r="CW171" s="17"/>
      <c r="CY171" s="17"/>
      <c r="DK171" s="17"/>
      <c r="DM171" s="17"/>
      <c r="DY171" s="17"/>
      <c r="EA171" s="17"/>
      <c r="EM171" s="17"/>
      <c r="EO171" s="17"/>
      <c r="LG171" s="835"/>
      <c r="LL171" s="836"/>
      <c r="LM171" s="836"/>
      <c r="LN171" s="836"/>
      <c r="LO171" s="836"/>
      <c r="LP171" s="836"/>
      <c r="LQ171" s="836"/>
      <c r="LR171" s="836"/>
      <c r="LS171" s="836"/>
      <c r="LT171" s="836"/>
      <c r="LU171" s="836"/>
      <c r="LV171" s="836"/>
      <c r="LW171" s="836"/>
      <c r="LX171" s="836"/>
      <c r="LY171" s="836"/>
      <c r="LZ171" s="836"/>
      <c r="MA171" s="836"/>
      <c r="MB171" s="836"/>
      <c r="MC171" s="836"/>
      <c r="MD171" s="836"/>
      <c r="ME171" s="836"/>
      <c r="MF171" s="836"/>
      <c r="MG171" s="836"/>
      <c r="MH171" s="836"/>
      <c r="MI171" s="836"/>
      <c r="MJ171" s="836"/>
      <c r="MK171" s="836"/>
      <c r="ML171" s="836"/>
      <c r="MM171" s="836"/>
      <c r="MN171" s="836"/>
      <c r="MO171" s="836"/>
      <c r="MP171" s="836"/>
      <c r="MQ171" s="836"/>
      <c r="MR171" s="836"/>
      <c r="MS171" s="836"/>
      <c r="MT171" s="836"/>
      <c r="MU171" s="836"/>
      <c r="MV171" s="836"/>
      <c r="MW171" s="836"/>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row>
    <row r="172" spans="1:382" ht="15" hidden="1" customHeight="1" outlineLevel="1" x14ac:dyDescent="0.3">
      <c r="A172" s="1180">
        <v>42982</v>
      </c>
      <c r="B172" s="1180"/>
      <c r="C172" s="411"/>
      <c r="AR172" s="23"/>
      <c r="AT172" s="23"/>
      <c r="BH172" s="23"/>
      <c r="BU172" s="17"/>
      <c r="BW172" s="17"/>
      <c r="CI172" s="17"/>
      <c r="CK172" s="17"/>
      <c r="CW172" s="17"/>
      <c r="CY172" s="17"/>
      <c r="DK172" s="17"/>
      <c r="DM172" s="17"/>
      <c r="DY172" s="17"/>
      <c r="EA172" s="17"/>
      <c r="EM172" s="17"/>
      <c r="EO172" s="17"/>
      <c r="LG172" s="835"/>
      <c r="LL172" s="836"/>
      <c r="LM172" s="836"/>
      <c r="LN172" s="836"/>
      <c r="LO172" s="836"/>
      <c r="LP172" s="836"/>
      <c r="LQ172" s="836"/>
      <c r="LR172" s="836"/>
      <c r="LS172" s="836"/>
      <c r="LT172" s="836"/>
      <c r="LU172" s="836"/>
      <c r="LV172" s="836"/>
      <c r="LW172" s="836"/>
      <c r="LX172" s="836"/>
      <c r="LY172" s="836"/>
      <c r="LZ172" s="836"/>
      <c r="MA172" s="836"/>
      <c r="MB172" s="836"/>
      <c r="MC172" s="836"/>
      <c r="MD172" s="836"/>
      <c r="ME172" s="836"/>
      <c r="MF172" s="836"/>
      <c r="MG172" s="836"/>
      <c r="MH172" s="836"/>
      <c r="MI172" s="836"/>
      <c r="MJ172" s="836"/>
      <c r="MK172" s="836"/>
      <c r="ML172" s="836"/>
      <c r="MM172" s="836"/>
      <c r="MN172" s="836"/>
      <c r="MO172" s="836"/>
      <c r="MP172" s="836"/>
      <c r="MQ172" s="836"/>
      <c r="MR172" s="836"/>
      <c r="MS172" s="836"/>
      <c r="MT172" s="836"/>
      <c r="MU172" s="836"/>
      <c r="MV172" s="836"/>
      <c r="MW172" s="836"/>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row>
    <row r="173" spans="1:382" ht="15" hidden="1" customHeight="1" outlineLevel="1" x14ac:dyDescent="0.3">
      <c r="A173" s="1180">
        <v>43049</v>
      </c>
      <c r="B173" s="1180"/>
      <c r="C173" s="411"/>
      <c r="AR173" s="23"/>
      <c r="AT173" s="23"/>
      <c r="BH173" s="23"/>
      <c r="BU173" s="17"/>
      <c r="BW173" s="17"/>
      <c r="CI173" s="17"/>
      <c r="CK173" s="17"/>
      <c r="CW173" s="17"/>
      <c r="CY173" s="17"/>
      <c r="DK173" s="17"/>
      <c r="DM173" s="17"/>
      <c r="DY173" s="17"/>
      <c r="EA173" s="17"/>
      <c r="EM173" s="17"/>
      <c r="EO173" s="17"/>
      <c r="LG173" s="835"/>
      <c r="LL173" s="836"/>
      <c r="LM173" s="836"/>
      <c r="LN173" s="836"/>
      <c r="LO173" s="836"/>
      <c r="LP173" s="836"/>
      <c r="LQ173" s="836"/>
      <c r="LR173" s="836"/>
      <c r="LS173" s="836"/>
      <c r="LT173" s="836"/>
      <c r="LU173" s="836"/>
      <c r="LV173" s="836"/>
      <c r="LW173" s="836"/>
      <c r="LX173" s="836"/>
      <c r="LY173" s="836"/>
      <c r="LZ173" s="836"/>
      <c r="MA173" s="836"/>
      <c r="MB173" s="836"/>
      <c r="MC173" s="836"/>
      <c r="MD173" s="836"/>
      <c r="ME173" s="836"/>
      <c r="MF173" s="836"/>
      <c r="MG173" s="836"/>
      <c r="MH173" s="836"/>
      <c r="MI173" s="836"/>
      <c r="MJ173" s="836"/>
      <c r="MK173" s="836"/>
      <c r="ML173" s="836"/>
      <c r="MM173" s="836"/>
      <c r="MN173" s="836"/>
      <c r="MO173" s="836"/>
      <c r="MP173" s="836"/>
      <c r="MQ173" s="836"/>
      <c r="MR173" s="836"/>
      <c r="MS173" s="836"/>
      <c r="MT173" s="836"/>
      <c r="MU173" s="836"/>
      <c r="MV173" s="836"/>
      <c r="MW173" s="836"/>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row>
    <row r="174" spans="1:382" ht="15" hidden="1" customHeight="1" outlineLevel="1" x14ac:dyDescent="0.3">
      <c r="A174" s="1180">
        <v>43062</v>
      </c>
      <c r="B174" s="1180"/>
      <c r="C174" s="411"/>
      <c r="AR174" s="23"/>
      <c r="AT174" s="23"/>
      <c r="BH174" s="23"/>
      <c r="BU174" s="17"/>
      <c r="BW174" s="17"/>
      <c r="CI174" s="17"/>
      <c r="CK174" s="17"/>
      <c r="CW174" s="17"/>
      <c r="CY174" s="17"/>
      <c r="DK174" s="17"/>
      <c r="DM174" s="17"/>
      <c r="DY174" s="17"/>
      <c r="EA174" s="17"/>
      <c r="EM174" s="17"/>
      <c r="EO174" s="17"/>
      <c r="LG174" s="835"/>
      <c r="LL174" s="836"/>
      <c r="LM174" s="836"/>
      <c r="LN174" s="836"/>
      <c r="LO174" s="836"/>
      <c r="LP174" s="836"/>
      <c r="LQ174" s="836"/>
      <c r="LR174" s="836"/>
      <c r="LS174" s="836"/>
      <c r="LT174" s="836"/>
      <c r="LU174" s="836"/>
      <c r="LV174" s="836"/>
      <c r="LW174" s="836"/>
      <c r="LX174" s="836"/>
      <c r="LY174" s="836"/>
      <c r="LZ174" s="836"/>
      <c r="MA174" s="836"/>
      <c r="MB174" s="836"/>
      <c r="MC174" s="836"/>
      <c r="MD174" s="836"/>
      <c r="ME174" s="836"/>
      <c r="MF174" s="836"/>
      <c r="MG174" s="836"/>
      <c r="MH174" s="836"/>
      <c r="MI174" s="836"/>
      <c r="MJ174" s="836"/>
      <c r="MK174" s="836"/>
      <c r="ML174" s="836"/>
      <c r="MM174" s="836"/>
      <c r="MN174" s="836"/>
      <c r="MO174" s="836"/>
      <c r="MP174" s="836"/>
      <c r="MQ174" s="836"/>
      <c r="MR174" s="836"/>
      <c r="MS174" s="836"/>
      <c r="MT174" s="836"/>
      <c r="MU174" s="836"/>
      <c r="MV174" s="836"/>
      <c r="MW174" s="836"/>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row>
    <row r="175" spans="1:382" ht="15" hidden="1" customHeight="1" outlineLevel="1" x14ac:dyDescent="0.3">
      <c r="A175" s="1180">
        <v>43063</v>
      </c>
      <c r="B175" s="1180"/>
      <c r="C175" s="411"/>
      <c r="AR175" s="23"/>
      <c r="AT175" s="23"/>
      <c r="BH175" s="23"/>
      <c r="BU175" s="17"/>
      <c r="BW175" s="17"/>
      <c r="CI175" s="17"/>
      <c r="CK175" s="17"/>
      <c r="CW175" s="17"/>
      <c r="CY175" s="17"/>
      <c r="DK175" s="17"/>
      <c r="DM175" s="17"/>
      <c r="DY175" s="17"/>
      <c r="EA175" s="17"/>
      <c r="EM175" s="17"/>
      <c r="EO175" s="17"/>
      <c r="LG175" s="835"/>
      <c r="LL175" s="836"/>
      <c r="LM175" s="836"/>
      <c r="LN175" s="836"/>
      <c r="LO175" s="836"/>
      <c r="LP175" s="836"/>
      <c r="LQ175" s="836"/>
      <c r="LR175" s="836"/>
      <c r="LS175" s="836"/>
      <c r="LT175" s="836"/>
      <c r="LU175" s="836"/>
      <c r="LV175" s="836"/>
      <c r="LW175" s="836"/>
      <c r="LX175" s="836"/>
      <c r="LY175" s="836"/>
      <c r="LZ175" s="836"/>
      <c r="MA175" s="836"/>
      <c r="MB175" s="836"/>
      <c r="MC175" s="836"/>
      <c r="MD175" s="836"/>
      <c r="ME175" s="836"/>
      <c r="MF175" s="836"/>
      <c r="MG175" s="836"/>
      <c r="MH175" s="836"/>
      <c r="MI175" s="836"/>
      <c r="MJ175" s="836"/>
      <c r="MK175" s="836"/>
      <c r="ML175" s="836"/>
      <c r="MM175" s="836"/>
      <c r="MN175" s="836"/>
      <c r="MO175" s="836"/>
      <c r="MP175" s="836"/>
      <c r="MQ175" s="836"/>
      <c r="MR175" s="836"/>
      <c r="MS175" s="836"/>
      <c r="MT175" s="836"/>
      <c r="MU175" s="836"/>
      <c r="MV175" s="836"/>
      <c r="MW175" s="836"/>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row>
    <row r="176" spans="1:382" ht="15" hidden="1" customHeight="1" outlineLevel="1" x14ac:dyDescent="0.3">
      <c r="A176" s="1180">
        <v>43094</v>
      </c>
      <c r="B176" s="1180"/>
      <c r="C176" s="411"/>
      <c r="AR176" s="23"/>
      <c r="AT176" s="23"/>
      <c r="BH176" s="23"/>
      <c r="BU176" s="17"/>
      <c r="BW176" s="17"/>
      <c r="CI176" s="17"/>
      <c r="CK176" s="17"/>
      <c r="CW176" s="17"/>
      <c r="CY176" s="17"/>
      <c r="DK176" s="17"/>
      <c r="DM176" s="17"/>
      <c r="DY176" s="17"/>
      <c r="EA176" s="17"/>
      <c r="EM176" s="17"/>
      <c r="EO176" s="17"/>
      <c r="LG176" s="835"/>
      <c r="LL176" s="836"/>
      <c r="LM176" s="836"/>
      <c r="LN176" s="836"/>
      <c r="LO176" s="836"/>
      <c r="LP176" s="836"/>
      <c r="LQ176" s="836"/>
      <c r="LR176" s="836"/>
      <c r="LS176" s="836"/>
      <c r="LT176" s="836"/>
      <c r="LU176" s="836"/>
      <c r="LV176" s="836"/>
      <c r="LW176" s="836"/>
      <c r="LX176" s="836"/>
      <c r="LY176" s="836"/>
      <c r="LZ176" s="836"/>
      <c r="MA176" s="836"/>
      <c r="MB176" s="836"/>
      <c r="MC176" s="836"/>
      <c r="MD176" s="836"/>
      <c r="ME176" s="836"/>
      <c r="MF176" s="836"/>
      <c r="MG176" s="836"/>
      <c r="MH176" s="836"/>
      <c r="MI176" s="836"/>
      <c r="MJ176" s="836"/>
      <c r="MK176" s="836"/>
      <c r="ML176" s="836"/>
      <c r="MM176" s="836"/>
      <c r="MN176" s="836"/>
      <c r="MO176" s="836"/>
      <c r="MP176" s="836"/>
      <c r="MQ176" s="836"/>
      <c r="MR176" s="836"/>
      <c r="MS176" s="836"/>
      <c r="MT176" s="836"/>
      <c r="MU176" s="836"/>
      <c r="MV176" s="836"/>
      <c r="MW176" s="836"/>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row>
    <row r="177" spans="1:382" ht="15" hidden="1" customHeight="1" outlineLevel="1" x14ac:dyDescent="0.3">
      <c r="A177" s="1180">
        <v>43095</v>
      </c>
      <c r="B177" s="1180"/>
      <c r="C177" s="411"/>
      <c r="AR177" s="23"/>
      <c r="AT177" s="23"/>
      <c r="BH177" s="23"/>
      <c r="BU177" s="17"/>
      <c r="BW177" s="17"/>
      <c r="CI177" s="17"/>
      <c r="CK177" s="17"/>
      <c r="CW177" s="17"/>
      <c r="CY177" s="17"/>
      <c r="DK177" s="17"/>
      <c r="DM177" s="17"/>
      <c r="DY177" s="17"/>
      <c r="EA177" s="17"/>
      <c r="EM177" s="17"/>
      <c r="EO177" s="17"/>
      <c r="LG177" s="835"/>
      <c r="LL177" s="836"/>
      <c r="LM177" s="836"/>
      <c r="LN177" s="836"/>
      <c r="LO177" s="836"/>
      <c r="LP177" s="836"/>
      <c r="LQ177" s="836"/>
      <c r="LR177" s="836"/>
      <c r="LS177" s="836"/>
      <c r="LT177" s="836"/>
      <c r="LU177" s="836"/>
      <c r="LV177" s="836"/>
      <c r="LW177" s="836"/>
      <c r="LX177" s="836"/>
      <c r="LY177" s="836"/>
      <c r="LZ177" s="836"/>
      <c r="MA177" s="836"/>
      <c r="MB177" s="836"/>
      <c r="MC177" s="836"/>
      <c r="MD177" s="836"/>
      <c r="ME177" s="836"/>
      <c r="MF177" s="836"/>
      <c r="MG177" s="836"/>
      <c r="MH177" s="836"/>
      <c r="MI177" s="836"/>
      <c r="MJ177" s="836"/>
      <c r="MK177" s="836"/>
      <c r="ML177" s="836"/>
      <c r="MM177" s="836"/>
      <c r="MN177" s="836"/>
      <c r="MO177" s="836"/>
      <c r="MP177" s="836"/>
      <c r="MQ177" s="836"/>
      <c r="MR177" s="836"/>
      <c r="MS177" s="836"/>
      <c r="MT177" s="836"/>
      <c r="MU177" s="836"/>
      <c r="MV177" s="836"/>
      <c r="MW177" s="836"/>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row>
    <row r="178" spans="1:382" ht="15" hidden="1" customHeight="1" outlineLevel="1" x14ac:dyDescent="0.3">
      <c r="A178" s="1180">
        <v>43096</v>
      </c>
      <c r="B178" s="1180"/>
      <c r="C178" s="411"/>
      <c r="AR178" s="23"/>
      <c r="AT178" s="23"/>
      <c r="BH178" s="23"/>
      <c r="BU178" s="17"/>
      <c r="BW178" s="17"/>
      <c r="CI178" s="17"/>
      <c r="CK178" s="17"/>
      <c r="CW178" s="17"/>
      <c r="CY178" s="17"/>
      <c r="DK178" s="17"/>
      <c r="DM178" s="17"/>
      <c r="DY178" s="17"/>
      <c r="EA178" s="17"/>
      <c r="EM178" s="17"/>
      <c r="EO178" s="17"/>
      <c r="LG178" s="835"/>
      <c r="LL178" s="836"/>
      <c r="LM178" s="836"/>
      <c r="LN178" s="836"/>
      <c r="LO178" s="836"/>
      <c r="LP178" s="836"/>
      <c r="LQ178" s="836"/>
      <c r="LR178" s="836"/>
      <c r="LS178" s="836"/>
      <c r="LT178" s="836"/>
      <c r="LU178" s="836"/>
      <c r="LV178" s="836"/>
      <c r="LW178" s="836"/>
      <c r="LX178" s="836"/>
      <c r="LY178" s="836"/>
      <c r="LZ178" s="836"/>
      <c r="MA178" s="836"/>
      <c r="MB178" s="836"/>
      <c r="MC178" s="836"/>
      <c r="MD178" s="836"/>
      <c r="ME178" s="836"/>
      <c r="MF178" s="836"/>
      <c r="MG178" s="836"/>
      <c r="MH178" s="836"/>
      <c r="MI178" s="836"/>
      <c r="MJ178" s="836"/>
      <c r="MK178" s="836"/>
      <c r="ML178" s="836"/>
      <c r="MM178" s="836"/>
      <c r="MN178" s="836"/>
      <c r="MO178" s="836"/>
      <c r="MP178" s="836"/>
      <c r="MQ178" s="836"/>
      <c r="MR178" s="836"/>
      <c r="MS178" s="836"/>
      <c r="MT178" s="836"/>
      <c r="MU178" s="836"/>
      <c r="MV178" s="836"/>
      <c r="MW178" s="836"/>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row>
    <row r="179" spans="1:382" ht="15" hidden="1" customHeight="1" outlineLevel="1" x14ac:dyDescent="0.3">
      <c r="A179" s="1180">
        <v>43101</v>
      </c>
      <c r="B179" s="1180"/>
      <c r="C179" s="411"/>
      <c r="AR179" s="23"/>
      <c r="AT179" s="23"/>
      <c r="BH179" s="23"/>
      <c r="BU179" s="17"/>
      <c r="BW179" s="17"/>
      <c r="CI179" s="17"/>
      <c r="CK179" s="17"/>
      <c r="CW179" s="17"/>
      <c r="CY179" s="17"/>
      <c r="DK179" s="17"/>
      <c r="DM179" s="17"/>
      <c r="DY179" s="17"/>
      <c r="EA179" s="17"/>
      <c r="EM179" s="17"/>
      <c r="EO179" s="17"/>
      <c r="LG179" s="835"/>
      <c r="LL179" s="836"/>
      <c r="LM179" s="836"/>
      <c r="LN179" s="836"/>
      <c r="LO179" s="836"/>
      <c r="LP179" s="836"/>
      <c r="LQ179" s="836"/>
      <c r="LR179" s="836"/>
      <c r="LS179" s="836"/>
      <c r="LT179" s="836"/>
      <c r="LU179" s="836"/>
      <c r="LV179" s="836"/>
      <c r="LW179" s="836"/>
      <c r="LX179" s="836"/>
      <c r="LY179" s="836"/>
      <c r="LZ179" s="836"/>
      <c r="MA179" s="836"/>
      <c r="MB179" s="836"/>
      <c r="MC179" s="836"/>
      <c r="MD179" s="836"/>
      <c r="ME179" s="836"/>
      <c r="MF179" s="836"/>
      <c r="MG179" s="836"/>
      <c r="MH179" s="836"/>
      <c r="MI179" s="836"/>
      <c r="MJ179" s="836"/>
      <c r="MK179" s="836"/>
      <c r="ML179" s="836"/>
      <c r="MM179" s="836"/>
      <c r="MN179" s="836"/>
      <c r="MO179" s="836"/>
      <c r="MP179" s="836"/>
      <c r="MQ179" s="836"/>
      <c r="MR179" s="836"/>
      <c r="MS179" s="836"/>
      <c r="MT179" s="836"/>
      <c r="MU179" s="836"/>
      <c r="MV179" s="836"/>
      <c r="MW179" s="836"/>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row>
    <row r="180" spans="1:382" ht="15" hidden="1" customHeight="1" outlineLevel="1" x14ac:dyDescent="0.3">
      <c r="A180" s="1180">
        <v>43115</v>
      </c>
      <c r="B180" s="1180"/>
      <c r="C180" s="411"/>
      <c r="AR180" s="23"/>
      <c r="AT180" s="23"/>
      <c r="BH180" s="23"/>
      <c r="BU180" s="17"/>
      <c r="BW180" s="17"/>
      <c r="CI180" s="17"/>
      <c r="CK180" s="17"/>
      <c r="CW180" s="17"/>
      <c r="CY180" s="17"/>
      <c r="DK180" s="17"/>
      <c r="DM180" s="17"/>
      <c r="DY180" s="17"/>
      <c r="EA180" s="17"/>
      <c r="EM180" s="17"/>
      <c r="EO180" s="17"/>
      <c r="LG180" s="835"/>
      <c r="LL180" s="836"/>
      <c r="LM180" s="836"/>
      <c r="LN180" s="836"/>
      <c r="LO180" s="836"/>
      <c r="LP180" s="836"/>
      <c r="LQ180" s="836"/>
      <c r="LR180" s="836"/>
      <c r="LS180" s="836"/>
      <c r="LT180" s="836"/>
      <c r="LU180" s="836"/>
      <c r="LV180" s="836"/>
      <c r="LW180" s="836"/>
      <c r="LX180" s="836"/>
      <c r="LY180" s="836"/>
      <c r="LZ180" s="836"/>
      <c r="MA180" s="836"/>
      <c r="MB180" s="836"/>
      <c r="MC180" s="836"/>
      <c r="MD180" s="836"/>
      <c r="ME180" s="836"/>
      <c r="MF180" s="836"/>
      <c r="MG180" s="836"/>
      <c r="MH180" s="836"/>
      <c r="MI180" s="836"/>
      <c r="MJ180" s="836"/>
      <c r="MK180" s="836"/>
      <c r="ML180" s="836"/>
      <c r="MM180" s="836"/>
      <c r="MN180" s="836"/>
      <c r="MO180" s="836"/>
      <c r="MP180" s="836"/>
      <c r="MQ180" s="836"/>
      <c r="MR180" s="836"/>
      <c r="MS180" s="836"/>
      <c r="MT180" s="836"/>
      <c r="MU180" s="836"/>
      <c r="MV180" s="836"/>
      <c r="MW180" s="836"/>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row>
    <row r="181" spans="1:382" ht="15" hidden="1" customHeight="1" outlineLevel="1" x14ac:dyDescent="0.3">
      <c r="A181" s="1180">
        <v>43189</v>
      </c>
      <c r="B181" s="1180"/>
      <c r="C181" s="411"/>
      <c r="AR181" s="23"/>
      <c r="AT181" s="23"/>
      <c r="BH181" s="23"/>
      <c r="BU181" s="17"/>
      <c r="BW181" s="17"/>
      <c r="CI181" s="17"/>
      <c r="CK181" s="17"/>
      <c r="CW181" s="17"/>
      <c r="CY181" s="17"/>
      <c r="DK181" s="17"/>
      <c r="DM181" s="17"/>
      <c r="DY181" s="17"/>
      <c r="EA181" s="17"/>
      <c r="EM181" s="17"/>
      <c r="EO181" s="17"/>
      <c r="LG181" s="835"/>
      <c r="LL181" s="836"/>
      <c r="LM181" s="836"/>
      <c r="LN181" s="836"/>
      <c r="LO181" s="836"/>
      <c r="LP181" s="836"/>
      <c r="LQ181" s="836"/>
      <c r="LR181" s="836"/>
      <c r="LS181" s="836"/>
      <c r="LT181" s="836"/>
      <c r="LU181" s="836"/>
      <c r="LV181" s="836"/>
      <c r="LW181" s="836"/>
      <c r="LX181" s="836"/>
      <c r="LY181" s="836"/>
      <c r="LZ181" s="836"/>
      <c r="MA181" s="836"/>
      <c r="MB181" s="836"/>
      <c r="MC181" s="836"/>
      <c r="MD181" s="836"/>
      <c r="ME181" s="836"/>
      <c r="MF181" s="836"/>
      <c r="MG181" s="836"/>
      <c r="MH181" s="836"/>
      <c r="MI181" s="836"/>
      <c r="MJ181" s="836"/>
      <c r="MK181" s="836"/>
      <c r="ML181" s="836"/>
      <c r="MM181" s="836"/>
      <c r="MN181" s="836"/>
      <c r="MO181" s="836"/>
      <c r="MP181" s="836"/>
      <c r="MQ181" s="836"/>
      <c r="MR181" s="836"/>
      <c r="MS181" s="836"/>
      <c r="MT181" s="836"/>
      <c r="MU181" s="836"/>
      <c r="MV181" s="836"/>
      <c r="MW181" s="836"/>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row>
    <row r="182" spans="1:382" ht="15" hidden="1" customHeight="1" outlineLevel="1" x14ac:dyDescent="0.3">
      <c r="A182" s="1180">
        <v>43248</v>
      </c>
      <c r="B182" s="1180"/>
      <c r="C182" s="411"/>
      <c r="AR182" s="23"/>
      <c r="AT182" s="23"/>
      <c r="BH182" s="23"/>
      <c r="BU182" s="17"/>
      <c r="BW182" s="17"/>
      <c r="CI182" s="17"/>
      <c r="CK182" s="17"/>
      <c r="CW182" s="17"/>
      <c r="CY182" s="17"/>
      <c r="DK182" s="17"/>
      <c r="DM182" s="17"/>
      <c r="DY182" s="17"/>
      <c r="EA182" s="17"/>
      <c r="EM182" s="17"/>
      <c r="EO182" s="17"/>
      <c r="LG182" s="835"/>
      <c r="LL182" s="836"/>
      <c r="LM182" s="836"/>
      <c r="LN182" s="836"/>
      <c r="LO182" s="836"/>
      <c r="LP182" s="836"/>
      <c r="LQ182" s="836"/>
      <c r="LR182" s="836"/>
      <c r="LS182" s="836"/>
      <c r="LT182" s="836"/>
      <c r="LU182" s="836"/>
      <c r="LV182" s="836"/>
      <c r="LW182" s="836"/>
      <c r="LX182" s="836"/>
      <c r="LY182" s="836"/>
      <c r="LZ182" s="836"/>
      <c r="MA182" s="836"/>
      <c r="MB182" s="836"/>
      <c r="MC182" s="836"/>
      <c r="MD182" s="836"/>
      <c r="ME182" s="836"/>
      <c r="MF182" s="836"/>
      <c r="MG182" s="836"/>
      <c r="MH182" s="836"/>
      <c r="MI182" s="836"/>
      <c r="MJ182" s="836"/>
      <c r="MK182" s="836"/>
      <c r="ML182" s="836"/>
      <c r="MM182" s="836"/>
      <c r="MN182" s="836"/>
      <c r="MO182" s="836"/>
      <c r="MP182" s="836"/>
      <c r="MQ182" s="836"/>
      <c r="MR182" s="836"/>
      <c r="MS182" s="836"/>
      <c r="MT182" s="836"/>
      <c r="MU182" s="836"/>
      <c r="MV182" s="836"/>
      <c r="MW182" s="836"/>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row>
    <row r="183" spans="1:382" ht="15" hidden="1" customHeight="1" outlineLevel="1" x14ac:dyDescent="0.3">
      <c r="A183" s="1180">
        <v>43285</v>
      </c>
      <c r="B183" s="1180"/>
      <c r="C183" s="411"/>
      <c r="AR183" s="23"/>
      <c r="AT183" s="23"/>
      <c r="BH183" s="23"/>
      <c r="BU183" s="17"/>
      <c r="BW183" s="17"/>
      <c r="CI183" s="17"/>
      <c r="CK183" s="17"/>
      <c r="CW183" s="17"/>
      <c r="CY183" s="17"/>
      <c r="DK183" s="17"/>
      <c r="DM183" s="17"/>
      <c r="DY183" s="17"/>
      <c r="EA183" s="17"/>
      <c r="EM183" s="17"/>
      <c r="EO183" s="17"/>
      <c r="LG183" s="835"/>
      <c r="LL183" s="836"/>
      <c r="LM183" s="836"/>
      <c r="LN183" s="836"/>
      <c r="LO183" s="836"/>
      <c r="LP183" s="836"/>
      <c r="LQ183" s="836"/>
      <c r="LR183" s="836"/>
      <c r="LS183" s="836"/>
      <c r="LT183" s="836"/>
      <c r="LU183" s="836"/>
      <c r="LV183" s="836"/>
      <c r="LW183" s="836"/>
      <c r="LX183" s="836"/>
      <c r="LY183" s="836"/>
      <c r="LZ183" s="836"/>
      <c r="MA183" s="836"/>
      <c r="MB183" s="836"/>
      <c r="MC183" s="836"/>
      <c r="MD183" s="836"/>
      <c r="ME183" s="836"/>
      <c r="MF183" s="836"/>
      <c r="MG183" s="836"/>
      <c r="MH183" s="836"/>
      <c r="MI183" s="836"/>
      <c r="MJ183" s="836"/>
      <c r="MK183" s="836"/>
      <c r="ML183" s="836"/>
      <c r="MM183" s="836"/>
      <c r="MN183" s="836"/>
      <c r="MO183" s="836"/>
      <c r="MP183" s="836"/>
      <c r="MQ183" s="836"/>
      <c r="MR183" s="836"/>
      <c r="MS183" s="836"/>
      <c r="MT183" s="836"/>
      <c r="MU183" s="836"/>
      <c r="MV183" s="836"/>
      <c r="MW183" s="836"/>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row>
    <row r="184" spans="1:382" ht="15" hidden="1" customHeight="1" outlineLevel="1" x14ac:dyDescent="0.3">
      <c r="A184" s="1180">
        <v>43346</v>
      </c>
      <c r="B184" s="1180"/>
      <c r="C184" s="411"/>
      <c r="AR184" s="23"/>
      <c r="AT184" s="23"/>
      <c r="BH184" s="23"/>
      <c r="BU184" s="17"/>
      <c r="BW184" s="17"/>
      <c r="CI184" s="17"/>
      <c r="CK184" s="17"/>
      <c r="CW184" s="17"/>
      <c r="CY184" s="17"/>
      <c r="DK184" s="17"/>
      <c r="DM184" s="17"/>
      <c r="DY184" s="17"/>
      <c r="EA184" s="17"/>
      <c r="EM184" s="17"/>
      <c r="EO184" s="17"/>
      <c r="LG184" s="835"/>
      <c r="LL184" s="836"/>
      <c r="LM184" s="836"/>
      <c r="LN184" s="836"/>
      <c r="LO184" s="836"/>
      <c r="LP184" s="836"/>
      <c r="LQ184" s="836"/>
      <c r="LR184" s="836"/>
      <c r="LS184" s="836"/>
      <c r="LT184" s="836"/>
      <c r="LU184" s="836"/>
      <c r="LV184" s="836"/>
      <c r="LW184" s="836"/>
      <c r="LX184" s="836"/>
      <c r="LY184" s="836"/>
      <c r="LZ184" s="836"/>
      <c r="MA184" s="836"/>
      <c r="MB184" s="836"/>
      <c r="MC184" s="836"/>
      <c r="MD184" s="836"/>
      <c r="ME184" s="836"/>
      <c r="MF184" s="836"/>
      <c r="MG184" s="836"/>
      <c r="MH184" s="836"/>
      <c r="MI184" s="836"/>
      <c r="MJ184" s="836"/>
      <c r="MK184" s="836"/>
      <c r="ML184" s="836"/>
      <c r="MM184" s="836"/>
      <c r="MN184" s="836"/>
      <c r="MO184" s="836"/>
      <c r="MP184" s="836"/>
      <c r="MQ184" s="836"/>
      <c r="MR184" s="836"/>
      <c r="MS184" s="836"/>
      <c r="MT184" s="836"/>
      <c r="MU184" s="836"/>
      <c r="MV184" s="836"/>
      <c r="MW184" s="836"/>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row>
    <row r="185" spans="1:382" ht="15" hidden="1" customHeight="1" outlineLevel="1" x14ac:dyDescent="0.3">
      <c r="A185" s="1180">
        <v>43416</v>
      </c>
      <c r="B185" s="1180"/>
      <c r="C185" s="411"/>
      <c r="AR185" s="23"/>
      <c r="AT185" s="23"/>
      <c r="BH185" s="23"/>
      <c r="BU185" s="17"/>
      <c r="BW185" s="17"/>
      <c r="CI185" s="17"/>
      <c r="CK185" s="17"/>
      <c r="CW185" s="17"/>
      <c r="CY185" s="17"/>
      <c r="DK185" s="17"/>
      <c r="DM185" s="17"/>
      <c r="DY185" s="17"/>
      <c r="EA185" s="17"/>
      <c r="EM185" s="17"/>
      <c r="EO185" s="17"/>
      <c r="LG185" s="835"/>
      <c r="LL185" s="836"/>
      <c r="LM185" s="836"/>
      <c r="LN185" s="836"/>
      <c r="LO185" s="836"/>
      <c r="LP185" s="836"/>
      <c r="LQ185" s="836"/>
      <c r="LR185" s="836"/>
      <c r="LS185" s="836"/>
      <c r="LT185" s="836"/>
      <c r="LU185" s="836"/>
      <c r="LV185" s="836"/>
      <c r="LW185" s="836"/>
      <c r="LX185" s="836"/>
      <c r="LY185" s="836"/>
      <c r="LZ185" s="836"/>
      <c r="MA185" s="836"/>
      <c r="MB185" s="836"/>
      <c r="MC185" s="836"/>
      <c r="MD185" s="836"/>
      <c r="ME185" s="836"/>
      <c r="MF185" s="836"/>
      <c r="MG185" s="836"/>
      <c r="MH185" s="836"/>
      <c r="MI185" s="836"/>
      <c r="MJ185" s="836"/>
      <c r="MK185" s="836"/>
      <c r="ML185" s="836"/>
      <c r="MM185" s="836"/>
      <c r="MN185" s="836"/>
      <c r="MO185" s="836"/>
      <c r="MP185" s="836"/>
      <c r="MQ185" s="836"/>
      <c r="MR185" s="836"/>
      <c r="MS185" s="836"/>
      <c r="MT185" s="836"/>
      <c r="MU185" s="836"/>
      <c r="MV185" s="836"/>
      <c r="MW185" s="836"/>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row>
    <row r="186" spans="1:382" ht="15" hidden="1" customHeight="1" outlineLevel="1" x14ac:dyDescent="0.3">
      <c r="A186" s="1180">
        <v>43426</v>
      </c>
      <c r="B186" s="1180"/>
      <c r="C186" s="411"/>
      <c r="AR186" s="23"/>
      <c r="AT186" s="23"/>
      <c r="BH186" s="23"/>
      <c r="BU186" s="17"/>
      <c r="BW186" s="17"/>
      <c r="CI186" s="17"/>
      <c r="CK186" s="17"/>
      <c r="CW186" s="17"/>
      <c r="CY186" s="17"/>
      <c r="DK186" s="17"/>
      <c r="DM186" s="17"/>
      <c r="DY186" s="17"/>
      <c r="EA186" s="17"/>
      <c r="EM186" s="17"/>
      <c r="EO186" s="17"/>
      <c r="LG186" s="835"/>
      <c r="LL186" s="836"/>
      <c r="LM186" s="836"/>
      <c r="LN186" s="836"/>
      <c r="LO186" s="836"/>
      <c r="LP186" s="836"/>
      <c r="LQ186" s="836"/>
      <c r="LR186" s="836"/>
      <c r="LS186" s="836"/>
      <c r="LT186" s="836"/>
      <c r="LU186" s="836"/>
      <c r="LV186" s="836"/>
      <c r="LW186" s="836"/>
      <c r="LX186" s="836"/>
      <c r="LY186" s="836"/>
      <c r="LZ186" s="836"/>
      <c r="MA186" s="836"/>
      <c r="MB186" s="836"/>
      <c r="MC186" s="836"/>
      <c r="MD186" s="836"/>
      <c r="ME186" s="836"/>
      <c r="MF186" s="836"/>
      <c r="MG186" s="836"/>
      <c r="MH186" s="836"/>
      <c r="MI186" s="836"/>
      <c r="MJ186" s="836"/>
      <c r="MK186" s="836"/>
      <c r="ML186" s="836"/>
      <c r="MM186" s="836"/>
      <c r="MN186" s="836"/>
      <c r="MO186" s="836"/>
      <c r="MP186" s="836"/>
      <c r="MQ186" s="836"/>
      <c r="MR186" s="836"/>
      <c r="MS186" s="836"/>
      <c r="MT186" s="836"/>
      <c r="MU186" s="836"/>
      <c r="MV186" s="836"/>
      <c r="MW186" s="836"/>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row>
    <row r="187" spans="1:382" ht="15" hidden="1" customHeight="1" outlineLevel="1" x14ac:dyDescent="0.3">
      <c r="A187" s="1180">
        <v>43427</v>
      </c>
      <c r="B187" s="1180"/>
      <c r="C187" s="411"/>
      <c r="AR187" s="23"/>
      <c r="AT187" s="23"/>
      <c r="BH187" s="23"/>
      <c r="BU187" s="17"/>
      <c r="BW187" s="17"/>
      <c r="CI187" s="17"/>
      <c r="CK187" s="17"/>
      <c r="CW187" s="17"/>
      <c r="CY187" s="17"/>
      <c r="DK187" s="17"/>
      <c r="DM187" s="17"/>
      <c r="DY187" s="17"/>
      <c r="EA187" s="17"/>
      <c r="EM187" s="17"/>
      <c r="EO187" s="17"/>
      <c r="LG187" s="835"/>
      <c r="LL187" s="836"/>
      <c r="LM187" s="836"/>
      <c r="LN187" s="836"/>
      <c r="LO187" s="836"/>
      <c r="LP187" s="836"/>
      <c r="LQ187" s="836"/>
      <c r="LR187" s="836"/>
      <c r="LS187" s="836"/>
      <c r="LT187" s="836"/>
      <c r="LU187" s="836"/>
      <c r="LV187" s="836"/>
      <c r="LW187" s="836"/>
      <c r="LX187" s="836"/>
      <c r="LY187" s="836"/>
      <c r="LZ187" s="836"/>
      <c r="MA187" s="836"/>
      <c r="MB187" s="836"/>
      <c r="MC187" s="836"/>
      <c r="MD187" s="836"/>
      <c r="ME187" s="836"/>
      <c r="MF187" s="836"/>
      <c r="MG187" s="836"/>
      <c r="MH187" s="836"/>
      <c r="MI187" s="836"/>
      <c r="MJ187" s="836"/>
      <c r="MK187" s="836"/>
      <c r="ML187" s="836"/>
      <c r="MM187" s="836"/>
      <c r="MN187" s="836"/>
      <c r="MO187" s="836"/>
      <c r="MP187" s="836"/>
      <c r="MQ187" s="836"/>
      <c r="MR187" s="836"/>
      <c r="MS187" s="836"/>
      <c r="MT187" s="836"/>
      <c r="MU187" s="836"/>
      <c r="MV187" s="836"/>
      <c r="MW187" s="836"/>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row>
    <row r="188" spans="1:382" ht="15" hidden="1" customHeight="1" outlineLevel="1" x14ac:dyDescent="0.3">
      <c r="A188" s="1180">
        <v>43458</v>
      </c>
      <c r="B188" s="1180"/>
      <c r="C188" s="411"/>
      <c r="AR188" s="23"/>
      <c r="AT188" s="23"/>
      <c r="BH188" s="23"/>
      <c r="BU188" s="17"/>
      <c r="BW188" s="17"/>
      <c r="CI188" s="17"/>
      <c r="CK188" s="17"/>
      <c r="CW188" s="17"/>
      <c r="CY188" s="17"/>
      <c r="DK188" s="17"/>
      <c r="DM188" s="17"/>
      <c r="DY188" s="17"/>
      <c r="EA188" s="17"/>
      <c r="EM188" s="17"/>
      <c r="EO188" s="17"/>
      <c r="LG188" s="835"/>
      <c r="LL188" s="836"/>
      <c r="LM188" s="836"/>
      <c r="LN188" s="836"/>
      <c r="LO188" s="836"/>
      <c r="LP188" s="836"/>
      <c r="LQ188" s="836"/>
      <c r="LR188" s="836"/>
      <c r="LS188" s="836"/>
      <c r="LT188" s="836"/>
      <c r="LU188" s="836"/>
      <c r="LV188" s="836"/>
      <c r="LW188" s="836"/>
      <c r="LX188" s="836"/>
      <c r="LY188" s="836"/>
      <c r="LZ188" s="836"/>
      <c r="MA188" s="836"/>
      <c r="MB188" s="836"/>
      <c r="MC188" s="836"/>
      <c r="MD188" s="836"/>
      <c r="ME188" s="836"/>
      <c r="MF188" s="836"/>
      <c r="MG188" s="836"/>
      <c r="MH188" s="836"/>
      <c r="MI188" s="836"/>
      <c r="MJ188" s="836"/>
      <c r="MK188" s="836"/>
      <c r="ML188" s="836"/>
      <c r="MM188" s="836"/>
      <c r="MN188" s="836"/>
      <c r="MO188" s="836"/>
      <c r="MP188" s="836"/>
      <c r="MQ188" s="836"/>
      <c r="MR188" s="836"/>
      <c r="MS188" s="836"/>
      <c r="MT188" s="836"/>
      <c r="MU188" s="836"/>
      <c r="MV188" s="836"/>
      <c r="MW188" s="836"/>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row>
    <row r="189" spans="1:382" ht="15" hidden="1" customHeight="1" outlineLevel="1" x14ac:dyDescent="0.3">
      <c r="A189" s="1180">
        <v>43459</v>
      </c>
      <c r="B189" s="1180"/>
      <c r="C189" s="411"/>
      <c r="AR189" s="23"/>
      <c r="AT189" s="23"/>
      <c r="BH189" s="23"/>
      <c r="BU189" s="17"/>
      <c r="BW189" s="17"/>
      <c r="CI189" s="17"/>
      <c r="CK189" s="17"/>
      <c r="CW189" s="17"/>
      <c r="CY189" s="17"/>
      <c r="DK189" s="17"/>
      <c r="DM189" s="17"/>
      <c r="DY189" s="17"/>
      <c r="EA189" s="17"/>
      <c r="EM189" s="17"/>
      <c r="EO189" s="17"/>
      <c r="LG189" s="835"/>
      <c r="LL189" s="836"/>
      <c r="LM189" s="836"/>
      <c r="LN189" s="836"/>
      <c r="LO189" s="836"/>
      <c r="LP189" s="836"/>
      <c r="LQ189" s="836"/>
      <c r="LR189" s="836"/>
      <c r="LS189" s="836"/>
      <c r="LT189" s="836"/>
      <c r="LU189" s="836"/>
      <c r="LV189" s="836"/>
      <c r="LW189" s="836"/>
      <c r="LX189" s="836"/>
      <c r="LY189" s="836"/>
      <c r="LZ189" s="836"/>
      <c r="MA189" s="836"/>
      <c r="MB189" s="836"/>
      <c r="MC189" s="836"/>
      <c r="MD189" s="836"/>
      <c r="ME189" s="836"/>
      <c r="MF189" s="836"/>
      <c r="MG189" s="836"/>
      <c r="MH189" s="836"/>
      <c r="MI189" s="836"/>
      <c r="MJ189" s="836"/>
      <c r="MK189" s="836"/>
      <c r="ML189" s="836"/>
      <c r="MM189" s="836"/>
      <c r="MN189" s="836"/>
      <c r="MO189" s="836"/>
      <c r="MP189" s="836"/>
      <c r="MQ189" s="836"/>
      <c r="MR189" s="836"/>
      <c r="MS189" s="836"/>
      <c r="MT189" s="836"/>
      <c r="MU189" s="836"/>
      <c r="MV189" s="836"/>
      <c r="MW189" s="836"/>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row>
    <row r="190" spans="1:382" ht="15" hidden="1" customHeight="1" outlineLevel="1" x14ac:dyDescent="0.3">
      <c r="A190" s="1180">
        <v>43460</v>
      </c>
      <c r="B190" s="1180"/>
      <c r="C190" s="411"/>
      <c r="AR190" s="23"/>
      <c r="AT190" s="23"/>
      <c r="BH190" s="23"/>
      <c r="BU190" s="17"/>
      <c r="BW190" s="17"/>
      <c r="CI190" s="17"/>
      <c r="CK190" s="17"/>
      <c r="CW190" s="17"/>
      <c r="CY190" s="17"/>
      <c r="DK190" s="17"/>
      <c r="DM190" s="17"/>
      <c r="DY190" s="17"/>
      <c r="EA190" s="17"/>
      <c r="EM190" s="17"/>
      <c r="EO190" s="17"/>
      <c r="LG190" s="835"/>
      <c r="LL190" s="836"/>
      <c r="LM190" s="836"/>
      <c r="LN190" s="836"/>
      <c r="LO190" s="836"/>
      <c r="LP190" s="836"/>
      <c r="LQ190" s="836"/>
      <c r="LR190" s="836"/>
      <c r="LS190" s="836"/>
      <c r="LT190" s="836"/>
      <c r="LU190" s="836"/>
      <c r="LV190" s="836"/>
      <c r="LW190" s="836"/>
      <c r="LX190" s="836"/>
      <c r="LY190" s="836"/>
      <c r="LZ190" s="836"/>
      <c r="MA190" s="836"/>
      <c r="MB190" s="836"/>
      <c r="MC190" s="836"/>
      <c r="MD190" s="836"/>
      <c r="ME190" s="836"/>
      <c r="MF190" s="836"/>
      <c r="MG190" s="836"/>
      <c r="MH190" s="836"/>
      <c r="MI190" s="836"/>
      <c r="MJ190" s="836"/>
      <c r="MK190" s="836"/>
      <c r="ML190" s="836"/>
      <c r="MM190" s="836"/>
      <c r="MN190" s="836"/>
      <c r="MO190" s="836"/>
      <c r="MP190" s="836"/>
      <c r="MQ190" s="836"/>
      <c r="MR190" s="836"/>
      <c r="MS190" s="836"/>
      <c r="MT190" s="836"/>
      <c r="MU190" s="836"/>
      <c r="MV190" s="836"/>
      <c r="MW190" s="836"/>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row>
    <row r="191" spans="1:382" ht="15" hidden="1" customHeight="1" outlineLevel="1" x14ac:dyDescent="0.3">
      <c r="A191" s="1180">
        <v>43466</v>
      </c>
      <c r="B191" s="1180"/>
      <c r="C191" s="411"/>
      <c r="AR191" s="23"/>
      <c r="AT191" s="23"/>
      <c r="BH191" s="23"/>
      <c r="BU191" s="17"/>
      <c r="BW191" s="17"/>
      <c r="CI191" s="17"/>
      <c r="CK191" s="17"/>
      <c r="CW191" s="17"/>
      <c r="CY191" s="17"/>
      <c r="DK191" s="17"/>
      <c r="DM191" s="17"/>
      <c r="DY191" s="17"/>
      <c r="EA191" s="17"/>
      <c r="EM191" s="17"/>
      <c r="EO191" s="17"/>
      <c r="LG191" s="835"/>
      <c r="LL191" s="836"/>
      <c r="LM191" s="836"/>
      <c r="LN191" s="836"/>
      <c r="LO191" s="836"/>
      <c r="LP191" s="836"/>
      <c r="LQ191" s="836"/>
      <c r="LR191" s="836"/>
      <c r="LS191" s="836"/>
      <c r="LT191" s="836"/>
      <c r="LU191" s="836"/>
      <c r="LV191" s="836"/>
      <c r="LW191" s="836"/>
      <c r="LX191" s="836"/>
      <c r="LY191" s="836"/>
      <c r="LZ191" s="836"/>
      <c r="MA191" s="836"/>
      <c r="MB191" s="836"/>
      <c r="MC191" s="836"/>
      <c r="MD191" s="836"/>
      <c r="ME191" s="836"/>
      <c r="MF191" s="836"/>
      <c r="MG191" s="836"/>
      <c r="MH191" s="836"/>
      <c r="MI191" s="836"/>
      <c r="MJ191" s="836"/>
      <c r="MK191" s="836"/>
      <c r="ML191" s="836"/>
      <c r="MM191" s="836"/>
      <c r="MN191" s="836"/>
      <c r="MO191" s="836"/>
      <c r="MP191" s="836"/>
      <c r="MQ191" s="836"/>
      <c r="MR191" s="836"/>
      <c r="MS191" s="836"/>
      <c r="MT191" s="836"/>
      <c r="MU191" s="836"/>
      <c r="MV191" s="836"/>
      <c r="MW191" s="836"/>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row>
    <row r="192" spans="1:382" ht="15" hidden="1" customHeight="1" outlineLevel="1" x14ac:dyDescent="0.3">
      <c r="A192" s="1180">
        <v>43486</v>
      </c>
      <c r="B192" s="1180"/>
      <c r="C192" s="411"/>
      <c r="AR192" s="23"/>
      <c r="AT192" s="23"/>
      <c r="BH192" s="23"/>
      <c r="BU192" s="17"/>
      <c r="BW192" s="17"/>
      <c r="CI192" s="17"/>
      <c r="CK192" s="17"/>
      <c r="CW192" s="17"/>
      <c r="CY192" s="17"/>
      <c r="DK192" s="17"/>
      <c r="DM192" s="17"/>
      <c r="DY192" s="17"/>
      <c r="EA192" s="17"/>
      <c r="EM192" s="17"/>
      <c r="EO192" s="17"/>
      <c r="LG192" s="835"/>
      <c r="LL192" s="836"/>
      <c r="LM192" s="836"/>
      <c r="LN192" s="836"/>
      <c r="LO192" s="836"/>
      <c r="LP192" s="836"/>
      <c r="LQ192" s="836"/>
      <c r="LR192" s="836"/>
      <c r="LS192" s="836"/>
      <c r="LT192" s="836"/>
      <c r="LU192" s="836"/>
      <c r="LV192" s="836"/>
      <c r="LW192" s="836"/>
      <c r="LX192" s="836"/>
      <c r="LY192" s="836"/>
      <c r="LZ192" s="836"/>
      <c r="MA192" s="836"/>
      <c r="MB192" s="836"/>
      <c r="MC192" s="836"/>
      <c r="MD192" s="836"/>
      <c r="ME192" s="836"/>
      <c r="MF192" s="836"/>
      <c r="MG192" s="836"/>
      <c r="MH192" s="836"/>
      <c r="MI192" s="836"/>
      <c r="MJ192" s="836"/>
      <c r="MK192" s="836"/>
      <c r="ML192" s="836"/>
      <c r="MM192" s="836"/>
      <c r="MN192" s="836"/>
      <c r="MO192" s="836"/>
      <c r="MP192" s="836"/>
      <c r="MQ192" s="836"/>
      <c r="MR192" s="836"/>
      <c r="MS192" s="836"/>
      <c r="MT192" s="836"/>
      <c r="MU192" s="836"/>
      <c r="MV192" s="836"/>
      <c r="MW192" s="836"/>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row>
    <row r="193" spans="1:382" ht="15" hidden="1" customHeight="1" outlineLevel="1" x14ac:dyDescent="0.3">
      <c r="A193" s="1180">
        <v>43574</v>
      </c>
      <c r="B193" s="1180"/>
      <c r="C193" s="411"/>
      <c r="AR193" s="23"/>
      <c r="AT193" s="23"/>
      <c r="BH193" s="23"/>
      <c r="BU193" s="17"/>
      <c r="BW193" s="17"/>
      <c r="CI193" s="17"/>
      <c r="CK193" s="17"/>
      <c r="CW193" s="17"/>
      <c r="CY193" s="17"/>
      <c r="DK193" s="17"/>
      <c r="DM193" s="17"/>
      <c r="DY193" s="17"/>
      <c r="EA193" s="17"/>
      <c r="EM193" s="17"/>
      <c r="EO193" s="17"/>
      <c r="LG193" s="835"/>
      <c r="LL193" s="836"/>
      <c r="LM193" s="836"/>
      <c r="LN193" s="836"/>
      <c r="LO193" s="836"/>
      <c r="LP193" s="836"/>
      <c r="LQ193" s="836"/>
      <c r="LR193" s="836"/>
      <c r="LS193" s="836"/>
      <c r="LT193" s="836"/>
      <c r="LU193" s="836"/>
      <c r="LV193" s="836"/>
      <c r="LW193" s="836"/>
      <c r="LX193" s="836"/>
      <c r="LY193" s="836"/>
      <c r="LZ193" s="836"/>
      <c r="MA193" s="836"/>
      <c r="MB193" s="836"/>
      <c r="MC193" s="836"/>
      <c r="MD193" s="836"/>
      <c r="ME193" s="836"/>
      <c r="MF193" s="836"/>
      <c r="MG193" s="836"/>
      <c r="MH193" s="836"/>
      <c r="MI193" s="836"/>
      <c r="MJ193" s="836"/>
      <c r="MK193" s="836"/>
      <c r="ML193" s="836"/>
      <c r="MM193" s="836"/>
      <c r="MN193" s="836"/>
      <c r="MO193" s="836"/>
      <c r="MP193" s="836"/>
      <c r="MQ193" s="836"/>
      <c r="MR193" s="836"/>
      <c r="MS193" s="836"/>
      <c r="MT193" s="836"/>
      <c r="MU193" s="836"/>
      <c r="MV193" s="836"/>
      <c r="MW193" s="836"/>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row>
    <row r="194" spans="1:382" ht="15" hidden="1" customHeight="1" outlineLevel="1" x14ac:dyDescent="0.3">
      <c r="A194" s="1180">
        <v>43612</v>
      </c>
      <c r="B194" s="1180"/>
      <c r="C194" s="411"/>
      <c r="AR194" s="23"/>
      <c r="AT194" s="23"/>
      <c r="BH194" s="23"/>
      <c r="BU194" s="17"/>
      <c r="BW194" s="17"/>
      <c r="CI194" s="17"/>
      <c r="CK194" s="17"/>
      <c r="CW194" s="17"/>
      <c r="CY194" s="17"/>
      <c r="DK194" s="17"/>
      <c r="DM194" s="17"/>
      <c r="DY194" s="17"/>
      <c r="EA194" s="17"/>
      <c r="EM194" s="17"/>
      <c r="EO194" s="17"/>
      <c r="LG194" s="835"/>
      <c r="LL194" s="836"/>
      <c r="LM194" s="836"/>
      <c r="LN194" s="836"/>
      <c r="LO194" s="836"/>
      <c r="LP194" s="836"/>
      <c r="LQ194" s="836"/>
      <c r="LR194" s="836"/>
      <c r="LS194" s="836"/>
      <c r="LT194" s="836"/>
      <c r="LU194" s="836"/>
      <c r="LV194" s="836"/>
      <c r="LW194" s="836"/>
      <c r="LX194" s="836"/>
      <c r="LY194" s="836"/>
      <c r="LZ194" s="836"/>
      <c r="MA194" s="836"/>
      <c r="MB194" s="836"/>
      <c r="MC194" s="836"/>
      <c r="MD194" s="836"/>
      <c r="ME194" s="836"/>
      <c r="MF194" s="836"/>
      <c r="MG194" s="836"/>
      <c r="MH194" s="836"/>
      <c r="MI194" s="836"/>
      <c r="MJ194" s="836"/>
      <c r="MK194" s="836"/>
      <c r="ML194" s="836"/>
      <c r="MM194" s="836"/>
      <c r="MN194" s="836"/>
      <c r="MO194" s="836"/>
      <c r="MP194" s="836"/>
      <c r="MQ194" s="836"/>
      <c r="MR194" s="836"/>
      <c r="MS194" s="836"/>
      <c r="MT194" s="836"/>
      <c r="MU194" s="836"/>
      <c r="MV194" s="836"/>
      <c r="MW194" s="836"/>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row>
    <row r="195" spans="1:382" ht="15" hidden="1" customHeight="1" outlineLevel="1" x14ac:dyDescent="0.3">
      <c r="A195" s="1180">
        <v>43650</v>
      </c>
      <c r="B195" s="1180"/>
      <c r="C195" s="411"/>
      <c r="AR195" s="23"/>
      <c r="AT195" s="23"/>
      <c r="BH195" s="23"/>
      <c r="BU195" s="17"/>
      <c r="BW195" s="17"/>
      <c r="CI195" s="17"/>
      <c r="CK195" s="17"/>
      <c r="CW195" s="17"/>
      <c r="CY195" s="17"/>
      <c r="DK195" s="17"/>
      <c r="DM195" s="17"/>
      <c r="DY195" s="17"/>
      <c r="EA195" s="17"/>
      <c r="EM195" s="17"/>
      <c r="EO195" s="17"/>
      <c r="LG195" s="835"/>
      <c r="LL195" s="836"/>
      <c r="LM195" s="836"/>
      <c r="LN195" s="836"/>
      <c r="LO195" s="836"/>
      <c r="LP195" s="836"/>
      <c r="LQ195" s="836"/>
      <c r="LR195" s="836"/>
      <c r="LS195" s="836"/>
      <c r="LT195" s="836"/>
      <c r="LU195" s="836"/>
      <c r="LV195" s="836"/>
      <c r="LW195" s="836"/>
      <c r="LX195" s="836"/>
      <c r="LY195" s="836"/>
      <c r="LZ195" s="836"/>
      <c r="MA195" s="836"/>
      <c r="MB195" s="836"/>
      <c r="MC195" s="836"/>
      <c r="MD195" s="836"/>
      <c r="ME195" s="836"/>
      <c r="MF195" s="836"/>
      <c r="MG195" s="836"/>
      <c r="MH195" s="836"/>
      <c r="MI195" s="836"/>
      <c r="MJ195" s="836"/>
      <c r="MK195" s="836"/>
      <c r="ML195" s="836"/>
      <c r="MM195" s="836"/>
      <c r="MN195" s="836"/>
      <c r="MO195" s="836"/>
      <c r="MP195" s="836"/>
      <c r="MQ195" s="836"/>
      <c r="MR195" s="836"/>
      <c r="MS195" s="836"/>
      <c r="MT195" s="836"/>
      <c r="MU195" s="836"/>
      <c r="MV195" s="836"/>
      <c r="MW195" s="836"/>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row>
    <row r="196" spans="1:382" ht="15" hidden="1" customHeight="1" outlineLevel="1" x14ac:dyDescent="0.3">
      <c r="A196" s="1180">
        <v>43710</v>
      </c>
      <c r="B196" s="1180"/>
      <c r="C196" s="411"/>
      <c r="AR196" s="23"/>
      <c r="AT196" s="23"/>
      <c r="BH196" s="23"/>
      <c r="BU196" s="17"/>
      <c r="BW196" s="17"/>
      <c r="CI196" s="17"/>
      <c r="CK196" s="17"/>
      <c r="CW196" s="17"/>
      <c r="CY196" s="17"/>
      <c r="DK196" s="17"/>
      <c r="DM196" s="17"/>
      <c r="DY196" s="17"/>
      <c r="EA196" s="17"/>
      <c r="EM196" s="17"/>
      <c r="EO196" s="17"/>
      <c r="LG196" s="835"/>
      <c r="LL196" s="836"/>
      <c r="LM196" s="836"/>
      <c r="LN196" s="836"/>
      <c r="LO196" s="836"/>
      <c r="LP196" s="836"/>
      <c r="LQ196" s="836"/>
      <c r="LR196" s="836"/>
      <c r="LS196" s="836"/>
      <c r="LT196" s="836"/>
      <c r="LU196" s="836"/>
      <c r="LV196" s="836"/>
      <c r="LW196" s="836"/>
      <c r="LX196" s="836"/>
      <c r="LY196" s="836"/>
      <c r="LZ196" s="836"/>
      <c r="MA196" s="836"/>
      <c r="MB196" s="836"/>
      <c r="MC196" s="836"/>
      <c r="MD196" s="836"/>
      <c r="ME196" s="836"/>
      <c r="MF196" s="836"/>
      <c r="MG196" s="836"/>
      <c r="MH196" s="836"/>
      <c r="MI196" s="836"/>
      <c r="MJ196" s="836"/>
      <c r="MK196" s="836"/>
      <c r="ML196" s="836"/>
      <c r="MM196" s="836"/>
      <c r="MN196" s="836"/>
      <c r="MO196" s="836"/>
      <c r="MP196" s="836"/>
      <c r="MQ196" s="836"/>
      <c r="MR196" s="836"/>
      <c r="MS196" s="836"/>
      <c r="MT196" s="836"/>
      <c r="MU196" s="836"/>
      <c r="MV196" s="836"/>
      <c r="MW196" s="836"/>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row>
    <row r="197" spans="1:382" ht="15" hidden="1" customHeight="1" outlineLevel="1" x14ac:dyDescent="0.3">
      <c r="A197" s="1180">
        <v>43780</v>
      </c>
      <c r="B197" s="1180"/>
      <c r="C197" s="411"/>
      <c r="AR197" s="23"/>
      <c r="AT197" s="23"/>
      <c r="BH197" s="23"/>
      <c r="BU197" s="17"/>
      <c r="BW197" s="17"/>
      <c r="CI197" s="17"/>
      <c r="CK197" s="17"/>
      <c r="CW197" s="17"/>
      <c r="CY197" s="17"/>
      <c r="DK197" s="17"/>
      <c r="DM197" s="17"/>
      <c r="DY197" s="17"/>
      <c r="EA197" s="17"/>
      <c r="EM197" s="17"/>
      <c r="EO197" s="17"/>
      <c r="LG197" s="835"/>
      <c r="LL197" s="836"/>
      <c r="LM197" s="836"/>
      <c r="LN197" s="836"/>
      <c r="LO197" s="836"/>
      <c r="LP197" s="836"/>
      <c r="LQ197" s="836"/>
      <c r="LR197" s="836"/>
      <c r="LS197" s="836"/>
      <c r="LT197" s="836"/>
      <c r="LU197" s="836"/>
      <c r="LV197" s="836"/>
      <c r="LW197" s="836"/>
      <c r="LX197" s="836"/>
      <c r="LY197" s="836"/>
      <c r="LZ197" s="836"/>
      <c r="MA197" s="836"/>
      <c r="MB197" s="836"/>
      <c r="MC197" s="836"/>
      <c r="MD197" s="836"/>
      <c r="ME197" s="836"/>
      <c r="MF197" s="836"/>
      <c r="MG197" s="836"/>
      <c r="MH197" s="836"/>
      <c r="MI197" s="836"/>
      <c r="MJ197" s="836"/>
      <c r="MK197" s="836"/>
      <c r="ML197" s="836"/>
      <c r="MM197" s="836"/>
      <c r="MN197" s="836"/>
      <c r="MO197" s="836"/>
      <c r="MP197" s="836"/>
      <c r="MQ197" s="836"/>
      <c r="MR197" s="836"/>
      <c r="MS197" s="836"/>
      <c r="MT197" s="836"/>
      <c r="MU197" s="836"/>
      <c r="MV197" s="836"/>
      <c r="MW197" s="836"/>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row>
    <row r="198" spans="1:382" ht="15" hidden="1" customHeight="1" outlineLevel="1" x14ac:dyDescent="0.3">
      <c r="A198" s="1180">
        <v>43797</v>
      </c>
      <c r="B198" s="1180"/>
      <c r="C198" s="411"/>
      <c r="AR198" s="23"/>
      <c r="AT198" s="23"/>
      <c r="BH198" s="23"/>
      <c r="BU198" s="17"/>
      <c r="BW198" s="17"/>
      <c r="CI198" s="17"/>
      <c r="CK198" s="17"/>
      <c r="CW198" s="17"/>
      <c r="CY198" s="17"/>
      <c r="DK198" s="17"/>
      <c r="DM198" s="17"/>
      <c r="DY198" s="17"/>
      <c r="EA198" s="17"/>
      <c r="EM198" s="17"/>
      <c r="EO198" s="17"/>
      <c r="LG198" s="835"/>
      <c r="LL198" s="836"/>
      <c r="LM198" s="836"/>
      <c r="LN198" s="836"/>
      <c r="LO198" s="836"/>
      <c r="LP198" s="836"/>
      <c r="LQ198" s="836"/>
      <c r="LR198" s="836"/>
      <c r="LS198" s="836"/>
      <c r="LT198" s="836"/>
      <c r="LU198" s="836"/>
      <c r="LV198" s="836"/>
      <c r="LW198" s="836"/>
      <c r="LX198" s="836"/>
      <c r="LY198" s="836"/>
      <c r="LZ198" s="836"/>
      <c r="MA198" s="836"/>
      <c r="MB198" s="836"/>
      <c r="MC198" s="836"/>
      <c r="MD198" s="836"/>
      <c r="ME198" s="836"/>
      <c r="MF198" s="836"/>
      <c r="MG198" s="836"/>
      <c r="MH198" s="836"/>
      <c r="MI198" s="836"/>
      <c r="MJ198" s="836"/>
      <c r="MK198" s="836"/>
      <c r="ML198" s="836"/>
      <c r="MM198" s="836"/>
      <c r="MN198" s="836"/>
      <c r="MO198" s="836"/>
      <c r="MP198" s="836"/>
      <c r="MQ198" s="836"/>
      <c r="MR198" s="836"/>
      <c r="MS198" s="836"/>
      <c r="MT198" s="836"/>
      <c r="MU198" s="836"/>
      <c r="MV198" s="836"/>
      <c r="MW198" s="836"/>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row>
    <row r="199" spans="1:382" ht="15" hidden="1" customHeight="1" outlineLevel="1" x14ac:dyDescent="0.3">
      <c r="A199" s="1180">
        <v>43798</v>
      </c>
      <c r="B199" s="1180"/>
      <c r="C199" s="411"/>
      <c r="AR199" s="23"/>
      <c r="AT199" s="23"/>
      <c r="BH199" s="23"/>
      <c r="BU199" s="17"/>
      <c r="BW199" s="17"/>
      <c r="CI199" s="17"/>
      <c r="CK199" s="17"/>
      <c r="CW199" s="17"/>
      <c r="CY199" s="17"/>
      <c r="DK199" s="17"/>
      <c r="DM199" s="17"/>
      <c r="DY199" s="17"/>
      <c r="EA199" s="17"/>
      <c r="EM199" s="17"/>
      <c r="EO199" s="17"/>
      <c r="LG199" s="835"/>
      <c r="LL199" s="836"/>
      <c r="LM199" s="836"/>
      <c r="LN199" s="836"/>
      <c r="LO199" s="836"/>
      <c r="LP199" s="836"/>
      <c r="LQ199" s="836"/>
      <c r="LR199" s="836"/>
      <c r="LS199" s="836"/>
      <c r="LT199" s="836"/>
      <c r="LU199" s="836"/>
      <c r="LV199" s="836"/>
      <c r="LW199" s="836"/>
      <c r="LX199" s="836"/>
      <c r="LY199" s="836"/>
      <c r="LZ199" s="836"/>
      <c r="MA199" s="836"/>
      <c r="MB199" s="836"/>
      <c r="MC199" s="836"/>
      <c r="MD199" s="836"/>
      <c r="ME199" s="836"/>
      <c r="MF199" s="836"/>
      <c r="MG199" s="836"/>
      <c r="MH199" s="836"/>
      <c r="MI199" s="836"/>
      <c r="MJ199" s="836"/>
      <c r="MK199" s="836"/>
      <c r="ML199" s="836"/>
      <c r="MM199" s="836"/>
      <c r="MN199" s="836"/>
      <c r="MO199" s="836"/>
      <c r="MP199" s="836"/>
      <c r="MQ199" s="836"/>
      <c r="MR199" s="836"/>
      <c r="MS199" s="836"/>
      <c r="MT199" s="836"/>
      <c r="MU199" s="836"/>
      <c r="MV199" s="836"/>
      <c r="MW199" s="836"/>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row>
    <row r="200" spans="1:382" ht="15" hidden="1" customHeight="1" outlineLevel="1" x14ac:dyDescent="0.3">
      <c r="A200" s="1180">
        <v>43823</v>
      </c>
      <c r="B200" s="1180"/>
      <c r="C200" s="411"/>
      <c r="AR200" s="23"/>
      <c r="AT200" s="23"/>
      <c r="BH200" s="23"/>
      <c r="BU200" s="17"/>
      <c r="BW200" s="17"/>
      <c r="CI200" s="17"/>
      <c r="CK200" s="17"/>
      <c r="CW200" s="17"/>
      <c r="CY200" s="17"/>
      <c r="DK200" s="17"/>
      <c r="DM200" s="17"/>
      <c r="DY200" s="17"/>
      <c r="EA200" s="17"/>
      <c r="EM200" s="17"/>
      <c r="EO200" s="17"/>
      <c r="LG200" s="835"/>
      <c r="LL200" s="836"/>
      <c r="LM200" s="836"/>
      <c r="LN200" s="836"/>
      <c r="LO200" s="836"/>
      <c r="LP200" s="836"/>
      <c r="LQ200" s="836"/>
      <c r="LR200" s="836"/>
      <c r="LS200" s="836"/>
      <c r="LT200" s="836"/>
      <c r="LU200" s="836"/>
      <c r="LV200" s="836"/>
      <c r="LW200" s="836"/>
      <c r="LX200" s="836"/>
      <c r="LY200" s="836"/>
      <c r="LZ200" s="836"/>
      <c r="MA200" s="836"/>
      <c r="MB200" s="836"/>
      <c r="MC200" s="836"/>
      <c r="MD200" s="836"/>
      <c r="ME200" s="836"/>
      <c r="MF200" s="836"/>
      <c r="MG200" s="836"/>
      <c r="MH200" s="836"/>
      <c r="MI200" s="836"/>
      <c r="MJ200" s="836"/>
      <c r="MK200" s="836"/>
      <c r="ML200" s="836"/>
      <c r="MM200" s="836"/>
      <c r="MN200" s="836"/>
      <c r="MO200" s="836"/>
      <c r="MP200" s="836"/>
      <c r="MQ200" s="836"/>
      <c r="MR200" s="836"/>
      <c r="MS200" s="836"/>
      <c r="MT200" s="836"/>
      <c r="MU200" s="836"/>
      <c r="MV200" s="836"/>
      <c r="MW200" s="836"/>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row>
    <row r="201" spans="1:382" ht="15" hidden="1" customHeight="1" outlineLevel="1" x14ac:dyDescent="0.3">
      <c r="A201" s="1180">
        <v>43824</v>
      </c>
      <c r="B201" s="1180"/>
      <c r="C201" s="411"/>
      <c r="AR201" s="23"/>
      <c r="AT201" s="23"/>
      <c r="BH201" s="23"/>
      <c r="BU201" s="17"/>
      <c r="BW201" s="17"/>
      <c r="CI201" s="17"/>
      <c r="CK201" s="17"/>
      <c r="CW201" s="17"/>
      <c r="CY201" s="17"/>
      <c r="DK201" s="17"/>
      <c r="DM201" s="17"/>
      <c r="DY201" s="17"/>
      <c r="EA201" s="17"/>
      <c r="EM201" s="17"/>
      <c r="EO201" s="17"/>
      <c r="LG201" s="835"/>
      <c r="LL201" s="836"/>
      <c r="LM201" s="836"/>
      <c r="LN201" s="836"/>
      <c r="LO201" s="836"/>
      <c r="LP201" s="836"/>
      <c r="LQ201" s="836"/>
      <c r="LR201" s="836"/>
      <c r="LS201" s="836"/>
      <c r="LT201" s="836"/>
      <c r="LU201" s="836"/>
      <c r="LV201" s="836"/>
      <c r="LW201" s="836"/>
      <c r="LX201" s="836"/>
      <c r="LY201" s="836"/>
      <c r="LZ201" s="836"/>
      <c r="MA201" s="836"/>
      <c r="MB201" s="836"/>
      <c r="MC201" s="836"/>
      <c r="MD201" s="836"/>
      <c r="ME201" s="836"/>
      <c r="MF201" s="836"/>
      <c r="MG201" s="836"/>
      <c r="MH201" s="836"/>
      <c r="MI201" s="836"/>
      <c r="MJ201" s="836"/>
      <c r="MK201" s="836"/>
      <c r="ML201" s="836"/>
      <c r="MM201" s="836"/>
      <c r="MN201" s="836"/>
      <c r="MO201" s="836"/>
      <c r="MP201" s="836"/>
      <c r="MQ201" s="836"/>
      <c r="MR201" s="836"/>
      <c r="MS201" s="836"/>
      <c r="MT201" s="836"/>
      <c r="MU201" s="836"/>
      <c r="MV201" s="836"/>
      <c r="MW201" s="836"/>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row>
    <row r="202" spans="1:382" ht="15" hidden="1" customHeight="1" outlineLevel="1" x14ac:dyDescent="0.3">
      <c r="A202" s="1180">
        <v>43825</v>
      </c>
      <c r="B202" s="1180"/>
      <c r="C202" s="411"/>
      <c r="AR202" s="23"/>
      <c r="AT202" s="23"/>
      <c r="BH202" s="23"/>
      <c r="BU202" s="17"/>
      <c r="BW202" s="17"/>
      <c r="CI202" s="17"/>
      <c r="CK202" s="17"/>
      <c r="CW202" s="17"/>
      <c r="CY202" s="17"/>
      <c r="DK202" s="17"/>
      <c r="DM202" s="17"/>
      <c r="DY202" s="17"/>
      <c r="EA202" s="17"/>
      <c r="EM202" s="17"/>
      <c r="EO202" s="17"/>
      <c r="LG202" s="835"/>
      <c r="LL202" s="836"/>
      <c r="LM202" s="836"/>
      <c r="LN202" s="836"/>
      <c r="LO202" s="836"/>
      <c r="LP202" s="836"/>
      <c r="LQ202" s="836"/>
      <c r="LR202" s="836"/>
      <c r="LS202" s="836"/>
      <c r="LT202" s="836"/>
      <c r="LU202" s="836"/>
      <c r="LV202" s="836"/>
      <c r="LW202" s="836"/>
      <c r="LX202" s="836"/>
      <c r="LY202" s="836"/>
      <c r="LZ202" s="836"/>
      <c r="MA202" s="836"/>
      <c r="MB202" s="836"/>
      <c r="MC202" s="836"/>
      <c r="MD202" s="836"/>
      <c r="ME202" s="836"/>
      <c r="MF202" s="836"/>
      <c r="MG202" s="836"/>
      <c r="MH202" s="836"/>
      <c r="MI202" s="836"/>
      <c r="MJ202" s="836"/>
      <c r="MK202" s="836"/>
      <c r="ML202" s="836"/>
      <c r="MM202" s="836"/>
      <c r="MN202" s="836"/>
      <c r="MO202" s="836"/>
      <c r="MP202" s="836"/>
      <c r="MQ202" s="836"/>
      <c r="MR202" s="836"/>
      <c r="MS202" s="836"/>
      <c r="MT202" s="836"/>
      <c r="MU202" s="836"/>
      <c r="MV202" s="836"/>
      <c r="MW202" s="836"/>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row>
    <row r="203" spans="1:382" ht="15" hidden="1" customHeight="1" outlineLevel="1" x14ac:dyDescent="0.3">
      <c r="A203" s="1180">
        <v>43831</v>
      </c>
      <c r="B203" s="1180"/>
      <c r="C203" s="411"/>
      <c r="AR203" s="23"/>
      <c r="AT203" s="23"/>
      <c r="BH203" s="23"/>
      <c r="BU203" s="17"/>
      <c r="BW203" s="17"/>
      <c r="CI203" s="17"/>
      <c r="CK203" s="17"/>
      <c r="CW203" s="17"/>
      <c r="CY203" s="17"/>
      <c r="DK203" s="17"/>
      <c r="DM203" s="17"/>
      <c r="DY203" s="17"/>
      <c r="EA203" s="17"/>
      <c r="EM203" s="17"/>
      <c r="EO203" s="17"/>
      <c r="LG203" s="835"/>
      <c r="LL203" s="836"/>
      <c r="LM203" s="836"/>
      <c r="LN203" s="836"/>
      <c r="LO203" s="836"/>
      <c r="LP203" s="836"/>
      <c r="LQ203" s="836"/>
      <c r="LR203" s="836"/>
      <c r="LS203" s="836"/>
      <c r="LT203" s="836"/>
      <c r="LU203" s="836"/>
      <c r="LV203" s="836"/>
      <c r="LW203" s="836"/>
      <c r="LX203" s="836"/>
      <c r="LY203" s="836"/>
      <c r="LZ203" s="836"/>
      <c r="MA203" s="836"/>
      <c r="MB203" s="836"/>
      <c r="MC203" s="836"/>
      <c r="MD203" s="836"/>
      <c r="ME203" s="836"/>
      <c r="MF203" s="836"/>
      <c r="MG203" s="836"/>
      <c r="MH203" s="836"/>
      <c r="MI203" s="836"/>
      <c r="MJ203" s="836"/>
      <c r="MK203" s="836"/>
      <c r="ML203" s="836"/>
      <c r="MM203" s="836"/>
      <c r="MN203" s="836"/>
      <c r="MO203" s="836"/>
      <c r="MP203" s="836"/>
      <c r="MQ203" s="836"/>
      <c r="MR203" s="836"/>
      <c r="MS203" s="836"/>
      <c r="MT203" s="836"/>
      <c r="MU203" s="836"/>
      <c r="MV203" s="836"/>
      <c r="MW203" s="836"/>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row>
    <row r="204" spans="1:382" ht="15" hidden="1" customHeight="1" outlineLevel="1" x14ac:dyDescent="0.3">
      <c r="A204" s="1180">
        <v>43850</v>
      </c>
      <c r="B204" s="1180"/>
      <c r="C204" s="411"/>
      <c r="AR204" s="23"/>
      <c r="AT204" s="23"/>
      <c r="BH204" s="23"/>
      <c r="BU204" s="17"/>
      <c r="BW204" s="17"/>
      <c r="CI204" s="17"/>
      <c r="CK204" s="17"/>
      <c r="CW204" s="17"/>
      <c r="CY204" s="17"/>
      <c r="DK204" s="17"/>
      <c r="DM204" s="17"/>
      <c r="DY204" s="17"/>
      <c r="EA204" s="17"/>
      <c r="EM204" s="17"/>
      <c r="EO204" s="17"/>
      <c r="LG204" s="835"/>
      <c r="LL204" s="836"/>
      <c r="LM204" s="836"/>
      <c r="LN204" s="836"/>
      <c r="LO204" s="836"/>
      <c r="LP204" s="836"/>
      <c r="LQ204" s="836"/>
      <c r="LR204" s="836"/>
      <c r="LS204" s="836"/>
      <c r="LT204" s="836"/>
      <c r="LU204" s="836"/>
      <c r="LV204" s="836"/>
      <c r="LW204" s="836"/>
      <c r="LX204" s="836"/>
      <c r="LY204" s="836"/>
      <c r="LZ204" s="836"/>
      <c r="MA204" s="836"/>
      <c r="MB204" s="836"/>
      <c r="MC204" s="836"/>
      <c r="MD204" s="836"/>
      <c r="ME204" s="836"/>
      <c r="MF204" s="836"/>
      <c r="MG204" s="836"/>
      <c r="MH204" s="836"/>
      <c r="MI204" s="836"/>
      <c r="MJ204" s="836"/>
      <c r="MK204" s="836"/>
      <c r="ML204" s="836"/>
      <c r="MM204" s="836"/>
      <c r="MN204" s="836"/>
      <c r="MO204" s="836"/>
      <c r="MP204" s="836"/>
      <c r="MQ204" s="836"/>
      <c r="MR204" s="836"/>
      <c r="MS204" s="836"/>
      <c r="MT204" s="836"/>
      <c r="MU204" s="836"/>
      <c r="MV204" s="836"/>
      <c r="MW204" s="836"/>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row>
    <row r="205" spans="1:382" ht="15" hidden="1" customHeight="1" outlineLevel="1" x14ac:dyDescent="0.3">
      <c r="A205" s="1180">
        <v>43931</v>
      </c>
      <c r="B205" s="1180"/>
      <c r="C205" s="411"/>
      <c r="AR205" s="23"/>
      <c r="AT205" s="23"/>
      <c r="BH205" s="23"/>
      <c r="BU205" s="17"/>
      <c r="BW205" s="17"/>
      <c r="CI205" s="17"/>
      <c r="CK205" s="17"/>
      <c r="CW205" s="17"/>
      <c r="CY205" s="17"/>
      <c r="DK205" s="17"/>
      <c r="DM205" s="17"/>
      <c r="DY205" s="17"/>
      <c r="EA205" s="17"/>
      <c r="EM205" s="17"/>
      <c r="EO205" s="17"/>
      <c r="LG205" s="835"/>
      <c r="LL205" s="836"/>
      <c r="LM205" s="836"/>
      <c r="LN205" s="836"/>
      <c r="LO205" s="836"/>
      <c r="LP205" s="836"/>
      <c r="LQ205" s="836"/>
      <c r="LR205" s="836"/>
      <c r="LS205" s="836"/>
      <c r="LT205" s="836"/>
      <c r="LU205" s="836"/>
      <c r="LV205" s="836"/>
      <c r="LW205" s="836"/>
      <c r="LX205" s="836"/>
      <c r="LY205" s="836"/>
      <c r="LZ205" s="836"/>
      <c r="MA205" s="836"/>
      <c r="MB205" s="836"/>
      <c r="MC205" s="836"/>
      <c r="MD205" s="836"/>
      <c r="ME205" s="836"/>
      <c r="MF205" s="836"/>
      <c r="MG205" s="836"/>
      <c r="MH205" s="836"/>
      <c r="MI205" s="836"/>
      <c r="MJ205" s="836"/>
      <c r="MK205" s="836"/>
      <c r="ML205" s="836"/>
      <c r="MM205" s="836"/>
      <c r="MN205" s="836"/>
      <c r="MO205" s="836"/>
      <c r="MP205" s="836"/>
      <c r="MQ205" s="836"/>
      <c r="MR205" s="836"/>
      <c r="MS205" s="836"/>
      <c r="MT205" s="836"/>
      <c r="MU205" s="836"/>
      <c r="MV205" s="836"/>
      <c r="MW205" s="836"/>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row>
    <row r="206" spans="1:382" ht="15" hidden="1" customHeight="1" outlineLevel="1" x14ac:dyDescent="0.3">
      <c r="A206" s="1180">
        <v>43976</v>
      </c>
      <c r="B206" s="1180"/>
      <c r="C206" s="411"/>
      <c r="AR206" s="23"/>
      <c r="AT206" s="23"/>
      <c r="BH206" s="23"/>
      <c r="BU206" s="17"/>
      <c r="BW206" s="17"/>
      <c r="CI206" s="17"/>
      <c r="CK206" s="17"/>
      <c r="CW206" s="17"/>
      <c r="CY206" s="17"/>
      <c r="DK206" s="17"/>
      <c r="DM206" s="17"/>
      <c r="DY206" s="17"/>
      <c r="EA206" s="17"/>
      <c r="EM206" s="17"/>
      <c r="EO206" s="17"/>
      <c r="LG206" s="835"/>
      <c r="LL206" s="836"/>
      <c r="LM206" s="836"/>
      <c r="LN206" s="836"/>
      <c r="LO206" s="836"/>
      <c r="LP206" s="836"/>
      <c r="LQ206" s="836"/>
      <c r="LR206" s="836"/>
      <c r="LS206" s="836"/>
      <c r="LT206" s="836"/>
      <c r="LU206" s="836"/>
      <c r="LV206" s="836"/>
      <c r="LW206" s="836"/>
      <c r="LX206" s="836"/>
      <c r="LY206" s="836"/>
      <c r="LZ206" s="836"/>
      <c r="MA206" s="836"/>
      <c r="MB206" s="836"/>
      <c r="MC206" s="836"/>
      <c r="MD206" s="836"/>
      <c r="ME206" s="836"/>
      <c r="MF206" s="836"/>
      <c r="MG206" s="836"/>
      <c r="MH206" s="836"/>
      <c r="MI206" s="836"/>
      <c r="MJ206" s="836"/>
      <c r="MK206" s="836"/>
      <c r="ML206" s="836"/>
      <c r="MM206" s="836"/>
      <c r="MN206" s="836"/>
      <c r="MO206" s="836"/>
      <c r="MP206" s="836"/>
      <c r="MQ206" s="836"/>
      <c r="MR206" s="836"/>
      <c r="MS206" s="836"/>
      <c r="MT206" s="836"/>
      <c r="MU206" s="836"/>
      <c r="MV206" s="836"/>
      <c r="MW206" s="836"/>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row>
    <row r="207" spans="1:382" ht="15" hidden="1" customHeight="1" outlineLevel="1" x14ac:dyDescent="0.3">
      <c r="A207" s="1180">
        <v>44015</v>
      </c>
      <c r="B207" s="1180"/>
      <c r="C207" s="411"/>
      <c r="AR207" s="23"/>
      <c r="AT207" s="23"/>
      <c r="BH207" s="23"/>
      <c r="BU207" s="17"/>
      <c r="BW207" s="17"/>
      <c r="CI207" s="17"/>
      <c r="CK207" s="17"/>
      <c r="CW207" s="17"/>
      <c r="CY207" s="17"/>
      <c r="DK207" s="17"/>
      <c r="DM207" s="17"/>
      <c r="DY207" s="17"/>
      <c r="EA207" s="17"/>
      <c r="EM207" s="17"/>
      <c r="EO207" s="17"/>
      <c r="LG207" s="835"/>
      <c r="LL207" s="836"/>
      <c r="LM207" s="836"/>
      <c r="LN207" s="836"/>
      <c r="LO207" s="836"/>
      <c r="LP207" s="836"/>
      <c r="LQ207" s="836"/>
      <c r="LR207" s="836"/>
      <c r="LS207" s="836"/>
      <c r="LT207" s="836"/>
      <c r="LU207" s="836"/>
      <c r="LV207" s="836"/>
      <c r="LW207" s="836"/>
      <c r="LX207" s="836"/>
      <c r="LY207" s="836"/>
      <c r="LZ207" s="836"/>
      <c r="MA207" s="836"/>
      <c r="MB207" s="836"/>
      <c r="MC207" s="836"/>
      <c r="MD207" s="836"/>
      <c r="ME207" s="836"/>
      <c r="MF207" s="836"/>
      <c r="MG207" s="836"/>
      <c r="MH207" s="836"/>
      <c r="MI207" s="836"/>
      <c r="MJ207" s="836"/>
      <c r="MK207" s="836"/>
      <c r="ML207" s="836"/>
      <c r="MM207" s="836"/>
      <c r="MN207" s="836"/>
      <c r="MO207" s="836"/>
      <c r="MP207" s="836"/>
      <c r="MQ207" s="836"/>
      <c r="MR207" s="836"/>
      <c r="MS207" s="836"/>
      <c r="MT207" s="836"/>
      <c r="MU207" s="836"/>
      <c r="MV207" s="836"/>
      <c r="MW207" s="836"/>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row>
    <row r="208" spans="1:382" ht="15" hidden="1" customHeight="1" outlineLevel="1" x14ac:dyDescent="0.3">
      <c r="A208" s="1180">
        <v>44081</v>
      </c>
      <c r="B208" s="1180"/>
      <c r="C208" s="411"/>
      <c r="AR208" s="23"/>
      <c r="AT208" s="23"/>
      <c r="BH208" s="23"/>
      <c r="BU208" s="17"/>
      <c r="BW208" s="17"/>
      <c r="CI208" s="17"/>
      <c r="CK208" s="17"/>
      <c r="CW208" s="17"/>
      <c r="CY208" s="17"/>
      <c r="DK208" s="17"/>
      <c r="DM208" s="17"/>
      <c r="DY208" s="17"/>
      <c r="EA208" s="17"/>
      <c r="EM208" s="17"/>
      <c r="EO208" s="17"/>
      <c r="LG208" s="835"/>
      <c r="LL208" s="836"/>
      <c r="LM208" s="836"/>
      <c r="LN208" s="836"/>
      <c r="LO208" s="836"/>
      <c r="LP208" s="836"/>
      <c r="LQ208" s="836"/>
      <c r="LR208" s="836"/>
      <c r="LS208" s="836"/>
      <c r="LT208" s="836"/>
      <c r="LU208" s="836"/>
      <c r="LV208" s="836"/>
      <c r="LW208" s="836"/>
      <c r="LX208" s="836"/>
      <c r="LY208" s="836"/>
      <c r="LZ208" s="836"/>
      <c r="MA208" s="836"/>
      <c r="MB208" s="836"/>
      <c r="MC208" s="836"/>
      <c r="MD208" s="836"/>
      <c r="ME208" s="836"/>
      <c r="MF208" s="836"/>
      <c r="MG208" s="836"/>
      <c r="MH208" s="836"/>
      <c r="MI208" s="836"/>
      <c r="MJ208" s="836"/>
      <c r="MK208" s="836"/>
      <c r="ML208" s="836"/>
      <c r="MM208" s="836"/>
      <c r="MN208" s="836"/>
      <c r="MO208" s="836"/>
      <c r="MP208" s="836"/>
      <c r="MQ208" s="836"/>
      <c r="MR208" s="836"/>
      <c r="MS208" s="836"/>
      <c r="MT208" s="836"/>
      <c r="MU208" s="836"/>
      <c r="MV208" s="836"/>
      <c r="MW208" s="836"/>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row>
    <row r="209" spans="1:382" ht="15" hidden="1" customHeight="1" outlineLevel="1" x14ac:dyDescent="0.3">
      <c r="A209" s="1180">
        <v>44146</v>
      </c>
      <c r="B209" s="1180"/>
      <c r="C209" s="411"/>
      <c r="AR209" s="23"/>
      <c r="AT209" s="23"/>
      <c r="BH209" s="23"/>
      <c r="BU209" s="17"/>
      <c r="BW209" s="17"/>
      <c r="CI209" s="17"/>
      <c r="CK209" s="17"/>
      <c r="CW209" s="17"/>
      <c r="CY209" s="17"/>
      <c r="DK209" s="17"/>
      <c r="DM209" s="17"/>
      <c r="DY209" s="17"/>
      <c r="EA209" s="17"/>
      <c r="EM209" s="17"/>
      <c r="EO209" s="17"/>
      <c r="LG209" s="835"/>
      <c r="LL209" s="836"/>
      <c r="LM209" s="836"/>
      <c r="LN209" s="836"/>
      <c r="LO209" s="836"/>
      <c r="LP209" s="836"/>
      <c r="LQ209" s="836"/>
      <c r="LR209" s="836"/>
      <c r="LS209" s="836"/>
      <c r="LT209" s="836"/>
      <c r="LU209" s="836"/>
      <c r="LV209" s="836"/>
      <c r="LW209" s="836"/>
      <c r="LX209" s="836"/>
      <c r="LY209" s="836"/>
      <c r="LZ209" s="836"/>
      <c r="MA209" s="836"/>
      <c r="MB209" s="836"/>
      <c r="MC209" s="836"/>
      <c r="MD209" s="836"/>
      <c r="ME209" s="836"/>
      <c r="MF209" s="836"/>
      <c r="MG209" s="836"/>
      <c r="MH209" s="836"/>
      <c r="MI209" s="836"/>
      <c r="MJ209" s="836"/>
      <c r="MK209" s="836"/>
      <c r="ML209" s="836"/>
      <c r="MM209" s="836"/>
      <c r="MN209" s="836"/>
      <c r="MO209" s="836"/>
      <c r="MP209" s="836"/>
      <c r="MQ209" s="836"/>
      <c r="MR209" s="836"/>
      <c r="MS209" s="836"/>
      <c r="MT209" s="836"/>
      <c r="MU209" s="836"/>
      <c r="MV209" s="836"/>
      <c r="MW209" s="836"/>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row>
    <row r="210" spans="1:382" ht="15" hidden="1" customHeight="1" outlineLevel="1" x14ac:dyDescent="0.3">
      <c r="A210" s="1180">
        <v>44161</v>
      </c>
      <c r="B210" s="1180"/>
      <c r="C210" s="411"/>
      <c r="AR210" s="23"/>
      <c r="AT210" s="23"/>
      <c r="BH210" s="23"/>
      <c r="BU210" s="17"/>
      <c r="BW210" s="17"/>
      <c r="CI210" s="17"/>
      <c r="CK210" s="17"/>
      <c r="CW210" s="17"/>
      <c r="CY210" s="17"/>
      <c r="DK210" s="17"/>
      <c r="DM210" s="17"/>
      <c r="DY210" s="17"/>
      <c r="EA210" s="17"/>
      <c r="EM210" s="17"/>
      <c r="EO210" s="17"/>
      <c r="LG210" s="835"/>
      <c r="LL210" s="836"/>
      <c r="LM210" s="836"/>
      <c r="LN210" s="836"/>
      <c r="LO210" s="836"/>
      <c r="LP210" s="836"/>
      <c r="LQ210" s="836"/>
      <c r="LR210" s="836"/>
      <c r="LS210" s="836"/>
      <c r="LT210" s="836"/>
      <c r="LU210" s="836"/>
      <c r="LV210" s="836"/>
      <c r="LW210" s="836"/>
      <c r="LX210" s="836"/>
      <c r="LY210" s="836"/>
      <c r="LZ210" s="836"/>
      <c r="MA210" s="836"/>
      <c r="MB210" s="836"/>
      <c r="MC210" s="836"/>
      <c r="MD210" s="836"/>
      <c r="ME210" s="836"/>
      <c r="MF210" s="836"/>
      <c r="MG210" s="836"/>
      <c r="MH210" s="836"/>
      <c r="MI210" s="836"/>
      <c r="MJ210" s="836"/>
      <c r="MK210" s="836"/>
      <c r="ML210" s="836"/>
      <c r="MM210" s="836"/>
      <c r="MN210" s="836"/>
      <c r="MO210" s="836"/>
      <c r="MP210" s="836"/>
      <c r="MQ210" s="836"/>
      <c r="MR210" s="836"/>
      <c r="MS210" s="836"/>
      <c r="MT210" s="836"/>
      <c r="MU210" s="836"/>
      <c r="MV210" s="836"/>
      <c r="MW210" s="836"/>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row>
    <row r="211" spans="1:382" ht="15" hidden="1" customHeight="1" outlineLevel="1" x14ac:dyDescent="0.3">
      <c r="A211" s="1180">
        <v>44162</v>
      </c>
      <c r="B211" s="1180"/>
      <c r="C211" s="411"/>
      <c r="AR211" s="23"/>
      <c r="AT211" s="23"/>
      <c r="BH211" s="23"/>
      <c r="BU211" s="17"/>
      <c r="BW211" s="17"/>
      <c r="CI211" s="17"/>
      <c r="CK211" s="17"/>
      <c r="CW211" s="17"/>
      <c r="CY211" s="17"/>
      <c r="DK211" s="17"/>
      <c r="DM211" s="17"/>
      <c r="DY211" s="17"/>
      <c r="EA211" s="17"/>
      <c r="EM211" s="17"/>
      <c r="EO211" s="17"/>
      <c r="LG211" s="835"/>
      <c r="LL211" s="836"/>
      <c r="LM211" s="836"/>
      <c r="LN211" s="836"/>
      <c r="LO211" s="836"/>
      <c r="LP211" s="836"/>
      <c r="LQ211" s="836"/>
      <c r="LR211" s="836"/>
      <c r="LS211" s="836"/>
      <c r="LT211" s="836"/>
      <c r="LU211" s="836"/>
      <c r="LV211" s="836"/>
      <c r="LW211" s="836"/>
      <c r="LX211" s="836"/>
      <c r="LY211" s="836"/>
      <c r="LZ211" s="836"/>
      <c r="MA211" s="836"/>
      <c r="MB211" s="836"/>
      <c r="MC211" s="836"/>
      <c r="MD211" s="836"/>
      <c r="ME211" s="836"/>
      <c r="MF211" s="836"/>
      <c r="MG211" s="836"/>
      <c r="MH211" s="836"/>
      <c r="MI211" s="836"/>
      <c r="MJ211" s="836"/>
      <c r="MK211" s="836"/>
      <c r="ML211" s="836"/>
      <c r="MM211" s="836"/>
      <c r="MN211" s="836"/>
      <c r="MO211" s="836"/>
      <c r="MP211" s="836"/>
      <c r="MQ211" s="836"/>
      <c r="MR211" s="836"/>
      <c r="MS211" s="836"/>
      <c r="MT211" s="836"/>
      <c r="MU211" s="836"/>
      <c r="MV211" s="836"/>
      <c r="MW211" s="836"/>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row>
    <row r="212" spans="1:382" ht="15" hidden="1" customHeight="1" outlineLevel="1" x14ac:dyDescent="0.3">
      <c r="A212" s="1180">
        <v>44189</v>
      </c>
      <c r="B212" s="1180"/>
      <c r="C212" s="411"/>
      <c r="AR212" s="23"/>
      <c r="AT212" s="23"/>
      <c r="BH212" s="23"/>
      <c r="BU212" s="17"/>
      <c r="BW212" s="17"/>
      <c r="CI212" s="17"/>
      <c r="CK212" s="17"/>
      <c r="CW212" s="17"/>
      <c r="CY212" s="17"/>
      <c r="DK212" s="17"/>
      <c r="DM212" s="17"/>
      <c r="DY212" s="17"/>
      <c r="EA212" s="17"/>
      <c r="EM212" s="17"/>
      <c r="EO212" s="17"/>
      <c r="LG212" s="835"/>
      <c r="LL212" s="836"/>
      <c r="LM212" s="836"/>
      <c r="LN212" s="836"/>
      <c r="LO212" s="836"/>
      <c r="LP212" s="836"/>
      <c r="LQ212" s="836"/>
      <c r="LR212" s="836"/>
      <c r="LS212" s="836"/>
      <c r="LT212" s="836"/>
      <c r="LU212" s="836"/>
      <c r="LV212" s="836"/>
      <c r="LW212" s="836"/>
      <c r="LX212" s="836"/>
      <c r="LY212" s="836"/>
      <c r="LZ212" s="836"/>
      <c r="MA212" s="836"/>
      <c r="MB212" s="836"/>
      <c r="MC212" s="836"/>
      <c r="MD212" s="836"/>
      <c r="ME212" s="836"/>
      <c r="MF212" s="836"/>
      <c r="MG212" s="836"/>
      <c r="MH212" s="836"/>
      <c r="MI212" s="836"/>
      <c r="MJ212" s="836"/>
      <c r="MK212" s="836"/>
      <c r="ML212" s="836"/>
      <c r="MM212" s="836"/>
      <c r="MN212" s="836"/>
      <c r="MO212" s="836"/>
      <c r="MP212" s="836"/>
      <c r="MQ212" s="836"/>
      <c r="MR212" s="836"/>
      <c r="MS212" s="836"/>
      <c r="MT212" s="836"/>
      <c r="MU212" s="836"/>
      <c r="MV212" s="836"/>
      <c r="MW212" s="836"/>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row>
    <row r="213" spans="1:382" ht="15" hidden="1" customHeight="1" outlineLevel="1" x14ac:dyDescent="0.3">
      <c r="A213" s="1180">
        <v>44190</v>
      </c>
      <c r="B213" s="1180"/>
      <c r="C213" s="411"/>
      <c r="AR213" s="23"/>
      <c r="AT213" s="23"/>
      <c r="BH213" s="23"/>
      <c r="BU213" s="17"/>
      <c r="BW213" s="17"/>
      <c r="CI213" s="17"/>
      <c r="CK213" s="17"/>
      <c r="CW213" s="17"/>
      <c r="CY213" s="17"/>
      <c r="DK213" s="17"/>
      <c r="DM213" s="17"/>
      <c r="DY213" s="17"/>
      <c r="EA213" s="17"/>
      <c r="EM213" s="17"/>
      <c r="EO213" s="17"/>
      <c r="LG213" s="835"/>
      <c r="LL213" s="836"/>
      <c r="LM213" s="836"/>
      <c r="LN213" s="836"/>
      <c r="LO213" s="836"/>
      <c r="LP213" s="836"/>
      <c r="LQ213" s="836"/>
      <c r="LR213" s="836"/>
      <c r="LS213" s="836"/>
      <c r="LT213" s="836"/>
      <c r="LU213" s="836"/>
      <c r="LV213" s="836"/>
      <c r="LW213" s="836"/>
      <c r="LX213" s="836"/>
      <c r="LY213" s="836"/>
      <c r="LZ213" s="836"/>
      <c r="MA213" s="836"/>
      <c r="MB213" s="836"/>
      <c r="MC213" s="836"/>
      <c r="MD213" s="836"/>
      <c r="ME213" s="836"/>
      <c r="MF213" s="836"/>
      <c r="MG213" s="836"/>
      <c r="MH213" s="836"/>
      <c r="MI213" s="836"/>
      <c r="MJ213" s="836"/>
      <c r="MK213" s="836"/>
      <c r="ML213" s="836"/>
      <c r="MM213" s="836"/>
      <c r="MN213" s="836"/>
      <c r="MO213" s="836"/>
      <c r="MP213" s="836"/>
      <c r="MQ213" s="836"/>
      <c r="MR213" s="836"/>
      <c r="MS213" s="836"/>
      <c r="MT213" s="836"/>
      <c r="MU213" s="836"/>
      <c r="MV213" s="836"/>
      <c r="MW213" s="836"/>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row>
    <row r="214" spans="1:382" ht="15" hidden="1" customHeight="1" outlineLevel="1" x14ac:dyDescent="0.3">
      <c r="A214" s="1180">
        <v>44193</v>
      </c>
      <c r="B214" s="1180"/>
      <c r="C214" s="411"/>
      <c r="AR214" s="23"/>
      <c r="AT214" s="23"/>
      <c r="BH214" s="23"/>
      <c r="BU214" s="17"/>
      <c r="BW214" s="17"/>
      <c r="CI214" s="17"/>
      <c r="CK214" s="17"/>
      <c r="CW214" s="17"/>
      <c r="CY214" s="17"/>
      <c r="DK214" s="17"/>
      <c r="DM214" s="17"/>
      <c r="DY214" s="17"/>
      <c r="EA214" s="17"/>
      <c r="EM214" s="17"/>
      <c r="EO214" s="17"/>
      <c r="LG214" s="835"/>
      <c r="LL214" s="836"/>
      <c r="LM214" s="836"/>
      <c r="LN214" s="836"/>
      <c r="LO214" s="836"/>
      <c r="LP214" s="836"/>
      <c r="LQ214" s="836"/>
      <c r="LR214" s="836"/>
      <c r="LS214" s="836"/>
      <c r="LT214" s="836"/>
      <c r="LU214" s="836"/>
      <c r="LV214" s="836"/>
      <c r="LW214" s="836"/>
      <c r="LX214" s="836"/>
      <c r="LY214" s="836"/>
      <c r="LZ214" s="836"/>
      <c r="MA214" s="836"/>
      <c r="MB214" s="836"/>
      <c r="MC214" s="836"/>
      <c r="MD214" s="836"/>
      <c r="ME214" s="836"/>
      <c r="MF214" s="836"/>
      <c r="MG214" s="836"/>
      <c r="MH214" s="836"/>
      <c r="MI214" s="836"/>
      <c r="MJ214" s="836"/>
      <c r="MK214" s="836"/>
      <c r="ML214" s="836"/>
      <c r="MM214" s="836"/>
      <c r="MN214" s="836"/>
      <c r="MO214" s="836"/>
      <c r="MP214" s="836"/>
      <c r="MQ214" s="836"/>
      <c r="MR214" s="836"/>
      <c r="MS214" s="836"/>
      <c r="MT214" s="836"/>
      <c r="MU214" s="836"/>
      <c r="MV214" s="836"/>
      <c r="MW214" s="836"/>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row>
    <row r="215" spans="1:382" ht="15" hidden="1" customHeight="1" outlineLevel="1" x14ac:dyDescent="0.3">
      <c r="A215" s="1180">
        <v>44193</v>
      </c>
      <c r="B215" s="1180"/>
      <c r="C215" s="411"/>
      <c r="AR215" s="23"/>
      <c r="AT215" s="23"/>
      <c r="BH215" s="23"/>
      <c r="BU215" s="17"/>
      <c r="BW215" s="17"/>
      <c r="CI215" s="17"/>
      <c r="CK215" s="17"/>
      <c r="CW215" s="17"/>
      <c r="CY215" s="17"/>
      <c r="DK215" s="17"/>
      <c r="DM215" s="17"/>
      <c r="DY215" s="17"/>
      <c r="EA215" s="17"/>
      <c r="EM215" s="17"/>
      <c r="EO215" s="17"/>
      <c r="LG215" s="835"/>
      <c r="LL215" s="836"/>
      <c r="LM215" s="836"/>
      <c r="LN215" s="836"/>
      <c r="LO215" s="836"/>
      <c r="LP215" s="836"/>
      <c r="LQ215" s="836"/>
      <c r="LR215" s="836"/>
      <c r="LS215" s="836"/>
      <c r="LT215" s="836"/>
      <c r="LU215" s="836"/>
      <c r="LV215" s="836"/>
      <c r="LW215" s="836"/>
      <c r="LX215" s="836"/>
      <c r="LY215" s="836"/>
      <c r="LZ215" s="836"/>
      <c r="MA215" s="836"/>
      <c r="MB215" s="836"/>
      <c r="MC215" s="836"/>
      <c r="MD215" s="836"/>
      <c r="ME215" s="836"/>
      <c r="MF215" s="836"/>
      <c r="MG215" s="836"/>
      <c r="MH215" s="836"/>
      <c r="MI215" s="836"/>
      <c r="MJ215" s="836"/>
      <c r="MK215" s="836"/>
      <c r="ML215" s="836"/>
      <c r="MM215" s="836"/>
      <c r="MN215" s="836"/>
      <c r="MO215" s="836"/>
      <c r="MP215" s="836"/>
      <c r="MQ215" s="836"/>
      <c r="MR215" s="836"/>
      <c r="MS215" s="836"/>
      <c r="MT215" s="836"/>
      <c r="MU215" s="836"/>
      <c r="MV215" s="836"/>
      <c r="MW215" s="836"/>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row>
    <row r="216" spans="1:382" ht="15" hidden="1" customHeight="1" outlineLevel="1" x14ac:dyDescent="0.3">
      <c r="A216" s="1168"/>
      <c r="B216" s="1168"/>
      <c r="C216" s="411"/>
      <c r="AR216" s="23"/>
      <c r="AT216" s="23"/>
      <c r="BH216" s="23"/>
      <c r="BU216" s="17"/>
      <c r="BW216" s="17"/>
      <c r="CI216" s="17"/>
      <c r="CK216" s="17"/>
      <c r="CW216" s="17"/>
      <c r="CY216" s="17"/>
      <c r="DK216" s="17"/>
      <c r="DM216" s="17"/>
      <c r="DY216" s="17"/>
      <c r="EA216" s="17"/>
      <c r="EM216" s="17"/>
      <c r="EO216" s="17"/>
      <c r="LG216" s="835"/>
      <c r="LL216" s="836"/>
      <c r="LM216" s="836"/>
      <c r="LN216" s="836"/>
      <c r="LO216" s="836"/>
      <c r="LP216" s="836"/>
      <c r="LQ216" s="836"/>
      <c r="LR216" s="836"/>
      <c r="LS216" s="836"/>
      <c r="LT216" s="836"/>
      <c r="LU216" s="836"/>
      <c r="LV216" s="836"/>
      <c r="LW216" s="836"/>
      <c r="LX216" s="836"/>
      <c r="LY216" s="836"/>
      <c r="LZ216" s="836"/>
      <c r="MA216" s="836"/>
      <c r="MB216" s="836"/>
      <c r="MC216" s="836"/>
      <c r="MD216" s="836"/>
      <c r="ME216" s="836"/>
      <c r="MF216" s="836"/>
      <c r="MG216" s="836"/>
      <c r="MH216" s="836"/>
      <c r="MI216" s="836"/>
      <c r="MJ216" s="836"/>
      <c r="MK216" s="836"/>
      <c r="ML216" s="836"/>
      <c r="MM216" s="836"/>
      <c r="MN216" s="836"/>
      <c r="MO216" s="836"/>
      <c r="MP216" s="836"/>
      <c r="MQ216" s="836"/>
      <c r="MR216" s="836"/>
      <c r="MS216" s="836"/>
      <c r="MT216" s="836"/>
      <c r="MU216" s="836"/>
      <c r="MV216" s="836"/>
      <c r="MW216" s="836"/>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row>
    <row r="217" spans="1:382" ht="15" hidden="1" customHeight="1" outlineLevel="1" x14ac:dyDescent="0.3">
      <c r="A217" s="1168"/>
      <c r="B217" s="1168"/>
      <c r="C217" s="411"/>
      <c r="AR217" s="23"/>
      <c r="AT217" s="23"/>
      <c r="BH217" s="23"/>
      <c r="BU217" s="17"/>
      <c r="BW217" s="17"/>
      <c r="CI217" s="17"/>
      <c r="CK217" s="17"/>
      <c r="CW217" s="17"/>
      <c r="CY217" s="17"/>
      <c r="DK217" s="17"/>
      <c r="DM217" s="17"/>
      <c r="DY217" s="17"/>
      <c r="EA217" s="17"/>
      <c r="EM217" s="17"/>
      <c r="EO217" s="17"/>
      <c r="LG217" s="835"/>
      <c r="LL217" s="836"/>
      <c r="LM217" s="836"/>
      <c r="LN217" s="836"/>
      <c r="LO217" s="836"/>
      <c r="LP217" s="836"/>
      <c r="LQ217" s="836"/>
      <c r="LR217" s="836"/>
      <c r="LS217" s="836"/>
      <c r="LT217" s="836"/>
      <c r="LU217" s="836"/>
      <c r="LV217" s="836"/>
      <c r="LW217" s="836"/>
      <c r="LX217" s="836"/>
      <c r="LY217" s="836"/>
      <c r="LZ217" s="836"/>
      <c r="MA217" s="836"/>
      <c r="MB217" s="836"/>
      <c r="MC217" s="836"/>
      <c r="MD217" s="836"/>
      <c r="ME217" s="836"/>
      <c r="MF217" s="836"/>
      <c r="MG217" s="836"/>
      <c r="MH217" s="836"/>
      <c r="MI217" s="836"/>
      <c r="MJ217" s="836"/>
      <c r="MK217" s="836"/>
      <c r="ML217" s="836"/>
      <c r="MM217" s="836"/>
      <c r="MN217" s="836"/>
      <c r="MO217" s="836"/>
      <c r="MP217" s="836"/>
      <c r="MQ217" s="836"/>
      <c r="MR217" s="836"/>
      <c r="MS217" s="836"/>
      <c r="MT217" s="836"/>
      <c r="MU217" s="836"/>
      <c r="MV217" s="836"/>
      <c r="MW217" s="836"/>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row>
    <row r="218" spans="1:382" ht="15" hidden="1" customHeight="1" outlineLevel="1" x14ac:dyDescent="0.3">
      <c r="A218" s="1168"/>
      <c r="B218" s="1168"/>
      <c r="C218" s="411"/>
      <c r="AR218" s="23"/>
      <c r="AT218" s="23"/>
      <c r="BH218" s="23"/>
      <c r="BU218" s="17"/>
      <c r="BW218" s="17"/>
      <c r="CI218" s="17"/>
      <c r="CK218" s="17"/>
      <c r="CW218" s="17"/>
      <c r="CY218" s="17"/>
      <c r="DK218" s="17"/>
      <c r="DM218" s="17"/>
      <c r="DY218" s="17"/>
      <c r="EA218" s="17"/>
      <c r="EM218" s="17"/>
      <c r="EO218" s="17"/>
      <c r="LG218" s="835"/>
      <c r="LL218" s="836"/>
      <c r="LM218" s="836"/>
      <c r="LN218" s="836"/>
      <c r="LO218" s="836"/>
      <c r="LP218" s="836"/>
      <c r="LQ218" s="836"/>
      <c r="LR218" s="836"/>
      <c r="LS218" s="836"/>
      <c r="LT218" s="836"/>
      <c r="LU218" s="836"/>
      <c r="LV218" s="836"/>
      <c r="LW218" s="836"/>
      <c r="LX218" s="836"/>
      <c r="LY218" s="836"/>
      <c r="LZ218" s="836"/>
      <c r="MA218" s="836"/>
      <c r="MB218" s="836"/>
      <c r="MC218" s="836"/>
      <c r="MD218" s="836"/>
      <c r="ME218" s="836"/>
      <c r="MF218" s="836"/>
      <c r="MG218" s="836"/>
      <c r="MH218" s="836"/>
      <c r="MI218" s="836"/>
      <c r="MJ218" s="836"/>
      <c r="MK218" s="836"/>
      <c r="ML218" s="836"/>
      <c r="MM218" s="836"/>
      <c r="MN218" s="836"/>
      <c r="MO218" s="836"/>
      <c r="MP218" s="836"/>
      <c r="MQ218" s="836"/>
      <c r="MR218" s="836"/>
      <c r="MS218" s="836"/>
      <c r="MT218" s="836"/>
      <c r="MU218" s="836"/>
      <c r="MV218" s="836"/>
      <c r="MW218" s="836"/>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row>
    <row r="219" spans="1:382" ht="15" hidden="1" customHeight="1" outlineLevel="1" thickBot="1" x14ac:dyDescent="0.35">
      <c r="A219" s="1217"/>
      <c r="B219" s="1217"/>
      <c r="C219" s="411"/>
      <c r="AR219" s="23"/>
      <c r="AT219" s="23"/>
      <c r="BH219" s="23"/>
      <c r="BU219" s="17"/>
      <c r="BW219" s="17"/>
      <c r="CI219" s="17"/>
      <c r="CK219" s="17"/>
      <c r="CW219" s="17"/>
      <c r="CY219" s="17"/>
      <c r="DK219" s="17"/>
      <c r="DM219" s="17"/>
      <c r="DY219" s="17"/>
      <c r="EA219" s="17"/>
      <c r="EM219" s="17"/>
      <c r="EO219" s="17"/>
      <c r="LG219" s="835"/>
      <c r="LL219" s="836"/>
      <c r="LM219" s="836"/>
      <c r="LN219" s="836"/>
      <c r="LO219" s="836"/>
      <c r="LP219" s="836"/>
      <c r="LQ219" s="836"/>
      <c r="LR219" s="836"/>
      <c r="LS219" s="836"/>
      <c r="LT219" s="836"/>
      <c r="LU219" s="836"/>
      <c r="LV219" s="836"/>
      <c r="LW219" s="836"/>
      <c r="LX219" s="836"/>
      <c r="LY219" s="836"/>
      <c r="LZ219" s="836"/>
      <c r="MA219" s="836"/>
      <c r="MB219" s="836"/>
      <c r="MC219" s="836"/>
      <c r="MD219" s="836"/>
      <c r="ME219" s="836"/>
      <c r="MF219" s="836"/>
      <c r="MG219" s="836"/>
      <c r="MH219" s="836"/>
      <c r="MI219" s="836"/>
      <c r="MJ219" s="836"/>
      <c r="MK219" s="836"/>
      <c r="ML219" s="836"/>
      <c r="MM219" s="836"/>
      <c r="MN219" s="836"/>
      <c r="MO219" s="836"/>
      <c r="MP219" s="836"/>
      <c r="MQ219" s="836"/>
      <c r="MR219" s="836"/>
      <c r="MS219" s="836"/>
      <c r="MT219" s="836"/>
      <c r="MU219" s="836"/>
      <c r="MV219" s="836"/>
      <c r="MW219" s="836"/>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row>
    <row r="220" spans="1:382" s="403" customFormat="1" ht="15" hidden="1" customHeight="1" outlineLevel="1" thickTop="1" x14ac:dyDescent="0.3">
      <c r="A220" s="683"/>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837">V48/V28</f>
        <v>47.678426818580185</v>
      </c>
      <c r="W220" s="464">
        <f t="shared" si="1837"/>
        <v>51.208712842290232</v>
      </c>
      <c r="X220" s="464">
        <f t="shared" si="1837"/>
        <v>50.734484282073069</v>
      </c>
      <c r="Y220" s="464">
        <f t="shared" si="1837"/>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838">AJ48/AJ28</f>
        <v>43.934589647411848</v>
      </c>
      <c r="AK220" s="464">
        <f t="shared" ref="AK220:AP220" si="1839">AK48/AK28</f>
        <v>39.460915542938253</v>
      </c>
      <c r="AL220" s="464">
        <f t="shared" si="1839"/>
        <v>53.048919523099855</v>
      </c>
      <c r="AM220" s="464">
        <f t="shared" si="1839"/>
        <v>34.754163060806192</v>
      </c>
      <c r="AN220" s="464">
        <f t="shared" si="1839"/>
        <v>46.466020615336561</v>
      </c>
      <c r="AO220" s="464">
        <f t="shared" si="1839"/>
        <v>51.455762975778548</v>
      </c>
      <c r="AP220" s="464">
        <f t="shared" si="1839"/>
        <v>45.154702863317127</v>
      </c>
      <c r="AQ220" s="464">
        <f t="shared" ref="AQ220:AW220" si="1840">AQ48/AQ28</f>
        <v>51.007578768095378</v>
      </c>
      <c r="AR220" s="464">
        <f t="shared" si="1840"/>
        <v>48.816616867469882</v>
      </c>
      <c r="AS220" s="464">
        <f t="shared" si="1840"/>
        <v>44.554325130499628</v>
      </c>
      <c r="AT220" s="464">
        <f t="shared" si="1840"/>
        <v>37.016265969095997</v>
      </c>
      <c r="AU220" s="464">
        <f t="shared" si="1840"/>
        <v>52.154613981762914</v>
      </c>
      <c r="AV220" s="464">
        <f t="shared" si="1840"/>
        <v>44.994030186568068</v>
      </c>
      <c r="AW220" s="464">
        <f t="shared" si="1840"/>
        <v>44.994030186568075</v>
      </c>
      <c r="AX220" s="464">
        <f t="shared" ref="AX220:BD220" si="1841">AX48/AX28</f>
        <v>41.724177667766774</v>
      </c>
      <c r="AY220" s="464">
        <f t="shared" si="1841"/>
        <v>42.979971651311125</v>
      </c>
      <c r="AZ220" s="464">
        <f t="shared" si="1841"/>
        <v>39.408668442077229</v>
      </c>
      <c r="BA220" s="464">
        <f t="shared" si="1841"/>
        <v>23.008445614805062</v>
      </c>
      <c r="BB220" s="464">
        <f t="shared" si="1841"/>
        <v>33.73032412032412</v>
      </c>
      <c r="BC220" s="464">
        <f t="shared" si="1841"/>
        <v>45.460926988265975</v>
      </c>
      <c r="BD220" s="464">
        <f t="shared" si="1841"/>
        <v>35.570375519904935</v>
      </c>
      <c r="BE220" s="464">
        <f t="shared" ref="BE220:BK220" si="1842">BE48/BE28</f>
        <v>51.571908695652169</v>
      </c>
      <c r="BF220" s="464">
        <f t="shared" si="1842"/>
        <v>48.014424988870758</v>
      </c>
      <c r="BG220" s="464">
        <f t="shared" si="1842"/>
        <v>50.09903268164576</v>
      </c>
      <c r="BH220" s="464">
        <f t="shared" si="1842"/>
        <v>42.96415193287384</v>
      </c>
      <c r="BI220" s="464">
        <f t="shared" si="1842"/>
        <v>49.239896096602074</v>
      </c>
      <c r="BJ220" s="464">
        <f t="shared" si="1842"/>
        <v>40.354295244016818</v>
      </c>
      <c r="BK220" s="464">
        <f t="shared" si="1842"/>
        <v>40.354295244016825</v>
      </c>
      <c r="BL220" s="464">
        <f t="shared" ref="BL220:BR220" si="1843">BL48/BL28</f>
        <v>39.377360160965793</v>
      </c>
      <c r="BM220" s="464">
        <f t="shared" si="1843"/>
        <v>43.424386542591272</v>
      </c>
      <c r="BN220" s="464">
        <f t="shared" si="1843"/>
        <v>39.795787653006919</v>
      </c>
      <c r="BO220" s="464">
        <f t="shared" si="1843"/>
        <v>23.120209741856179</v>
      </c>
      <c r="BP220" s="464">
        <f t="shared" si="1843"/>
        <v>42.030766814969901</v>
      </c>
      <c r="BQ220" s="464">
        <f t="shared" si="1843"/>
        <v>40.098041574061966</v>
      </c>
      <c r="BR220" s="464">
        <f t="shared" si="1843"/>
        <v>35.183855585831068</v>
      </c>
      <c r="BS220" s="464">
        <f>BS48/BS28</f>
        <v>46.886963034217395</v>
      </c>
      <c r="BT220" s="464">
        <f>BT48/BT28</f>
        <v>41.117954462437602</v>
      </c>
      <c r="BU220" s="464">
        <f t="shared" ref="BU220:BW220" si="1844">BU48/BU28</f>
        <v>35.515317188422912</v>
      </c>
      <c r="BV220" s="464">
        <f t="shared" si="1844"/>
        <v>43.952296678966789</v>
      </c>
      <c r="BW220" s="464">
        <f t="shared" si="1844"/>
        <v>40.305526495960564</v>
      </c>
      <c r="BX220" s="464">
        <f>BX48/BX28</f>
        <v>38.169253686768833</v>
      </c>
      <c r="BY220" s="464">
        <f>BY48/BY28</f>
        <v>38.169253686768833</v>
      </c>
      <c r="BZ220" s="464">
        <f t="shared" ref="BZ220:CF220" si="1845">BZ48/BZ28</f>
        <v>39.617228197486071</v>
      </c>
      <c r="CA220" s="464">
        <f t="shared" si="1845"/>
        <v>44.64712922810061</v>
      </c>
      <c r="CB220" s="464">
        <f t="shared" si="1845"/>
        <v>43.884188651436986</v>
      </c>
      <c r="CC220" s="464">
        <f t="shared" si="1845"/>
        <v>45.077566786009363</v>
      </c>
      <c r="CD220" s="464">
        <f t="shared" si="1845"/>
        <v>46.209625875689376</v>
      </c>
      <c r="CE220" s="464">
        <f t="shared" si="1845"/>
        <v>49.598425476034144</v>
      </c>
      <c r="CF220" s="464">
        <f t="shared" si="1845"/>
        <v>47.497612070216157</v>
      </c>
      <c r="CG220" s="464">
        <f>CG48/CG28</f>
        <v>50.116685157624133</v>
      </c>
      <c r="CH220" s="464">
        <f>CH48/CH28</f>
        <v>36.71271654599088</v>
      </c>
      <c r="CI220" s="464">
        <f t="shared" ref="CI220:CK220" si="1846">CI48/CI28</f>
        <v>45.132158763823661</v>
      </c>
      <c r="CJ220" s="464">
        <f t="shared" si="1846"/>
        <v>53.123495435684646</v>
      </c>
      <c r="CK220" s="464">
        <f t="shared" si="1846"/>
        <v>53.434263990267638</v>
      </c>
      <c r="CL220" s="464">
        <f>CL48/CL28</f>
        <v>46.079832638475274</v>
      </c>
      <c r="CM220" s="464">
        <f>CM48/CM28</f>
        <v>46.079832638475274</v>
      </c>
      <c r="CN220" s="464">
        <f t="shared" ref="CN220:CT220" si="1847">CN48/CN28</f>
        <v>47.051524843796486</v>
      </c>
      <c r="CO220" s="464">
        <f t="shared" si="1847"/>
        <v>45.805508681302918</v>
      </c>
      <c r="CP220" s="464">
        <f t="shared" si="1847"/>
        <v>41.681346718146713</v>
      </c>
      <c r="CQ220" s="464">
        <f t="shared" si="1847"/>
        <v>47.573246573445935</v>
      </c>
      <c r="CR220" s="464">
        <f t="shared" si="1847"/>
        <v>52.52150411861615</v>
      </c>
      <c r="CS220" s="464">
        <f t="shared" si="1847"/>
        <v>51.922098097112858</v>
      </c>
      <c r="CT220" s="464">
        <f t="shared" si="1847"/>
        <v>42.305789473684214</v>
      </c>
      <c r="CU220" s="464">
        <f>CU48/CU28</f>
        <v>56.002215398442175</v>
      </c>
      <c r="CV220" s="464">
        <f>CV48/CV28</f>
        <v>54.861168525208107</v>
      </c>
      <c r="CW220" s="464">
        <f t="shared" ref="CW220:CY220" si="1848">CW48/CW28</f>
        <v>63.389547417840369</v>
      </c>
      <c r="CX220" s="464">
        <f t="shared" si="1848"/>
        <v>62.096465781409606</v>
      </c>
      <c r="CY220" s="464">
        <f t="shared" si="1848"/>
        <v>63.231818669527897</v>
      </c>
      <c r="CZ220" s="464">
        <f>CZ48/CZ28</f>
        <v>51.844372714763118</v>
      </c>
      <c r="DA220" s="464">
        <f>DA48/DA28</f>
        <v>51.844372714763118</v>
      </c>
      <c r="DB220" s="464">
        <f t="shared" ref="DB220:DH220" si="1849">DB48/DB28</f>
        <v>66.047822975517889</v>
      </c>
      <c r="DC220" s="464">
        <f t="shared" si="1849"/>
        <v>58.66440276406712</v>
      </c>
      <c r="DD220" s="464">
        <f t="shared" si="1849"/>
        <v>68.435974729241877</v>
      </c>
      <c r="DE220" s="464">
        <f t="shared" si="1849"/>
        <v>61.571003179088663</v>
      </c>
      <c r="DF220" s="464">
        <f t="shared" si="1849"/>
        <v>69.761088353413655</v>
      </c>
      <c r="DG220" s="464">
        <f t="shared" si="1849"/>
        <v>70.11463712136613</v>
      </c>
      <c r="DH220" s="464">
        <f t="shared" si="1849"/>
        <v>56.294353045798132</v>
      </c>
      <c r="DI220" s="464">
        <f>DI48/DI28</f>
        <v>59.475509633312619</v>
      </c>
      <c r="DJ220" s="464">
        <f>DJ48/DJ28</f>
        <v>64.331499421391968</v>
      </c>
      <c r="DK220" s="464">
        <f t="shared" ref="DK220:DM220" si="1850">DK48/DK28</f>
        <v>56.632705321944805</v>
      </c>
      <c r="DL220" s="464">
        <f t="shared" si="1850"/>
        <v>73.327574468085103</v>
      </c>
      <c r="DM220" s="464">
        <f t="shared" si="1850"/>
        <v>55.458947769148772</v>
      </c>
      <c r="DN220" s="464">
        <f>DN48/DN28</f>
        <v>62.785836017738745</v>
      </c>
      <c r="DO220" s="464">
        <f>DO48/DO28</f>
        <v>62.785836017738745</v>
      </c>
      <c r="DP220" s="464">
        <f t="shared" ref="DP220:DV220" si="1851">DP48/DP28</f>
        <v>62.91718118526066</v>
      </c>
      <c r="DQ220" s="464">
        <f t="shared" si="1851"/>
        <v>63.938585758921228</v>
      </c>
      <c r="DR220" s="464">
        <f t="shared" si="1851"/>
        <v>80.847772190642772</v>
      </c>
      <c r="DS220" s="464">
        <f t="shared" si="1851"/>
        <v>55.847518842327403</v>
      </c>
      <c r="DT220" s="464">
        <f t="shared" si="1851"/>
        <v>67.693338464498751</v>
      </c>
      <c r="DU220" s="464">
        <f t="shared" si="1851"/>
        <v>74.074334945586457</v>
      </c>
      <c r="DV220" s="464">
        <f t="shared" si="1851"/>
        <v>52.053376696041411</v>
      </c>
      <c r="DW220" s="464">
        <f>DW48/DW28</f>
        <v>62.620955803639703</v>
      </c>
      <c r="DX220" s="464">
        <f>DX48/DX28</f>
        <v>56.741003985285104</v>
      </c>
      <c r="DY220" s="464">
        <f t="shared" ref="DY220:EA220" si="1852">DY48/DY28</f>
        <v>69.899021002149823</v>
      </c>
      <c r="DZ220" s="464">
        <f t="shared" si="1852"/>
        <v>64.84690414730683</v>
      </c>
      <c r="EA220" s="464">
        <f t="shared" si="1852"/>
        <v>65.084473870056499</v>
      </c>
      <c r="EB220" s="464">
        <f>EB48/EB28</f>
        <v>63.864426137243036</v>
      </c>
      <c r="EC220" s="464">
        <f>EC48/EC28</f>
        <v>63.864426137243036</v>
      </c>
      <c r="ED220" s="464">
        <f t="shared" ref="ED220:EJ220" si="1853">ED48/ED28</f>
        <v>59.421005718129834</v>
      </c>
      <c r="EE220" s="464">
        <f t="shared" si="1853"/>
        <v>63.715811634349031</v>
      </c>
      <c r="EF220" s="464">
        <f t="shared" si="1853"/>
        <v>78.422482459760616</v>
      </c>
      <c r="EG220" s="464">
        <f t="shared" si="1853"/>
        <v>62.726051924798568</v>
      </c>
      <c r="EH220" s="464">
        <f t="shared" si="1853"/>
        <v>68.952234811486619</v>
      </c>
      <c r="EI220" s="464">
        <f t="shared" si="1853"/>
        <v>75.425434103685191</v>
      </c>
      <c r="EJ220" s="464">
        <f t="shared" si="1853"/>
        <v>52.022031963470326</v>
      </c>
      <c r="EK220" s="464">
        <f>EK48/EK28</f>
        <v>60.439391680333976</v>
      </c>
      <c r="EL220" s="464">
        <f>EL48/EL28</f>
        <v>63.334470388124323</v>
      </c>
      <c r="EM220" s="464" t="e">
        <f t="shared" ref="EM220:EO220" si="1854">EM48/EM28</f>
        <v>#DIV/0!</v>
      </c>
      <c r="EN220" s="464" t="e">
        <f t="shared" si="1854"/>
        <v>#DIV/0!</v>
      </c>
      <c r="EO220" s="464" t="e">
        <f t="shared" si="1854"/>
        <v>#DIV/0!</v>
      </c>
      <c r="EP220" s="464">
        <f>EP48/EP28</f>
        <v>64.040678279636197</v>
      </c>
      <c r="EQ220" s="464">
        <f>EQ48/EQ28</f>
        <v>64.040678279636197</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4"/>
      <c r="MV220" s="704"/>
      <c r="MW220" s="704"/>
      <c r="MX220" s="704"/>
      <c r="MY220" s="704"/>
      <c r="MZ220" s="704"/>
      <c r="NA220" s="704"/>
      <c r="NB220" s="704"/>
      <c r="NC220" s="704"/>
      <c r="ND220" s="704"/>
      <c r="NE220" s="704"/>
      <c r="NF220" s="704"/>
      <c r="NG220" s="807"/>
      <c r="NH220" s="807"/>
      <c r="NI220" s="807"/>
      <c r="NJ220" s="807"/>
      <c r="NK220" s="807"/>
      <c r="NL220" s="807"/>
      <c r="NM220" s="807"/>
      <c r="NN220" s="807"/>
      <c r="NO220" s="807"/>
      <c r="NP220" s="807"/>
      <c r="NQ220" s="807"/>
      <c r="NR220" s="807"/>
    </row>
    <row r="221" spans="1:382" collapsed="1" x14ac:dyDescent="0.3">
      <c r="BU221" s="17"/>
      <c r="BW221" s="17"/>
      <c r="CI221" s="17"/>
      <c r="CK221" s="17"/>
      <c r="CW221" s="17"/>
      <c r="CY221" s="17"/>
      <c r="DK221" s="17"/>
      <c r="DM221" s="17"/>
      <c r="DY221" s="17"/>
      <c r="EA221" s="17"/>
      <c r="EM221" s="17"/>
      <c r="EO221" s="17"/>
    </row>
  </sheetData>
  <sheetProtection sheet="1" objects="1" scenarios="1"/>
  <mergeCells count="342">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GJ1:GK1"/>
    <mergeCell ref="GJ10:GK10"/>
    <mergeCell ref="GL1:GM1"/>
    <mergeCell ref="GL10:GM10"/>
    <mergeCell ref="GB1:GC1"/>
    <mergeCell ref="GB10:GC10"/>
    <mergeCell ref="GD1:GE1"/>
    <mergeCell ref="GD10:GE10"/>
    <mergeCell ref="GF1:GG1"/>
    <mergeCell ref="GF10:GG1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4.4" outlineLevelRow="1" x14ac:dyDescent="0.3"/>
  <cols>
    <col min="1" max="1" width="5.33203125" style="177" customWidth="1"/>
    <col min="2" max="2" width="7.6640625" style="177" customWidth="1"/>
    <col min="3" max="3" width="112.44140625" customWidth="1"/>
  </cols>
  <sheetData>
    <row r="1" spans="1:3" s="1140"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collapsed="1" x14ac:dyDescent="0.3">
      <c r="A26" s="622" t="s">
        <v>317</v>
      </c>
      <c r="B26" s="623" t="s">
        <v>318</v>
      </c>
      <c r="C26" s="684" t="s">
        <v>320</v>
      </c>
    </row>
    <row r="27" spans="1:3"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148" t="s">
        <v>316</v>
      </c>
      <c r="B1" s="1149"/>
      <c r="C1" s="1150">
        <v>43312</v>
      </c>
      <c r="D1" s="1151">
        <v>43343</v>
      </c>
      <c r="E1" s="1152">
        <v>43373</v>
      </c>
      <c r="F1" s="1151">
        <v>43404</v>
      </c>
      <c r="G1" s="1153">
        <v>43434</v>
      </c>
      <c r="H1" s="1153">
        <v>43465</v>
      </c>
      <c r="I1" s="1151">
        <v>43496</v>
      </c>
      <c r="J1" s="1153">
        <v>43524</v>
      </c>
      <c r="K1" s="1153">
        <v>43555</v>
      </c>
      <c r="L1" s="1151">
        <v>43585</v>
      </c>
      <c r="M1" s="1153">
        <v>43616</v>
      </c>
      <c r="N1" s="1153">
        <v>43646</v>
      </c>
      <c r="O1" s="1154" t="s">
        <v>177</v>
      </c>
      <c r="P1" s="1155" t="s">
        <v>142</v>
      </c>
      <c r="Q1" s="548" t="s">
        <v>303</v>
      </c>
      <c r="R1" s="647" t="s">
        <v>305</v>
      </c>
    </row>
    <row r="2" spans="1:18" s="466" customFormat="1" ht="20.25" customHeight="1" x14ac:dyDescent="0.3">
      <c r="A2" s="1156"/>
      <c r="B2" s="507" t="s">
        <v>139</v>
      </c>
      <c r="C2" s="762">
        <f>'Summary Data'!ED11</f>
        <v>125172</v>
      </c>
      <c r="D2" s="764">
        <f>'Summary Data'!EE11</f>
        <v>124995</v>
      </c>
      <c r="E2" s="764">
        <f>'Summary Data'!EF11</f>
        <v>125067</v>
      </c>
      <c r="F2" s="469">
        <f>'Summary Data'!EG11</f>
        <v>145112</v>
      </c>
      <c r="G2" s="469">
        <f>'Summary Data'!EH11</f>
        <v>124322</v>
      </c>
      <c r="H2" s="469">
        <f>'Summary Data'!EI11</f>
        <v>123988</v>
      </c>
      <c r="I2" s="469">
        <f>'Summary Data'!EJ11</f>
        <v>124094</v>
      </c>
      <c r="J2" s="469">
        <f>'Summary Data'!EK11</f>
        <v>124481</v>
      </c>
      <c r="K2" s="469">
        <f>'Summary Data'!EL11</f>
        <v>124667</v>
      </c>
      <c r="L2" s="468">
        <f>'Summary Data'!EM11</f>
        <v>0</v>
      </c>
      <c r="M2" s="468">
        <f>'Summary Data'!EN11</f>
        <v>0</v>
      </c>
      <c r="N2" s="1159">
        <f>'Summary Data'!EO11</f>
        <v>0</v>
      </c>
      <c r="O2" s="503">
        <f>COUNTIF(C2:N2,"&gt;0")</f>
        <v>9</v>
      </c>
      <c r="P2" s="496">
        <f>SUM(C2:N2)/$O$7</f>
        <v>95158.166666666672</v>
      </c>
      <c r="Q2" s="552">
        <f>P2-P7</f>
        <v>-33007.916666666657</v>
      </c>
      <c r="R2" s="581">
        <f>Q2/P7</f>
        <v>-0.25754018386299543</v>
      </c>
    </row>
    <row r="3" spans="1:18" s="466" customFormat="1" ht="20.25" customHeight="1" x14ac:dyDescent="0.3">
      <c r="A3" s="1156"/>
      <c r="B3" s="507" t="s">
        <v>138</v>
      </c>
      <c r="C3" s="762">
        <f>'Summary Data'!ED5</f>
        <v>30</v>
      </c>
      <c r="D3" s="469">
        <f>'Summary Data'!EE5</f>
        <v>11</v>
      </c>
      <c r="E3" s="469">
        <f>'Summary Data'!EF5</f>
        <v>47</v>
      </c>
      <c r="F3" s="469">
        <f>'Summary Data'!EG5</f>
        <v>46</v>
      </c>
      <c r="G3" s="469">
        <f>'Summary Data'!EH5</f>
        <v>10</v>
      </c>
      <c r="H3" s="469">
        <f>'Summary Data'!EI5</f>
        <v>35</v>
      </c>
      <c r="I3" s="469">
        <f>'Summary Data'!EJ5</f>
        <v>12</v>
      </c>
      <c r="J3" s="469">
        <f>'Summary Data'!EK5</f>
        <v>17</v>
      </c>
      <c r="K3" s="469">
        <f>'Summary Data'!EL5</f>
        <v>123</v>
      </c>
      <c r="L3" s="469">
        <f>'Summary Data'!EM5</f>
        <v>0</v>
      </c>
      <c r="M3" s="469">
        <f>'Summary Data'!EN5</f>
        <v>0</v>
      </c>
      <c r="N3" s="1159">
        <f>'Summary Data'!EO5</f>
        <v>0</v>
      </c>
      <c r="O3" s="762"/>
      <c r="P3" s="496">
        <f>SUM(C3:N3)/$O$7</f>
        <v>27.583333333333332</v>
      </c>
      <c r="Q3" s="552">
        <f>P3-P8</f>
        <v>-19.583333333333332</v>
      </c>
      <c r="R3" s="581">
        <f>Q3/P8</f>
        <v>-0.41519434628975266</v>
      </c>
    </row>
    <row r="4" spans="1:18" s="466" customFormat="1" ht="20.25" customHeight="1" x14ac:dyDescent="0.3">
      <c r="A4" s="1157"/>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f t="shared" si="0"/>
        <v>9.6700888036488467E-5</v>
      </c>
      <c r="J4" s="477">
        <f t="shared" si="0"/>
        <v>1.3656702629316923E-4</v>
      </c>
      <c r="K4" s="477">
        <f t="shared" si="0"/>
        <v>9.8662837799898934E-4</v>
      </c>
      <c r="L4" s="477" t="str">
        <f t="shared" si="0"/>
        <v>-</v>
      </c>
      <c r="M4" s="477" t="str">
        <f t="shared" si="0"/>
        <v>-</v>
      </c>
      <c r="N4" s="500" t="str">
        <f t="shared" si="0"/>
        <v>-</v>
      </c>
      <c r="O4" s="504"/>
      <c r="P4" s="497">
        <f>SUM(C4:N4)/$O$7</f>
        <v>2.1692389949293898E-4</v>
      </c>
      <c r="Q4" s="553">
        <f>P4-P9</f>
        <v>-1.5399203913218557E-4</v>
      </c>
      <c r="R4" s="581">
        <f>Q4/P9</f>
        <v>-0.41516695050363278</v>
      </c>
    </row>
    <row r="5" spans="1:18" s="466" customFormat="1" ht="20.25" customHeight="1" thickBot="1" x14ac:dyDescent="0.35">
      <c r="A5" s="1158"/>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f t="shared" si="1"/>
        <v>0.99990329911196352</v>
      </c>
      <c r="J5" s="478">
        <f t="shared" si="1"/>
        <v>0.99986343297370683</v>
      </c>
      <c r="K5" s="478">
        <f t="shared" si="1"/>
        <v>0.99901337162200099</v>
      </c>
      <c r="L5" s="478" t="str">
        <f t="shared" si="1"/>
        <v>-</v>
      </c>
      <c r="M5" s="478" t="str">
        <f t="shared" si="1"/>
        <v>-</v>
      </c>
      <c r="N5" s="501" t="str">
        <f t="shared" si="1"/>
        <v>-</v>
      </c>
      <c r="O5" s="556"/>
      <c r="P5" s="499">
        <f>SUM(C5:N5)/$O$7</f>
        <v>0.7497830761005071</v>
      </c>
      <c r="Q5" s="555">
        <f>P5-P10</f>
        <v>-0.24984600796086764</v>
      </c>
      <c r="R5" s="584">
        <f>Q5/P10</f>
        <v>-0.24993871421364899</v>
      </c>
    </row>
    <row r="6" spans="1:18" s="518" customFormat="1" ht="20.25" customHeight="1" x14ac:dyDescent="0.3">
      <c r="A6" s="1020" t="s">
        <v>290</v>
      </c>
      <c r="B6" s="1024"/>
      <c r="C6" s="1025">
        <v>43312</v>
      </c>
      <c r="D6" s="1026">
        <v>43343</v>
      </c>
      <c r="E6" s="1027">
        <v>43373</v>
      </c>
      <c r="F6" s="1026">
        <v>43404</v>
      </c>
      <c r="G6" s="1028">
        <v>43434</v>
      </c>
      <c r="H6" s="1028">
        <v>43465</v>
      </c>
      <c r="I6" s="1026">
        <v>43496</v>
      </c>
      <c r="J6" s="1028">
        <v>43524</v>
      </c>
      <c r="K6" s="1028">
        <v>43555</v>
      </c>
      <c r="L6" s="1026">
        <v>43585</v>
      </c>
      <c r="M6" s="1028">
        <v>43616</v>
      </c>
      <c r="N6" s="1028">
        <v>43646</v>
      </c>
      <c r="O6" s="1029" t="s">
        <v>177</v>
      </c>
      <c r="P6" s="1030" t="s">
        <v>142</v>
      </c>
      <c r="Q6" s="548" t="s">
        <v>303</v>
      </c>
      <c r="R6" s="647" t="s">
        <v>305</v>
      </c>
    </row>
    <row r="7" spans="1:18" s="466" customFormat="1" ht="20.25" customHeight="1" x14ac:dyDescent="0.3">
      <c r="A7" s="1021"/>
      <c r="B7" s="507" t="s">
        <v>139</v>
      </c>
      <c r="C7" s="762">
        <f>'Summary Data'!DP11</f>
        <v>125241</v>
      </c>
      <c r="D7" s="764">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3">
      <c r="A8" s="1021"/>
      <c r="B8" s="507" t="s">
        <v>138</v>
      </c>
      <c r="C8" s="762">
        <f>'Summary Data'!DP5</f>
        <v>44</v>
      </c>
      <c r="D8" s="764">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2"/>
      <c r="P8" s="496">
        <f>SUM(C8:N8)/$O$7</f>
        <v>47.166666666666664</v>
      </c>
      <c r="Q8" s="552">
        <f>P8-P13</f>
        <v>7.9166666666666643</v>
      </c>
      <c r="R8" s="581">
        <f>Q8/P13</f>
        <v>0.20169851380042456</v>
      </c>
    </row>
    <row r="9" spans="1:18" s="466" customFormat="1" ht="20.25" customHeight="1" x14ac:dyDescent="0.3">
      <c r="A9" s="1022"/>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5">
      <c r="A10" s="1023"/>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3">
      <c r="A11" s="932" t="s">
        <v>279</v>
      </c>
      <c r="B11" s="936"/>
      <c r="C11" s="937">
        <v>42947</v>
      </c>
      <c r="D11" s="938">
        <v>42978</v>
      </c>
      <c r="E11" s="939">
        <v>43008</v>
      </c>
      <c r="F11" s="938">
        <v>43039</v>
      </c>
      <c r="G11" s="942">
        <v>43069</v>
      </c>
      <c r="H11" s="942">
        <v>43100</v>
      </c>
      <c r="I11" s="938">
        <v>43131</v>
      </c>
      <c r="J11" s="942">
        <v>43159</v>
      </c>
      <c r="K11" s="942">
        <v>43190</v>
      </c>
      <c r="L11" s="938">
        <v>43220</v>
      </c>
      <c r="M11" s="942">
        <v>43251</v>
      </c>
      <c r="N11" s="942">
        <v>43281</v>
      </c>
      <c r="O11" s="940" t="s">
        <v>177</v>
      </c>
      <c r="P11" s="941" t="s">
        <v>142</v>
      </c>
      <c r="Q11" s="548" t="s">
        <v>303</v>
      </c>
      <c r="R11" s="647" t="s">
        <v>304</v>
      </c>
    </row>
    <row r="12" spans="1:18" s="466" customFormat="1" ht="20.25" customHeight="1" x14ac:dyDescent="0.3">
      <c r="A12" s="933"/>
      <c r="B12" s="507" t="s">
        <v>139</v>
      </c>
      <c r="C12" s="762">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3">
      <c r="A13" s="933"/>
      <c r="B13" s="507" t="s">
        <v>138</v>
      </c>
      <c r="C13" s="762">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2"/>
      <c r="P13" s="496">
        <f>SUM(C13:N13)/$O$12</f>
        <v>39.25</v>
      </c>
      <c r="Q13" s="552">
        <f>P13-P18</f>
        <v>-4.1666666666666643</v>
      </c>
      <c r="R13" s="581">
        <f>Q13/P18</f>
        <v>-9.5969289827255236E-2</v>
      </c>
    </row>
    <row r="14" spans="1:18" s="466" customFormat="1" ht="20.25" customHeight="1" x14ac:dyDescent="0.3">
      <c r="A14" s="934"/>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5">
      <c r="A15" s="935"/>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3">
      <c r="A16" s="881" t="s">
        <v>267</v>
      </c>
      <c r="B16" s="882"/>
      <c r="C16" s="883">
        <v>42582</v>
      </c>
      <c r="D16" s="884">
        <v>42613</v>
      </c>
      <c r="E16" s="885">
        <v>42643</v>
      </c>
      <c r="F16" s="884">
        <v>42674</v>
      </c>
      <c r="G16" s="884">
        <v>42704</v>
      </c>
      <c r="H16" s="884">
        <v>42705</v>
      </c>
      <c r="I16" s="884">
        <v>42766</v>
      </c>
      <c r="J16" s="886">
        <v>42794</v>
      </c>
      <c r="K16" s="884">
        <v>42825</v>
      </c>
      <c r="L16" s="884">
        <v>42855</v>
      </c>
      <c r="M16" s="884">
        <v>42886</v>
      </c>
      <c r="N16" s="887">
        <v>42916</v>
      </c>
      <c r="O16" s="888" t="s">
        <v>177</v>
      </c>
      <c r="P16" s="889" t="s">
        <v>142</v>
      </c>
      <c r="Q16" s="548" t="s">
        <v>303</v>
      </c>
      <c r="R16" s="647" t="s">
        <v>304</v>
      </c>
    </row>
    <row r="17" spans="1:18" s="466" customFormat="1" ht="20.25" customHeight="1" x14ac:dyDescent="0.3">
      <c r="A17" s="890"/>
      <c r="B17" s="507" t="s">
        <v>139</v>
      </c>
      <c r="C17" s="762">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3">
      <c r="A18" s="890"/>
      <c r="B18" s="507" t="s">
        <v>138</v>
      </c>
      <c r="C18" s="762">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2"/>
      <c r="P18" s="496">
        <f>SUM(C18:N18)/$O$17</f>
        <v>43.416666666666664</v>
      </c>
      <c r="Q18" s="552">
        <f>P18-P23</f>
        <v>-1.6666666666666714</v>
      </c>
      <c r="R18" s="581">
        <f>Q18/P23</f>
        <v>-3.6968576709796773E-2</v>
      </c>
    </row>
    <row r="19" spans="1:18" s="466" customFormat="1" ht="20.25" customHeight="1" x14ac:dyDescent="0.3">
      <c r="A19" s="891"/>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5">
      <c r="A20" s="892"/>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3">
      <c r="A21" s="819" t="s">
        <v>250</v>
      </c>
      <c r="B21" s="823"/>
      <c r="C21" s="824">
        <v>42216</v>
      </c>
      <c r="D21" s="825">
        <v>42247</v>
      </c>
      <c r="E21" s="826">
        <v>42277</v>
      </c>
      <c r="F21" s="825">
        <v>42308</v>
      </c>
      <c r="G21" s="825">
        <v>42338</v>
      </c>
      <c r="H21" s="825">
        <v>42339</v>
      </c>
      <c r="I21" s="825">
        <v>42400</v>
      </c>
      <c r="J21" s="827">
        <v>42428</v>
      </c>
      <c r="K21" s="825">
        <v>42460</v>
      </c>
      <c r="L21" s="825">
        <v>42490</v>
      </c>
      <c r="M21" s="825">
        <v>42521</v>
      </c>
      <c r="N21" s="828">
        <v>42551</v>
      </c>
      <c r="O21" s="829" t="s">
        <v>177</v>
      </c>
      <c r="P21" s="830" t="s">
        <v>142</v>
      </c>
      <c r="Q21" s="548" t="s">
        <v>303</v>
      </c>
      <c r="R21" s="647" t="s">
        <v>304</v>
      </c>
    </row>
    <row r="22" spans="1:18" s="466" customFormat="1" ht="20.25" customHeight="1" x14ac:dyDescent="0.3">
      <c r="A22" s="820"/>
      <c r="B22" s="507" t="s">
        <v>139</v>
      </c>
      <c r="C22" s="762">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3">
      <c r="A23" s="820"/>
      <c r="B23" s="507" t="s">
        <v>138</v>
      </c>
      <c r="C23" s="762">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2"/>
      <c r="P23" s="496">
        <f>SUM(C23:N23)/$O$22</f>
        <v>45.083333333333336</v>
      </c>
      <c r="Q23" s="552">
        <f>P23-P28</f>
        <v>-5.6666666666666643</v>
      </c>
      <c r="R23" s="581">
        <f>Q23/P28</f>
        <v>-0.11165845648604264</v>
      </c>
    </row>
    <row r="24" spans="1:18" s="466" customFormat="1" ht="20.25" customHeight="1" x14ac:dyDescent="0.3">
      <c r="A24" s="821"/>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5">
      <c r="A25" s="822"/>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3">
      <c r="A26" s="750" t="s">
        <v>215</v>
      </c>
      <c r="B26" s="754"/>
      <c r="C26" s="755">
        <v>41851</v>
      </c>
      <c r="D26" s="756">
        <v>41882</v>
      </c>
      <c r="E26" s="757">
        <v>41912</v>
      </c>
      <c r="F26" s="756">
        <v>41943</v>
      </c>
      <c r="G26" s="756">
        <v>41973</v>
      </c>
      <c r="H26" s="756">
        <v>41974</v>
      </c>
      <c r="I26" s="756">
        <v>42035</v>
      </c>
      <c r="J26" s="758">
        <v>42063</v>
      </c>
      <c r="K26" s="756">
        <v>42094</v>
      </c>
      <c r="L26" s="756">
        <v>42124</v>
      </c>
      <c r="M26" s="756">
        <v>42155</v>
      </c>
      <c r="N26" s="759">
        <v>42185</v>
      </c>
      <c r="O26" s="760" t="s">
        <v>177</v>
      </c>
      <c r="P26" s="761" t="s">
        <v>142</v>
      </c>
      <c r="Q26" s="548" t="s">
        <v>303</v>
      </c>
      <c r="R26" s="647" t="s">
        <v>304</v>
      </c>
    </row>
    <row r="27" spans="1:18" s="466" customFormat="1" ht="20.25" customHeight="1" x14ac:dyDescent="0.3">
      <c r="A27" s="751"/>
      <c r="B27" s="507" t="s">
        <v>139</v>
      </c>
      <c r="C27" s="762">
        <f>'Summary Data'!BL11</f>
        <v>113834</v>
      </c>
      <c r="D27" s="764">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3">
      <c r="A28" s="751"/>
      <c r="B28" s="507" t="s">
        <v>138</v>
      </c>
      <c r="C28" s="762">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3">
      <c r="A29" s="752"/>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5">
      <c r="A30" s="753"/>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3">
      <c r="A31" s="638" t="s">
        <v>189</v>
      </c>
      <c r="B31" s="639"/>
      <c r="C31" s="640">
        <v>41486</v>
      </c>
      <c r="D31" s="641">
        <v>41517</v>
      </c>
      <c r="E31" s="642">
        <v>41547</v>
      </c>
      <c r="F31" s="641">
        <v>41578</v>
      </c>
      <c r="G31" s="641">
        <v>41608</v>
      </c>
      <c r="H31" s="641">
        <v>41609</v>
      </c>
      <c r="I31" s="641">
        <v>41670</v>
      </c>
      <c r="J31" s="643">
        <v>41698</v>
      </c>
      <c r="K31" s="641">
        <v>41729</v>
      </c>
      <c r="L31" s="641">
        <v>41759</v>
      </c>
      <c r="M31" s="641">
        <v>41790</v>
      </c>
      <c r="N31" s="644">
        <v>41820</v>
      </c>
      <c r="O31" s="645" t="s">
        <v>177</v>
      </c>
      <c r="P31" s="646" t="s">
        <v>142</v>
      </c>
      <c r="Q31" s="548" t="s">
        <v>303</v>
      </c>
      <c r="R31" s="647" t="s">
        <v>304</v>
      </c>
    </row>
    <row r="32" spans="1:18" s="466" customFormat="1" ht="20.25" customHeight="1" x14ac:dyDescent="0.3">
      <c r="A32" s="635"/>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3">
      <c r="A33" s="635"/>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3">
      <c r="A34" s="636"/>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5">
      <c r="A35" s="637"/>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3">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3">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3">
      <c r="A38" s="488"/>
      <c r="B38" s="507" t="s">
        <v>138</v>
      </c>
      <c r="C38" s="491">
        <v>20</v>
      </c>
      <c r="D38" s="469">
        <v>20</v>
      </c>
      <c r="E38" s="468">
        <v>21</v>
      </c>
      <c r="F38" s="544">
        <v>21</v>
      </c>
      <c r="G38" s="544">
        <v>20</v>
      </c>
      <c r="H38" s="544">
        <v>23</v>
      </c>
      <c r="I38" s="544">
        <v>28</v>
      </c>
      <c r="J38" s="544">
        <v>14</v>
      </c>
      <c r="K38" s="544">
        <v>10</v>
      </c>
      <c r="L38" s="763">
        <v>19</v>
      </c>
      <c r="M38" s="544">
        <v>20</v>
      </c>
      <c r="N38" s="545">
        <v>32</v>
      </c>
      <c r="O38" s="503"/>
      <c r="P38" s="496">
        <f>SUM(C38:N38)/$O$37</f>
        <v>20.666666666666668</v>
      </c>
      <c r="Q38" s="552">
        <f>P38-P43</f>
        <v>-44</v>
      </c>
      <c r="R38" s="581">
        <f>Q38/P43</f>
        <v>-0.68041237113402053</v>
      </c>
    </row>
    <row r="39" spans="1:18" s="466" customFormat="1" ht="20.25" customHeight="1" x14ac:dyDescent="0.3">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5">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3">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3">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3">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3">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5">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3">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3">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3">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3">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5">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3">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3">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1" t="s">
        <v>29</v>
      </c>
      <c r="R52" s="632" t="s">
        <v>29</v>
      </c>
    </row>
    <row r="53" spans="1:47" s="466" customFormat="1" ht="20.25" customHeight="1" x14ac:dyDescent="0.3">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1" t="s">
        <v>29</v>
      </c>
      <c r="R53" s="632" t="s">
        <v>29</v>
      </c>
    </row>
    <row r="54" spans="1:47" s="466" customFormat="1" ht="20.25" customHeight="1" x14ac:dyDescent="0.3">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1" t="s">
        <v>29</v>
      </c>
      <c r="R54" s="632" t="s">
        <v>29</v>
      </c>
    </row>
    <row r="55" spans="1:47" s="466" customFormat="1" ht="20.25" customHeight="1" thickBot="1" x14ac:dyDescent="0.35">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3" t="s">
        <v>29</v>
      </c>
      <c r="R55" s="634" t="s">
        <v>29</v>
      </c>
    </row>
    <row r="56" spans="1:47" ht="12.6" thickTop="1" x14ac:dyDescent="0.25"/>
    <row r="58" spans="1:47" x14ac:dyDescent="0.25">
      <c r="B58" s="467" t="s">
        <v>76</v>
      </c>
      <c r="C58" s="403" t="s">
        <v>140</v>
      </c>
    </row>
    <row r="59" spans="1:47" hidden="1" outlineLevel="1" x14ac:dyDescent="0.25">
      <c r="B59" s="685">
        <f>I36</f>
        <v>41305</v>
      </c>
      <c r="C59" s="686">
        <f>I39</f>
        <v>2.5220680958385876E-4</v>
      </c>
    </row>
    <row r="60" spans="1:47" collapsed="1" x14ac:dyDescent="0.25">
      <c r="B60" s="685">
        <f>J36</f>
        <v>41333</v>
      </c>
      <c r="C60" s="686">
        <f>J39</f>
        <v>1.0565399824916231E-4</v>
      </c>
    </row>
    <row r="61" spans="1:47" x14ac:dyDescent="0.25">
      <c r="B61" s="685">
        <f>K36</f>
        <v>41364</v>
      </c>
      <c r="C61" s="686">
        <f>K39</f>
        <v>9.0135563888087689E-5</v>
      </c>
    </row>
    <row r="62" spans="1:47" x14ac:dyDescent="0.25">
      <c r="B62" s="685">
        <f>L36</f>
        <v>41394</v>
      </c>
      <c r="C62" s="686">
        <f>L39</f>
        <v>1.7068525638722196E-4</v>
      </c>
    </row>
    <row r="63" spans="1:47" x14ac:dyDescent="0.25">
      <c r="B63" s="685">
        <f>M36</f>
        <v>41425</v>
      </c>
      <c r="C63" s="686">
        <f>M39</f>
        <v>1.7920665215092783E-4</v>
      </c>
    </row>
    <row r="64" spans="1:47" x14ac:dyDescent="0.25">
      <c r="B64" s="685">
        <f>N36</f>
        <v>41455</v>
      </c>
      <c r="C64" s="686">
        <f>N39</f>
        <v>2.8460635383684943E-4</v>
      </c>
    </row>
    <row r="65" spans="2:3" x14ac:dyDescent="0.25">
      <c r="B65" s="685">
        <f>C31</f>
        <v>41486</v>
      </c>
      <c r="C65" s="686">
        <f>C34</f>
        <v>2.402156602816751E-4</v>
      </c>
    </row>
    <row r="66" spans="2:3" x14ac:dyDescent="0.25">
      <c r="B66" s="685">
        <f>D31</f>
        <v>41517</v>
      </c>
      <c r="C66" s="686">
        <f>D34</f>
        <v>1.6437168921796432E-4</v>
      </c>
    </row>
    <row r="67" spans="2:3" x14ac:dyDescent="0.25">
      <c r="B67" s="685">
        <f>E31</f>
        <v>41547</v>
      </c>
      <c r="C67" s="686">
        <f>E34</f>
        <v>6.1418403844069511E-4</v>
      </c>
    </row>
    <row r="68" spans="2:3" x14ac:dyDescent="0.25">
      <c r="B68" s="685">
        <f>F31</f>
        <v>41578</v>
      </c>
      <c r="C68" s="686">
        <f>F34</f>
        <v>7.7721846164969133E-4</v>
      </c>
    </row>
    <row r="69" spans="2:3" x14ac:dyDescent="0.25">
      <c r="B69" s="685">
        <f>G31</f>
        <v>41608</v>
      </c>
      <c r="C69" s="686">
        <f>G34</f>
        <v>1.1805410510447789E-4</v>
      </c>
    </row>
    <row r="70" spans="2:3" x14ac:dyDescent="0.25">
      <c r="B70" s="685">
        <f>H31</f>
        <v>41609</v>
      </c>
      <c r="C70" s="686">
        <f>H34</f>
        <v>3.8253456473031315E-4</v>
      </c>
    </row>
    <row r="71" spans="2:3" x14ac:dyDescent="0.25">
      <c r="B71" s="685">
        <f>I31</f>
        <v>41670</v>
      </c>
      <c r="C71" s="686">
        <f>I34</f>
        <v>2.1903494824285298E-4</v>
      </c>
    </row>
    <row r="72" spans="2:3" hidden="1" outlineLevel="1" x14ac:dyDescent="0.25">
      <c r="B72" s="685">
        <f>J31</f>
        <v>41698</v>
      </c>
      <c r="C72" s="686">
        <f>J34</f>
        <v>1.9171079057878402E-4</v>
      </c>
    </row>
    <row r="73" spans="2:3" hidden="1" outlineLevel="1" x14ac:dyDescent="0.25">
      <c r="B73" s="685">
        <f>K31</f>
        <v>41729</v>
      </c>
      <c r="C73" s="686">
        <f>K34</f>
        <v>2.9150535185606925E-4</v>
      </c>
    </row>
    <row r="74" spans="2:3" hidden="1" outlineLevel="1" x14ac:dyDescent="0.25">
      <c r="B74" s="685">
        <f>L31</f>
        <v>41759</v>
      </c>
      <c r="C74" s="686">
        <f>L34</f>
        <v>2.8971074193110319E-4</v>
      </c>
    </row>
    <row r="75" spans="2:3" hidden="1" outlineLevel="1" x14ac:dyDescent="0.25">
      <c r="B75" s="685">
        <f>M31</f>
        <v>41790</v>
      </c>
      <c r="C75" s="686">
        <f>M34</f>
        <v>2.2461209491208683E-4</v>
      </c>
    </row>
    <row r="76" spans="2:3" hidden="1" outlineLevel="1" x14ac:dyDescent="0.25">
      <c r="B76" s="685">
        <f>N31</f>
        <v>41820</v>
      </c>
      <c r="C76" s="686">
        <f>N34</f>
        <v>2.6431135878064358E-4</v>
      </c>
    </row>
    <row r="77" spans="2:3" collapsed="1" x14ac:dyDescent="0.25">
      <c r="B77" s="685">
        <v>41851</v>
      </c>
    </row>
    <row r="78" spans="2:3" x14ac:dyDescent="0.25">
      <c r="B78" s="685">
        <v>41882</v>
      </c>
    </row>
    <row r="79" spans="2:3" x14ac:dyDescent="0.25">
      <c r="B79" s="685">
        <v>41912</v>
      </c>
    </row>
    <row r="80" spans="2:3" x14ac:dyDescent="0.25">
      <c r="B80" s="685">
        <v>41943</v>
      </c>
    </row>
    <row r="81" spans="2:2" x14ac:dyDescent="0.25">
      <c r="B81" s="685">
        <v>41973</v>
      </c>
    </row>
    <row r="82" spans="2:2" x14ac:dyDescent="0.25">
      <c r="B82" s="685">
        <v>41974</v>
      </c>
    </row>
    <row r="83" spans="2:2" x14ac:dyDescent="0.25">
      <c r="B83" s="685">
        <v>42035</v>
      </c>
    </row>
    <row r="84" spans="2:2" x14ac:dyDescent="0.25">
      <c r="B84" s="685">
        <v>42063</v>
      </c>
    </row>
    <row r="85" spans="2:2" x14ac:dyDescent="0.25">
      <c r="B85" s="685">
        <v>42094</v>
      </c>
    </row>
    <row r="86" spans="2:2" x14ac:dyDescent="0.25">
      <c r="B86" s="685">
        <v>42124</v>
      </c>
    </row>
    <row r="87" spans="2:2" x14ac:dyDescent="0.25">
      <c r="B87" s="685">
        <v>42155</v>
      </c>
    </row>
    <row r="88" spans="2:2" x14ac:dyDescent="0.25">
      <c r="B88" s="685">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customWidth="1"/>
    <col min="32" max="32" width="9.88671875" customWidth="1"/>
    <col min="33" max="33" width="6.44140625" style="585" customWidth="1"/>
    <col min="34" max="34" width="10.88671875" style="383" hidden="1" customWidth="1" outlineLevel="1" collapsed="1"/>
    <col min="35" max="35" width="10.88671875" hidden="1" customWidth="1" outlineLevel="1"/>
    <col min="36" max="36" width="9.88671875" hidden="1" customWidth="1" outlineLevel="1"/>
    <col min="37" max="37" width="6.44140625" style="585" hidden="1" customWidth="1" outlineLevel="1"/>
    <col min="38" max="38" width="9.109375" collapsed="1"/>
  </cols>
  <sheetData>
    <row r="1" spans="1:37" ht="12.75" customHeight="1" thickBot="1" x14ac:dyDescent="0.4">
      <c r="B1" s="381"/>
      <c r="C1" s="381"/>
      <c r="F1" s="381"/>
      <c r="I1" s="381"/>
      <c r="L1" s="381"/>
      <c r="O1" s="381"/>
      <c r="S1" s="381"/>
      <c r="V1" s="381"/>
      <c r="Z1" s="381"/>
      <c r="AD1" s="381"/>
      <c r="AH1" s="381"/>
    </row>
    <row r="2" spans="1:37" ht="20.25" customHeight="1" x14ac:dyDescent="0.35">
      <c r="A2" s="648"/>
      <c r="B2" s="649"/>
      <c r="C2" s="649"/>
      <c r="D2" s="650"/>
      <c r="E2" s="651"/>
      <c r="F2" s="652"/>
      <c r="G2" s="1224" t="s">
        <v>159</v>
      </c>
      <c r="H2" s="1222"/>
      <c r="I2" s="649"/>
      <c r="J2" s="1224" t="s">
        <v>172</v>
      </c>
      <c r="K2" s="1223"/>
      <c r="L2" s="652"/>
      <c r="M2" s="1225" t="s">
        <v>197</v>
      </c>
      <c r="N2" s="1222"/>
      <c r="O2" s="649"/>
      <c r="P2" s="1222" t="s">
        <v>238</v>
      </c>
      <c r="Q2" s="1223"/>
      <c r="S2" s="649"/>
      <c r="T2" s="1222" t="s">
        <v>252</v>
      </c>
      <c r="U2" s="1223"/>
      <c r="V2" s="649"/>
      <c r="W2" s="1224" t="s">
        <v>284</v>
      </c>
      <c r="X2" s="1223"/>
      <c r="Z2" s="649"/>
      <c r="AA2" s="1222" t="s">
        <v>286</v>
      </c>
      <c r="AB2" s="1223"/>
      <c r="AD2" s="649"/>
      <c r="AE2" s="1222" t="s">
        <v>292</v>
      </c>
      <c r="AF2" s="1223"/>
      <c r="AH2" s="649"/>
      <c r="AI2" s="1222" t="s">
        <v>315</v>
      </c>
      <c r="AJ2" s="1223"/>
    </row>
    <row r="3" spans="1:37"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row>
    <row r="4" spans="1:37"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331</v>
      </c>
      <c r="AI4" s="896">
        <f t="shared" ref="AI4:AI68" si="14">AH4-AD4</f>
        <v>-235</v>
      </c>
      <c r="AJ4" s="739">
        <f t="shared" ref="AJ4:AJ68" si="15">AI4/AD4</f>
        <v>-0.41519434628975266</v>
      </c>
      <c r="AK4" s="585" t="str">
        <f>IF(AI4&gt;0,"-","+")</f>
        <v>+</v>
      </c>
    </row>
    <row r="5" spans="1:37" ht="23.1" customHeight="1" x14ac:dyDescent="0.35">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16938</v>
      </c>
      <c r="AI5" s="897">
        <f t="shared" si="14"/>
        <v>-5345</v>
      </c>
      <c r="AJ5" s="739">
        <f t="shared" si="15"/>
        <v>-0.23986895839877934</v>
      </c>
      <c r="AK5" s="585" t="str">
        <f>IF(AI5&gt;0,"+","-")</f>
        <v>-</v>
      </c>
    </row>
    <row r="6" spans="1:37" ht="23.1" customHeight="1" x14ac:dyDescent="0.35">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1004</v>
      </c>
      <c r="AI6" s="897">
        <f t="shared" si="14"/>
        <v>-463</v>
      </c>
      <c r="AJ6" s="739">
        <f t="shared" si="15"/>
        <v>-0.31561008861622358</v>
      </c>
      <c r="AK6" s="585" t="str">
        <f>IF(AI6&gt;0,"-","+")</f>
        <v>+</v>
      </c>
    </row>
    <row r="7" spans="1:37" ht="21.75" hidden="1" customHeight="1" outlineLevel="1" x14ac:dyDescent="0.35">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row>
    <row r="8" spans="1:37" ht="21.75" hidden="1" customHeight="1" outlineLevel="1" x14ac:dyDescent="0.35">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row>
    <row r="9" spans="1:37" ht="21.75" hidden="1" customHeight="1" outlineLevel="1" x14ac:dyDescent="0.35">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row>
    <row r="10" spans="1:37" ht="23.1" customHeight="1" collapsed="1" x14ac:dyDescent="0.35">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1141898</v>
      </c>
      <c r="AI10" s="897">
        <f t="shared" si="14"/>
        <v>-396095</v>
      </c>
      <c r="AJ10" s="739">
        <f t="shared" si="15"/>
        <v>-0.25754018386299549</v>
      </c>
      <c r="AK10" s="586"/>
    </row>
    <row r="11" spans="1:37" ht="21.75" hidden="1" customHeight="1" outlineLevel="1" x14ac:dyDescent="0.35">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row>
    <row r="12" spans="1:37" ht="23.1" customHeight="1" collapsed="1" x14ac:dyDescent="0.35">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21855</v>
      </c>
      <c r="AI12" s="897">
        <f t="shared" si="14"/>
        <v>-8314</v>
      </c>
      <c r="AJ12" s="739">
        <f t="shared" si="15"/>
        <v>-0.27558089429546884</v>
      </c>
      <c r="AK12" s="586"/>
    </row>
    <row r="13" spans="1:37" ht="21.75" hidden="1" customHeight="1" outlineLevel="1" x14ac:dyDescent="0.35">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row>
    <row r="14" spans="1:37" ht="21.75" hidden="1" customHeight="1" outlineLevel="1" x14ac:dyDescent="0.35">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row>
    <row r="15" spans="1:37" ht="21.75" hidden="1" customHeight="1" outlineLevel="1" x14ac:dyDescent="0.35">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row>
    <row r="16" spans="1:37" ht="21.75" hidden="1" customHeight="1" outlineLevel="1" x14ac:dyDescent="0.35">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row>
    <row r="17" spans="1:37"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0.81794475564999036</v>
      </c>
      <c r="AI17" s="397">
        <f t="shared" si="14"/>
        <v>3.7153557640249302E-2</v>
      </c>
      <c r="AJ17" s="739">
        <f t="shared" si="15"/>
        <v>4.7584498563706626E-2</v>
      </c>
      <c r="AK17" s="585" t="str">
        <f>IF(AI17&gt;0,"+","-")</f>
        <v>+</v>
      </c>
    </row>
    <row r="18" spans="1:37" ht="21.75" hidden="1" customHeight="1" outlineLevel="1" x14ac:dyDescent="0.35">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row>
    <row r="19" spans="1:37" ht="21.75" hidden="1" customHeight="1" outlineLevel="1" x14ac:dyDescent="0.35">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row>
    <row r="20" spans="1:37" ht="21.75" hidden="1" customHeight="1" outlineLevel="1" x14ac:dyDescent="0.35">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row>
    <row r="21" spans="1:37" ht="23.1" customHeight="1" collapsed="1" x14ac:dyDescent="0.35">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52520</v>
      </c>
      <c r="AI21" s="897">
        <f t="shared" si="14"/>
        <v>-18187</v>
      </c>
      <c r="AJ21" s="739">
        <f t="shared" si="15"/>
        <v>-0.25721640007354291</v>
      </c>
      <c r="AK21" s="586"/>
    </row>
    <row r="22" spans="1:37" ht="23.1" customHeight="1" x14ac:dyDescent="0.35">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20708</v>
      </c>
      <c r="AI22" s="897">
        <f t="shared" si="14"/>
        <v>-7831</v>
      </c>
      <c r="AJ22" s="739">
        <f t="shared" si="15"/>
        <v>-0.27439643995935387</v>
      </c>
      <c r="AK22" s="586"/>
    </row>
    <row r="23" spans="1:37" ht="23.1" customHeight="1" x14ac:dyDescent="0.35">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24464</v>
      </c>
      <c r="AI23" s="897">
        <f t="shared" si="14"/>
        <v>-7460</v>
      </c>
      <c r="AJ23" s="739">
        <f t="shared" si="15"/>
        <v>-0.23367998997619346</v>
      </c>
      <c r="AK23" s="586"/>
    </row>
    <row r="24" spans="1:37" ht="23.1" customHeight="1" x14ac:dyDescent="0.35">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3921</v>
      </c>
      <c r="AI24" s="897">
        <f t="shared" si="14"/>
        <v>-969</v>
      </c>
      <c r="AJ24" s="739">
        <f t="shared" si="15"/>
        <v>-0.19815950920245398</v>
      </c>
      <c r="AK24" s="586"/>
    </row>
    <row r="25" spans="1:37" ht="23.1" customHeight="1" x14ac:dyDescent="0.35">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3400</v>
      </c>
      <c r="AI25" s="897">
        <f t="shared" si="14"/>
        <v>-1916</v>
      </c>
      <c r="AJ25" s="739">
        <f t="shared" si="15"/>
        <v>-0.36042136945071485</v>
      </c>
      <c r="AK25" s="586"/>
    </row>
    <row r="26" spans="1:37" ht="23.1" customHeight="1" x14ac:dyDescent="0.35">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27</v>
      </c>
      <c r="AI26" s="897">
        <f t="shared" si="14"/>
        <v>-11</v>
      </c>
      <c r="AJ26" s="739">
        <f t="shared" si="15"/>
        <v>-0.28947368421052633</v>
      </c>
      <c r="AK26" s="586"/>
    </row>
    <row r="27" spans="1:37" ht="23.1" customHeight="1" x14ac:dyDescent="0.35">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51896</v>
      </c>
      <c r="AI27" s="897">
        <f t="shared" si="14"/>
        <v>-19175</v>
      </c>
      <c r="AJ27" s="739">
        <f t="shared" si="15"/>
        <v>-0.26980062191329796</v>
      </c>
      <c r="AK27" s="586"/>
    </row>
    <row r="28" spans="1:37" ht="20.25" hidden="1" customHeight="1" outlineLevel="1" x14ac:dyDescent="0.35">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18">IF(P28&gt;0,"-","+")</f>
        <v>+</v>
      </c>
      <c r="S28" s="448">
        <f>'Summary Data'!CL29</f>
        <v>0</v>
      </c>
      <c r="T28" s="897">
        <f t="shared" si="6"/>
        <v>0</v>
      </c>
      <c r="U28" s="739" t="e">
        <f t="shared" si="7"/>
        <v>#DIV/0!</v>
      </c>
      <c r="V28" s="448">
        <f>'Summary Data'!CZ29</f>
        <v>0</v>
      </c>
      <c r="W28" s="897">
        <f t="shared" si="8"/>
        <v>0</v>
      </c>
      <c r="X28" s="739" t="e">
        <f t="shared" si="9"/>
        <v>#DIV/0!</v>
      </c>
      <c r="Y28" s="586" t="str">
        <f t="shared" ref="Y28:Y34" si="19">IF(W28&gt;0,"-","+")</f>
        <v>+</v>
      </c>
      <c r="Z28" s="448">
        <f>'Summary Data'!DN29</f>
        <v>0</v>
      </c>
      <c r="AA28" s="897">
        <f t="shared" si="10"/>
        <v>0</v>
      </c>
      <c r="AB28" s="739" t="e">
        <f t="shared" si="11"/>
        <v>#DIV/0!</v>
      </c>
      <c r="AC28" s="586" t="str">
        <f t="shared" ref="AC28:AC34" si="20">IF(AA28&gt;0,"-","+")</f>
        <v>+</v>
      </c>
      <c r="AD28" s="448">
        <f>'Summary Data'!EB29</f>
        <v>0</v>
      </c>
      <c r="AE28" s="897">
        <f t="shared" si="12"/>
        <v>0</v>
      </c>
      <c r="AF28" s="739" t="e">
        <f t="shared" si="13"/>
        <v>#DIV/0!</v>
      </c>
      <c r="AG28" s="586" t="str">
        <f t="shared" ref="AG28:AG34" si="21">IF(AE28&gt;0,"-","+")</f>
        <v>+</v>
      </c>
      <c r="AH28" s="448">
        <f>'Summary Data'!EP29</f>
        <v>0</v>
      </c>
      <c r="AI28" s="897">
        <f t="shared" si="14"/>
        <v>0</v>
      </c>
      <c r="AJ28" s="739" t="e">
        <f t="shared" si="15"/>
        <v>#DIV/0!</v>
      </c>
      <c r="AK28" s="586" t="str">
        <f t="shared" ref="AK28:AK34" si="22">IF(AI28&gt;0,"-","+")</f>
        <v>+</v>
      </c>
    </row>
    <row r="29" spans="1:37" ht="20.25" hidden="1" customHeight="1" outlineLevel="1" x14ac:dyDescent="0.35">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18"/>
        <v>+</v>
      </c>
      <c r="S29" s="444">
        <f>'Summary Data'!CL30</f>
        <v>0</v>
      </c>
      <c r="T29" s="897">
        <f t="shared" si="6"/>
        <v>0</v>
      </c>
      <c r="U29" s="739" t="e">
        <f t="shared" si="7"/>
        <v>#DIV/0!</v>
      </c>
      <c r="V29" s="444">
        <f>'Summary Data'!CZ30</f>
        <v>0</v>
      </c>
      <c r="W29" s="897">
        <f t="shared" si="8"/>
        <v>0</v>
      </c>
      <c r="X29" s="739" t="e">
        <f t="shared" si="9"/>
        <v>#DIV/0!</v>
      </c>
      <c r="Y29" s="586" t="str">
        <f t="shared" si="19"/>
        <v>+</v>
      </c>
      <c r="Z29" s="444">
        <f>'Summary Data'!DN30</f>
        <v>0</v>
      </c>
      <c r="AA29" s="897">
        <f t="shared" si="10"/>
        <v>0</v>
      </c>
      <c r="AB29" s="739" t="e">
        <f t="shared" si="11"/>
        <v>#DIV/0!</v>
      </c>
      <c r="AC29" s="586" t="str">
        <f t="shared" si="20"/>
        <v>+</v>
      </c>
      <c r="AD29" s="444">
        <f>'Summary Data'!EB30</f>
        <v>0</v>
      </c>
      <c r="AE29" s="897">
        <f t="shared" si="12"/>
        <v>0</v>
      </c>
      <c r="AF29" s="739" t="e">
        <f t="shared" si="13"/>
        <v>#DIV/0!</v>
      </c>
      <c r="AG29" s="586" t="str">
        <f t="shared" si="21"/>
        <v>+</v>
      </c>
      <c r="AH29" s="444">
        <f>'Summary Data'!EP30</f>
        <v>0</v>
      </c>
      <c r="AI29" s="897">
        <f t="shared" si="14"/>
        <v>0</v>
      </c>
      <c r="AJ29" s="739" t="e">
        <f t="shared" si="15"/>
        <v>#DIV/0!</v>
      </c>
      <c r="AK29" s="586" t="str">
        <f t="shared" si="22"/>
        <v>+</v>
      </c>
    </row>
    <row r="30" spans="1:37" ht="20.25" hidden="1" customHeight="1" outlineLevel="1" x14ac:dyDescent="0.35">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18"/>
        <v>+</v>
      </c>
      <c r="S30" s="442">
        <f>'Summary Data'!CL31</f>
        <v>0</v>
      </c>
      <c r="T30" s="897">
        <f t="shared" si="6"/>
        <v>0</v>
      </c>
      <c r="U30" s="739" t="e">
        <f t="shared" si="7"/>
        <v>#DIV/0!</v>
      </c>
      <c r="V30" s="442">
        <f>'Summary Data'!CZ31</f>
        <v>0</v>
      </c>
      <c r="W30" s="897">
        <f t="shared" si="8"/>
        <v>0</v>
      </c>
      <c r="X30" s="739" t="e">
        <f t="shared" si="9"/>
        <v>#DIV/0!</v>
      </c>
      <c r="Y30" s="586" t="str">
        <f t="shared" si="19"/>
        <v>+</v>
      </c>
      <c r="Z30" s="442">
        <f>'Summary Data'!DN31</f>
        <v>0</v>
      </c>
      <c r="AA30" s="897">
        <f t="shared" si="10"/>
        <v>0</v>
      </c>
      <c r="AB30" s="739" t="e">
        <f t="shared" si="11"/>
        <v>#DIV/0!</v>
      </c>
      <c r="AC30" s="586" t="str">
        <f t="shared" si="20"/>
        <v>+</v>
      </c>
      <c r="AD30" s="442">
        <f>'Summary Data'!EB31</f>
        <v>0</v>
      </c>
      <c r="AE30" s="897">
        <f t="shared" si="12"/>
        <v>0</v>
      </c>
      <c r="AF30" s="739" t="e">
        <f t="shared" si="13"/>
        <v>#DIV/0!</v>
      </c>
      <c r="AG30" s="586" t="str">
        <f t="shared" si="21"/>
        <v>+</v>
      </c>
      <c r="AH30" s="442">
        <f>'Summary Data'!EP31</f>
        <v>0</v>
      </c>
      <c r="AI30" s="897">
        <f t="shared" si="14"/>
        <v>0</v>
      </c>
      <c r="AJ30" s="739" t="e">
        <f t="shared" si="15"/>
        <v>#DIV/0!</v>
      </c>
      <c r="AK30" s="586" t="str">
        <f t="shared" si="22"/>
        <v>+</v>
      </c>
    </row>
    <row r="31" spans="1:37" ht="20.25" hidden="1" customHeight="1" outlineLevel="1" x14ac:dyDescent="0.35">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18"/>
        <v>#VALUE!</v>
      </c>
      <c r="S31" s="442" t="str">
        <f>'Summary Data'!CL32</f>
        <v>-</v>
      </c>
      <c r="T31" s="897" t="e">
        <f t="shared" si="6"/>
        <v>#VALUE!</v>
      </c>
      <c r="U31" s="739" t="e">
        <f t="shared" si="7"/>
        <v>#VALUE!</v>
      </c>
      <c r="V31" s="442" t="str">
        <f>'Summary Data'!CZ32</f>
        <v>-</v>
      </c>
      <c r="W31" s="897" t="e">
        <f t="shared" si="8"/>
        <v>#VALUE!</v>
      </c>
      <c r="X31" s="739" t="e">
        <f t="shared" si="9"/>
        <v>#VALUE!</v>
      </c>
      <c r="Y31" s="586" t="e">
        <f t="shared" si="19"/>
        <v>#VALUE!</v>
      </c>
      <c r="Z31" s="442" t="str">
        <f>'Summary Data'!DN32</f>
        <v>-</v>
      </c>
      <c r="AA31" s="897" t="e">
        <f t="shared" si="10"/>
        <v>#VALUE!</v>
      </c>
      <c r="AB31" s="739" t="e">
        <f t="shared" si="11"/>
        <v>#VALUE!</v>
      </c>
      <c r="AC31" s="586" t="e">
        <f t="shared" si="20"/>
        <v>#VALUE!</v>
      </c>
      <c r="AD31" s="442" t="str">
        <f>'Summary Data'!EB32</f>
        <v>-</v>
      </c>
      <c r="AE31" s="897" t="e">
        <f t="shared" si="12"/>
        <v>#VALUE!</v>
      </c>
      <c r="AF31" s="739" t="e">
        <f t="shared" si="13"/>
        <v>#VALUE!</v>
      </c>
      <c r="AG31" s="586" t="e">
        <f t="shared" si="21"/>
        <v>#VALUE!</v>
      </c>
      <c r="AH31" s="442" t="str">
        <f>'Summary Data'!EP32</f>
        <v>-</v>
      </c>
      <c r="AI31" s="897" t="e">
        <f t="shared" si="14"/>
        <v>#VALUE!</v>
      </c>
      <c r="AJ31" s="739" t="e">
        <f t="shared" si="15"/>
        <v>#VALUE!</v>
      </c>
      <c r="AK31" s="586" t="e">
        <f t="shared" si="22"/>
        <v>#VALUE!</v>
      </c>
    </row>
    <row r="32" spans="1:37" ht="20.25" hidden="1" customHeight="1" outlineLevel="1" x14ac:dyDescent="0.35">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18"/>
        <v>#VALUE!</v>
      </c>
      <c r="S32" s="442" t="str">
        <f>'Summary Data'!CL34</f>
        <v>-</v>
      </c>
      <c r="T32" s="897" t="e">
        <f t="shared" si="6"/>
        <v>#VALUE!</v>
      </c>
      <c r="U32" s="739" t="e">
        <f t="shared" si="7"/>
        <v>#VALUE!</v>
      </c>
      <c r="V32" s="442" t="str">
        <f>'Summary Data'!CZ34</f>
        <v>-</v>
      </c>
      <c r="W32" s="897" t="e">
        <f t="shared" si="8"/>
        <v>#VALUE!</v>
      </c>
      <c r="X32" s="739" t="e">
        <f t="shared" si="9"/>
        <v>#VALUE!</v>
      </c>
      <c r="Y32" s="586" t="e">
        <f t="shared" si="19"/>
        <v>#VALUE!</v>
      </c>
      <c r="Z32" s="442" t="str">
        <f>'Summary Data'!DN34</f>
        <v>-</v>
      </c>
      <c r="AA32" s="897" t="e">
        <f t="shared" si="10"/>
        <v>#VALUE!</v>
      </c>
      <c r="AB32" s="739" t="e">
        <f t="shared" si="11"/>
        <v>#VALUE!</v>
      </c>
      <c r="AC32" s="586" t="e">
        <f t="shared" si="20"/>
        <v>#VALUE!</v>
      </c>
      <c r="AD32" s="442" t="str">
        <f>'Summary Data'!EB34</f>
        <v>-</v>
      </c>
      <c r="AE32" s="897" t="e">
        <f t="shared" si="12"/>
        <v>#VALUE!</v>
      </c>
      <c r="AF32" s="739" t="e">
        <f t="shared" si="13"/>
        <v>#VALUE!</v>
      </c>
      <c r="AG32" s="586" t="e">
        <f t="shared" si="21"/>
        <v>#VALUE!</v>
      </c>
      <c r="AH32" s="442" t="str">
        <f>'Summary Data'!EP34</f>
        <v>-</v>
      </c>
      <c r="AI32" s="897" t="e">
        <f t="shared" si="14"/>
        <v>#VALUE!</v>
      </c>
      <c r="AJ32" s="739" t="e">
        <f t="shared" si="15"/>
        <v>#VALUE!</v>
      </c>
      <c r="AK32" s="586" t="e">
        <f t="shared" si="22"/>
        <v>#VALUE!</v>
      </c>
    </row>
    <row r="33" spans="1:37" ht="20.25" hidden="1" customHeight="1" outlineLevel="1" x14ac:dyDescent="0.35">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18"/>
        <v>#VALUE!</v>
      </c>
      <c r="S33" s="445" t="str">
        <f>'Summary Data'!CL35</f>
        <v>-</v>
      </c>
      <c r="T33" s="897" t="e">
        <f t="shared" si="6"/>
        <v>#VALUE!</v>
      </c>
      <c r="U33" s="739" t="e">
        <f t="shared" si="7"/>
        <v>#VALUE!</v>
      </c>
      <c r="V33" s="445" t="str">
        <f>'Summary Data'!CZ35</f>
        <v>-</v>
      </c>
      <c r="W33" s="897" t="e">
        <f t="shared" si="8"/>
        <v>#VALUE!</v>
      </c>
      <c r="X33" s="739" t="e">
        <f t="shared" si="9"/>
        <v>#VALUE!</v>
      </c>
      <c r="Y33" s="586" t="e">
        <f t="shared" si="19"/>
        <v>#VALUE!</v>
      </c>
      <c r="Z33" s="445" t="str">
        <f>'Summary Data'!DN35</f>
        <v>-</v>
      </c>
      <c r="AA33" s="897" t="e">
        <f t="shared" si="10"/>
        <v>#VALUE!</v>
      </c>
      <c r="AB33" s="739" t="e">
        <f t="shared" si="11"/>
        <v>#VALUE!</v>
      </c>
      <c r="AC33" s="586" t="e">
        <f t="shared" si="20"/>
        <v>#VALUE!</v>
      </c>
      <c r="AD33" s="445" t="str">
        <f>'Summary Data'!EB35</f>
        <v>-</v>
      </c>
      <c r="AE33" s="897" t="e">
        <f t="shared" si="12"/>
        <v>#VALUE!</v>
      </c>
      <c r="AF33" s="739" t="e">
        <f t="shared" si="13"/>
        <v>#VALUE!</v>
      </c>
      <c r="AG33" s="586" t="e">
        <f t="shared" si="21"/>
        <v>#VALUE!</v>
      </c>
      <c r="AH33" s="445" t="str">
        <f>'Summary Data'!EP35</f>
        <v>-</v>
      </c>
      <c r="AI33" s="897" t="e">
        <f t="shared" si="14"/>
        <v>#VALUE!</v>
      </c>
      <c r="AJ33" s="739" t="e">
        <f t="shared" si="15"/>
        <v>#VALUE!</v>
      </c>
      <c r="AK33" s="586" t="e">
        <f t="shared" si="22"/>
        <v>#VALUE!</v>
      </c>
    </row>
    <row r="34" spans="1:37" ht="20.25" hidden="1" customHeight="1" outlineLevel="1" x14ac:dyDescent="0.35">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18"/>
        <v>+</v>
      </c>
      <c r="S34" s="443">
        <f>'Summary Data'!CL36</f>
        <v>0</v>
      </c>
      <c r="T34" s="897">
        <f t="shared" si="6"/>
        <v>0</v>
      </c>
      <c r="U34" s="739" t="e">
        <f t="shared" si="7"/>
        <v>#DIV/0!</v>
      </c>
      <c r="V34" s="443">
        <f>'Summary Data'!CZ36</f>
        <v>0</v>
      </c>
      <c r="W34" s="897">
        <f t="shared" si="8"/>
        <v>0</v>
      </c>
      <c r="X34" s="739" t="e">
        <f t="shared" si="9"/>
        <v>#DIV/0!</v>
      </c>
      <c r="Y34" s="586" t="str">
        <f t="shared" si="19"/>
        <v>+</v>
      </c>
      <c r="Z34" s="443">
        <f>'Summary Data'!DN36</f>
        <v>0</v>
      </c>
      <c r="AA34" s="897">
        <f t="shared" si="10"/>
        <v>0</v>
      </c>
      <c r="AB34" s="739" t="e">
        <f t="shared" si="11"/>
        <v>#DIV/0!</v>
      </c>
      <c r="AC34" s="586" t="str">
        <f t="shared" si="20"/>
        <v>+</v>
      </c>
      <c r="AD34" s="443">
        <f>'Summary Data'!EB36</f>
        <v>0</v>
      </c>
      <c r="AE34" s="897">
        <f t="shared" si="12"/>
        <v>0</v>
      </c>
      <c r="AF34" s="739" t="e">
        <f t="shared" si="13"/>
        <v>#DIV/0!</v>
      </c>
      <c r="AG34" s="586" t="str">
        <f t="shared" si="21"/>
        <v>+</v>
      </c>
      <c r="AH34" s="443">
        <f>'Summary Data'!EP36</f>
        <v>0</v>
      </c>
      <c r="AI34" s="897">
        <f t="shared" si="14"/>
        <v>0</v>
      </c>
      <c r="AJ34" s="739" t="e">
        <f t="shared" si="15"/>
        <v>#DIV/0!</v>
      </c>
      <c r="AK34" s="586" t="str">
        <f t="shared" si="22"/>
        <v>+</v>
      </c>
    </row>
    <row r="35" spans="1:37" ht="23.1" customHeight="1" collapsed="1" x14ac:dyDescent="0.35">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515280</v>
      </c>
      <c r="AI35" s="897">
        <f t="shared" si="14"/>
        <v>-199228</v>
      </c>
      <c r="AJ35" s="739">
        <f t="shared" si="15"/>
        <v>-0.27883242734860914</v>
      </c>
      <c r="AK35" s="586"/>
    </row>
    <row r="36" spans="1:37" ht="23.1" customHeight="1" x14ac:dyDescent="0.35">
      <c r="A36" s="734"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4">S36-O36</f>
        <v>7852</v>
      </c>
      <c r="U36" s="739">
        <f t="shared" ref="U36:U68" si="25">T36/O36</f>
        <v>9.8310368789087197E-3</v>
      </c>
      <c r="V36" s="443">
        <f>'Summary Data'!CZ38</f>
        <v>811071</v>
      </c>
      <c r="W36" s="897">
        <f t="shared" ref="W36:W68" si="26">V36-S36</f>
        <v>4524</v>
      </c>
      <c r="X36" s="739">
        <f t="shared" ref="X36:X68" si="27">W36/S36</f>
        <v>5.6090965560593497E-3</v>
      </c>
      <c r="Y36" s="586"/>
      <c r="Z36" s="443">
        <f>'Summary Data'!DN38</f>
        <v>819549</v>
      </c>
      <c r="AA36" s="897">
        <f t="shared" ref="AA36:AA68" si="28">Z36-V36</f>
        <v>8478</v>
      </c>
      <c r="AB36" s="739">
        <f t="shared" ref="AB36:AB68" si="29">AA36/V36</f>
        <v>1.0452845681820705E-2</v>
      </c>
      <c r="AC36" s="586"/>
      <c r="AD36" s="443">
        <f>'Summary Data'!EB38</f>
        <v>823485</v>
      </c>
      <c r="AE36" s="897">
        <f t="shared" si="12"/>
        <v>3936</v>
      </c>
      <c r="AF36" s="739">
        <f t="shared" si="13"/>
        <v>4.8026414527990394E-3</v>
      </c>
      <c r="AG36" s="586"/>
      <c r="AH36" s="443">
        <f>'Summary Data'!EP38</f>
        <v>626618</v>
      </c>
      <c r="AI36" s="897">
        <f t="shared" si="14"/>
        <v>-196867</v>
      </c>
      <c r="AJ36" s="739">
        <f t="shared" si="15"/>
        <v>-0.23906567818478783</v>
      </c>
      <c r="AK36" s="586"/>
    </row>
    <row r="37" spans="1:37" ht="23.1" customHeight="1" x14ac:dyDescent="0.35">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4"/>
        <v>61067</v>
      </c>
      <c r="U37" s="739">
        <f t="shared" si="25"/>
        <v>4.2599068452748426E-2</v>
      </c>
      <c r="V37" s="449">
        <f>'Summary Data'!CZ39</f>
        <v>1496955</v>
      </c>
      <c r="W37" s="897">
        <f t="shared" si="26"/>
        <v>2359</v>
      </c>
      <c r="X37" s="739">
        <f t="shared" si="27"/>
        <v>1.5783529462142277E-3</v>
      </c>
      <c r="Y37" s="586"/>
      <c r="Z37" s="449">
        <f>'Summary Data'!DN39</f>
        <v>1525672</v>
      </c>
      <c r="AA37" s="897">
        <f t="shared" si="28"/>
        <v>28717</v>
      </c>
      <c r="AB37" s="739">
        <f t="shared" si="29"/>
        <v>1.9183609393735951E-2</v>
      </c>
      <c r="AC37" s="586"/>
      <c r="AD37" s="449">
        <f>'Summary Data'!EB39</f>
        <v>1537993</v>
      </c>
      <c r="AE37" s="897">
        <f t="shared" si="12"/>
        <v>12321</v>
      </c>
      <c r="AF37" s="739">
        <f t="shared" si="13"/>
        <v>8.0757856210247024E-3</v>
      </c>
      <c r="AG37" s="586"/>
      <c r="AH37" s="449">
        <f>'Summary Data'!EP39</f>
        <v>1141898</v>
      </c>
      <c r="AI37" s="897">
        <f t="shared" si="14"/>
        <v>-396095</v>
      </c>
      <c r="AJ37" s="739">
        <f t="shared" si="15"/>
        <v>-0.25754018386299549</v>
      </c>
      <c r="AK37" s="586"/>
    </row>
    <row r="38" spans="1:37" ht="23.1" customHeight="1" x14ac:dyDescent="0.35">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0">IF(P38&gt;0,"-","+")</f>
        <v>-</v>
      </c>
      <c r="S38" s="446">
        <f>'Summary Data'!CL40</f>
        <v>3.6197072653747231E-4</v>
      </c>
      <c r="T38" s="397">
        <f t="shared" si="24"/>
        <v>-6.2855000741152698E-5</v>
      </c>
      <c r="U38" s="739">
        <f t="shared" si="25"/>
        <v>-0.14795478876430851</v>
      </c>
      <c r="V38" s="446">
        <f>'Summary Data'!CZ40</f>
        <v>3.4803985423743531E-4</v>
      </c>
      <c r="W38" s="397">
        <f t="shared" si="26"/>
        <v>-1.3930872300036996E-5</v>
      </c>
      <c r="X38" s="739">
        <f t="shared" si="27"/>
        <v>-3.8486184872728459E-2</v>
      </c>
      <c r="Y38" s="585" t="str">
        <f t="shared" ref="Y38:Y47" si="31">IF(W38&gt;0,"-","+")</f>
        <v>+</v>
      </c>
      <c r="Z38" s="446">
        <f>'Summary Data'!DN40</f>
        <v>3.0871642135400009E-4</v>
      </c>
      <c r="AA38" s="397">
        <f t="shared" si="28"/>
        <v>-3.9323432883435223E-5</v>
      </c>
      <c r="AB38" s="739">
        <f t="shared" si="29"/>
        <v>-0.11298543084841224</v>
      </c>
      <c r="AC38" s="585" t="str">
        <f t="shared" ref="AC38:AC47" si="32">IF(AA38&gt;0,"-","+")</f>
        <v>+</v>
      </c>
      <c r="AD38" s="446">
        <f>'Summary Data'!EB40</f>
        <v>3.6801207807837875E-4</v>
      </c>
      <c r="AE38" s="397">
        <f t="shared" si="12"/>
        <v>5.9295656724378662E-5</v>
      </c>
      <c r="AF38" s="739">
        <f t="shared" si="13"/>
        <v>0.19207159912101113</v>
      </c>
      <c r="AG38" s="585" t="str">
        <f t="shared" ref="AG38:AG47" si="33">IF(AE38&gt;0,"-","+")</f>
        <v>-</v>
      </c>
      <c r="AH38" s="446">
        <f>'Summary Data'!EP40</f>
        <v>2.898682719472317E-4</v>
      </c>
      <c r="AI38" s="397">
        <f t="shared" si="14"/>
        <v>-7.8143806131147052E-5</v>
      </c>
      <c r="AJ38" s="739">
        <f t="shared" si="15"/>
        <v>-0.21234033007607994</v>
      </c>
      <c r="AK38" s="585" t="str">
        <f t="shared" ref="AK38:AK47" si="34">IF(AI38&gt;0,"-","+")</f>
        <v>+</v>
      </c>
    </row>
    <row r="39" spans="1:37" ht="20.25" hidden="1" customHeight="1" outlineLevel="1" x14ac:dyDescent="0.35">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4">
        <v>0</v>
      </c>
      <c r="N39" s="894" t="e">
        <v>#DIV/0!</v>
      </c>
      <c r="O39" s="438">
        <v>0</v>
      </c>
      <c r="P39" s="405">
        <f t="shared" si="4"/>
        <v>0</v>
      </c>
      <c r="Q39" s="739" t="e">
        <f t="shared" si="5"/>
        <v>#DIV/0!</v>
      </c>
      <c r="R39" s="585" t="str">
        <f t="shared" si="30"/>
        <v>+</v>
      </c>
      <c r="S39" s="438">
        <f>'Summary Data'!CL41</f>
        <v>0</v>
      </c>
      <c r="T39" s="405">
        <f t="shared" si="24"/>
        <v>0</v>
      </c>
      <c r="U39" s="739" t="e">
        <f t="shared" si="25"/>
        <v>#DIV/0!</v>
      </c>
      <c r="V39" s="438">
        <f>'Summary Data'!CZ41</f>
        <v>0</v>
      </c>
      <c r="W39" s="405">
        <f t="shared" si="26"/>
        <v>0</v>
      </c>
      <c r="X39" s="739" t="e">
        <f t="shared" si="27"/>
        <v>#DIV/0!</v>
      </c>
      <c r="Y39" s="585" t="str">
        <f t="shared" si="31"/>
        <v>+</v>
      </c>
      <c r="Z39" s="438">
        <f>'Summary Data'!DN41</f>
        <v>0</v>
      </c>
      <c r="AA39" s="405">
        <f t="shared" si="28"/>
        <v>0</v>
      </c>
      <c r="AB39" s="739" t="e">
        <f t="shared" si="29"/>
        <v>#DIV/0!</v>
      </c>
      <c r="AC39" s="585" t="str">
        <f t="shared" si="32"/>
        <v>+</v>
      </c>
      <c r="AD39" s="438">
        <f>'Summary Data'!EB41</f>
        <v>0</v>
      </c>
      <c r="AE39" s="405">
        <f t="shared" si="12"/>
        <v>0</v>
      </c>
      <c r="AF39" s="739" t="e">
        <f t="shared" si="13"/>
        <v>#DIV/0!</v>
      </c>
      <c r="AG39" s="585" t="str">
        <f t="shared" si="33"/>
        <v>+</v>
      </c>
      <c r="AH39" s="438">
        <f>'Summary Data'!EP41</f>
        <v>0</v>
      </c>
      <c r="AI39" s="405">
        <f t="shared" si="14"/>
        <v>0</v>
      </c>
      <c r="AJ39" s="739" t="e">
        <f t="shared" si="15"/>
        <v>#DIV/0!</v>
      </c>
      <c r="AK39" s="585" t="str">
        <f t="shared" si="34"/>
        <v>+</v>
      </c>
    </row>
    <row r="40" spans="1:37" ht="20.25" hidden="1" customHeight="1" outlineLevel="1" x14ac:dyDescent="0.35">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0"/>
        <v>#VALUE!</v>
      </c>
      <c r="S40" s="442" t="str">
        <f>'Summary Data'!CL42</f>
        <v>-</v>
      </c>
      <c r="T40" s="405" t="e">
        <f t="shared" si="24"/>
        <v>#VALUE!</v>
      </c>
      <c r="U40" s="739" t="e">
        <f t="shared" si="25"/>
        <v>#VALUE!</v>
      </c>
      <c r="V40" s="442" t="str">
        <f>'Summary Data'!CZ42</f>
        <v>-</v>
      </c>
      <c r="W40" s="405" t="e">
        <f t="shared" si="26"/>
        <v>#VALUE!</v>
      </c>
      <c r="X40" s="739" t="e">
        <f t="shared" si="27"/>
        <v>#VALUE!</v>
      </c>
      <c r="Y40" s="585" t="e">
        <f t="shared" si="31"/>
        <v>#VALUE!</v>
      </c>
      <c r="Z40" s="442" t="str">
        <f>'Summary Data'!DN42</f>
        <v>-</v>
      </c>
      <c r="AA40" s="405" t="e">
        <f t="shared" si="28"/>
        <v>#VALUE!</v>
      </c>
      <c r="AB40" s="739" t="e">
        <f t="shared" si="29"/>
        <v>#VALUE!</v>
      </c>
      <c r="AC40" s="585" t="e">
        <f t="shared" si="32"/>
        <v>#VALUE!</v>
      </c>
      <c r="AD40" s="442" t="str">
        <f>'Summary Data'!EB42</f>
        <v>-</v>
      </c>
      <c r="AE40" s="405" t="e">
        <f t="shared" si="12"/>
        <v>#VALUE!</v>
      </c>
      <c r="AF40" s="739" t="e">
        <f t="shared" si="13"/>
        <v>#VALUE!</v>
      </c>
      <c r="AG40" s="585" t="e">
        <f t="shared" si="33"/>
        <v>#VALUE!</v>
      </c>
      <c r="AH40" s="442" t="str">
        <f>'Summary Data'!EP42</f>
        <v>-</v>
      </c>
      <c r="AI40" s="405" t="e">
        <f t="shared" si="14"/>
        <v>#VALUE!</v>
      </c>
      <c r="AJ40" s="739" t="e">
        <f t="shared" si="15"/>
        <v>#VALUE!</v>
      </c>
      <c r="AK40" s="585" t="e">
        <f t="shared" si="34"/>
        <v>#VALUE!</v>
      </c>
    </row>
    <row r="41" spans="1:37" ht="20.25" hidden="1" customHeight="1" outlineLevel="1" x14ac:dyDescent="0.35">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0"/>
        <v>#VALUE!</v>
      </c>
      <c r="S41" s="442" t="str">
        <f>'Summary Data'!CL43</f>
        <v>-</v>
      </c>
      <c r="T41" s="405" t="e">
        <f t="shared" si="24"/>
        <v>#VALUE!</v>
      </c>
      <c r="U41" s="739" t="e">
        <f t="shared" si="25"/>
        <v>#VALUE!</v>
      </c>
      <c r="V41" s="442" t="str">
        <f>'Summary Data'!CZ43</f>
        <v>-</v>
      </c>
      <c r="W41" s="405" t="e">
        <f t="shared" si="26"/>
        <v>#VALUE!</v>
      </c>
      <c r="X41" s="739" t="e">
        <f t="shared" si="27"/>
        <v>#VALUE!</v>
      </c>
      <c r="Y41" s="585" t="e">
        <f t="shared" si="31"/>
        <v>#VALUE!</v>
      </c>
      <c r="Z41" s="442" t="str">
        <f>'Summary Data'!DN43</f>
        <v>-</v>
      </c>
      <c r="AA41" s="405" t="e">
        <f t="shared" si="28"/>
        <v>#VALUE!</v>
      </c>
      <c r="AB41" s="739" t="e">
        <f t="shared" si="29"/>
        <v>#VALUE!</v>
      </c>
      <c r="AC41" s="585" t="e">
        <f t="shared" si="32"/>
        <v>#VALUE!</v>
      </c>
      <c r="AD41" s="442" t="str">
        <f>'Summary Data'!EB43</f>
        <v>-</v>
      </c>
      <c r="AE41" s="405" t="e">
        <f t="shared" si="12"/>
        <v>#VALUE!</v>
      </c>
      <c r="AF41" s="739" t="e">
        <f t="shared" si="13"/>
        <v>#VALUE!</v>
      </c>
      <c r="AG41" s="585" t="e">
        <f t="shared" si="33"/>
        <v>#VALUE!</v>
      </c>
      <c r="AH41" s="442" t="str">
        <f>'Summary Data'!EP43</f>
        <v>-</v>
      </c>
      <c r="AI41" s="405" t="e">
        <f t="shared" si="14"/>
        <v>#VALUE!</v>
      </c>
      <c r="AJ41" s="739" t="e">
        <f t="shared" si="15"/>
        <v>#VALUE!</v>
      </c>
      <c r="AK41" s="585" t="e">
        <f t="shared" si="34"/>
        <v>#VALUE!</v>
      </c>
    </row>
    <row r="42" spans="1:37" ht="20.25" hidden="1" customHeight="1" outlineLevel="1" x14ac:dyDescent="0.35">
      <c r="A42" s="431" t="s">
        <v>58</v>
      </c>
      <c r="B42" s="438">
        <v>0</v>
      </c>
      <c r="C42" s="438">
        <v>0</v>
      </c>
      <c r="D42" s="405">
        <f t="shared" si="16"/>
        <v>0</v>
      </c>
      <c r="E42" s="382" t="e">
        <f t="shared" si="17"/>
        <v>#DIV/0!</v>
      </c>
      <c r="F42" s="383">
        <v>0</v>
      </c>
      <c r="G42" s="454">
        <f t="shared" si="0"/>
        <v>0</v>
      </c>
      <c r="H42" s="382" t="e">
        <f t="shared" si="23"/>
        <v>#DIV/0!</v>
      </c>
      <c r="I42" s="660">
        <v>0</v>
      </c>
      <c r="J42" s="454">
        <f t="shared" si="2"/>
        <v>0</v>
      </c>
      <c r="K42" s="432" t="e">
        <f t="shared" si="3"/>
        <v>#DIV/0!</v>
      </c>
      <c r="L42" s="462">
        <v>0</v>
      </c>
      <c r="M42" s="744">
        <v>0</v>
      </c>
      <c r="N42" s="894" t="e">
        <v>#DIV/0!</v>
      </c>
      <c r="O42" s="660">
        <v>0</v>
      </c>
      <c r="P42" s="405">
        <f t="shared" si="4"/>
        <v>0</v>
      </c>
      <c r="Q42" s="739" t="e">
        <f t="shared" si="5"/>
        <v>#DIV/0!</v>
      </c>
      <c r="R42" s="585" t="str">
        <f t="shared" si="30"/>
        <v>+</v>
      </c>
      <c r="S42" s="660">
        <f>'Summary Data'!CL44</f>
        <v>0</v>
      </c>
      <c r="T42" s="405">
        <f t="shared" si="24"/>
        <v>0</v>
      </c>
      <c r="U42" s="739" t="e">
        <f t="shared" si="25"/>
        <v>#DIV/0!</v>
      </c>
      <c r="V42" s="660">
        <f>'Summary Data'!CZ44</f>
        <v>0</v>
      </c>
      <c r="W42" s="405">
        <f t="shared" si="26"/>
        <v>0</v>
      </c>
      <c r="X42" s="739" t="e">
        <f t="shared" si="27"/>
        <v>#DIV/0!</v>
      </c>
      <c r="Y42" s="585" t="str">
        <f t="shared" si="31"/>
        <v>+</v>
      </c>
      <c r="Z42" s="660">
        <f>'Summary Data'!DN44</f>
        <v>0</v>
      </c>
      <c r="AA42" s="405">
        <f t="shared" si="28"/>
        <v>0</v>
      </c>
      <c r="AB42" s="739" t="e">
        <f t="shared" si="29"/>
        <v>#DIV/0!</v>
      </c>
      <c r="AC42" s="585" t="str">
        <f t="shared" si="32"/>
        <v>+</v>
      </c>
      <c r="AD42" s="660">
        <f>'Summary Data'!EB44</f>
        <v>0</v>
      </c>
      <c r="AE42" s="405">
        <f t="shared" si="12"/>
        <v>0</v>
      </c>
      <c r="AF42" s="739" t="e">
        <f t="shared" si="13"/>
        <v>#DIV/0!</v>
      </c>
      <c r="AG42" s="585" t="str">
        <f t="shared" si="33"/>
        <v>+</v>
      </c>
      <c r="AH42" s="660">
        <f>'Summary Data'!EP44</f>
        <v>0</v>
      </c>
      <c r="AI42" s="405">
        <f t="shared" si="14"/>
        <v>0</v>
      </c>
      <c r="AJ42" s="739" t="e">
        <f t="shared" si="15"/>
        <v>#DIV/0!</v>
      </c>
      <c r="AK42" s="585" t="str">
        <f t="shared" si="34"/>
        <v>+</v>
      </c>
    </row>
    <row r="43" spans="1:37" ht="23.1" customHeight="1" collapsed="1" x14ac:dyDescent="0.35">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0"/>
        <v>-</v>
      </c>
      <c r="S43" s="450">
        <f>'Summary Data'!CL45</f>
        <v>13132064.09</v>
      </c>
      <c r="T43" s="898">
        <f t="shared" si="24"/>
        <v>-662427.17999999784</v>
      </c>
      <c r="U43" s="739">
        <f t="shared" si="25"/>
        <v>-4.8021138803475277E-2</v>
      </c>
      <c r="V43" s="450">
        <f>'Summary Data'!CZ45</f>
        <v>12532014.41</v>
      </c>
      <c r="W43" s="898">
        <f t="shared" si="26"/>
        <v>-600049.6799999997</v>
      </c>
      <c r="X43" s="739">
        <f t="shared" si="27"/>
        <v>-4.5693477878845756E-2</v>
      </c>
      <c r="Y43" s="585" t="str">
        <f t="shared" si="31"/>
        <v>+</v>
      </c>
      <c r="Z43" s="450">
        <f>'Summary Data'!DN45</f>
        <v>11597517.579999998</v>
      </c>
      <c r="AA43" s="898">
        <f t="shared" si="28"/>
        <v>-934496.83000000194</v>
      </c>
      <c r="AB43" s="739">
        <f t="shared" si="29"/>
        <v>-7.4568764400263873E-2</v>
      </c>
      <c r="AC43" s="585" t="str">
        <f t="shared" si="32"/>
        <v>+</v>
      </c>
      <c r="AD43" s="450">
        <f>'Summary Data'!EB45</f>
        <v>11240086.65</v>
      </c>
      <c r="AE43" s="898">
        <f t="shared" si="12"/>
        <v>-357430.92999999784</v>
      </c>
      <c r="AF43" s="739">
        <f t="shared" si="13"/>
        <v>-3.0819606655857975E-2</v>
      </c>
      <c r="AG43" s="585" t="str">
        <f t="shared" si="33"/>
        <v>+</v>
      </c>
      <c r="AH43" s="450">
        <f>'Summary Data'!EP45</f>
        <v>9121883.7899999991</v>
      </c>
      <c r="AI43" s="898">
        <f t="shared" si="14"/>
        <v>-2118202.8600000013</v>
      </c>
      <c r="AJ43" s="739">
        <f t="shared" si="15"/>
        <v>-0.18845075896278798</v>
      </c>
      <c r="AK43" s="585" t="str">
        <f t="shared" si="34"/>
        <v>+</v>
      </c>
    </row>
    <row r="44" spans="1:37" ht="23.1" customHeight="1" x14ac:dyDescent="0.35">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0"/>
        <v>-</v>
      </c>
      <c r="S44" s="451">
        <f>'Summary Data'!CL46</f>
        <v>8.7863637330756941</v>
      </c>
      <c r="T44" s="899">
        <f t="shared" si="24"/>
        <v>-0.83638632639292965</v>
      </c>
      <c r="U44" s="739">
        <f t="shared" si="25"/>
        <v>-8.6917598526830661E-2</v>
      </c>
      <c r="V44" s="451">
        <f>'Summary Data'!CZ46</f>
        <v>8.3716707649862556</v>
      </c>
      <c r="W44" s="899">
        <f t="shared" si="26"/>
        <v>-0.41469296808943845</v>
      </c>
      <c r="X44" s="739">
        <f t="shared" si="27"/>
        <v>-4.7197336769516353E-2</v>
      </c>
      <c r="Y44" s="585" t="str">
        <f t="shared" si="31"/>
        <v>+</v>
      </c>
      <c r="Z44" s="451">
        <f>'Summary Data'!DN46</f>
        <v>7.6015798808656108</v>
      </c>
      <c r="AA44" s="899">
        <f t="shared" si="28"/>
        <v>-0.77009088412064486</v>
      </c>
      <c r="AB44" s="739">
        <f t="shared" si="29"/>
        <v>-9.1987717355235615E-2</v>
      </c>
      <c r="AC44" s="585" t="str">
        <f t="shared" si="32"/>
        <v>+</v>
      </c>
      <c r="AD44" s="451">
        <f>'Summary Data'!EB46</f>
        <v>7.3082820598013125</v>
      </c>
      <c r="AE44" s="899">
        <f t="shared" si="12"/>
        <v>-0.29329782106429825</v>
      </c>
      <c r="AF44" s="739">
        <f t="shared" si="13"/>
        <v>-3.8583797797425726E-2</v>
      </c>
      <c r="AG44" s="585" t="str">
        <f t="shared" si="33"/>
        <v>+</v>
      </c>
      <c r="AH44" s="451">
        <f>'Summary Data'!EP46</f>
        <v>7.9883525411201344</v>
      </c>
      <c r="AI44" s="899">
        <f t="shared" si="14"/>
        <v>0.68007048131882186</v>
      </c>
      <c r="AJ44" s="739">
        <f t="shared" si="15"/>
        <v>9.3054766599595454E-2</v>
      </c>
      <c r="AK44" s="585" t="str">
        <f t="shared" si="34"/>
        <v>-</v>
      </c>
    </row>
    <row r="45" spans="1:37" ht="23.1" customHeight="1" x14ac:dyDescent="0.35">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0"/>
        <v>-</v>
      </c>
      <c r="S45" s="446">
        <f>'Summary Data'!CL47</f>
        <v>0.13862139447586516</v>
      </c>
      <c r="T45" s="397">
        <f t="shared" si="24"/>
        <v>-6.9925473102313007E-3</v>
      </c>
      <c r="U45" s="739">
        <f t="shared" si="25"/>
        <v>-4.8021138803475236E-2</v>
      </c>
      <c r="V45" s="446">
        <f>'Summary Data'!CZ47</f>
        <v>0.13228730085384746</v>
      </c>
      <c r="W45" s="397">
        <f t="shared" si="26"/>
        <v>-6.3340936220177002E-3</v>
      </c>
      <c r="X45" s="739">
        <f t="shared" si="27"/>
        <v>-4.5693477878845784E-2</v>
      </c>
      <c r="Y45" s="585" t="str">
        <f t="shared" si="31"/>
        <v>+</v>
      </c>
      <c r="Z45" s="446">
        <f>'Summary Data'!DN47</f>
        <v>0.12242280028333009</v>
      </c>
      <c r="AA45" s="397">
        <f t="shared" si="28"/>
        <v>-9.8645005705173677E-3</v>
      </c>
      <c r="AB45" s="739">
        <f t="shared" si="29"/>
        <v>-7.4568764400263804E-2</v>
      </c>
      <c r="AC45" s="585" t="str">
        <f t="shared" si="32"/>
        <v>+</v>
      </c>
      <c r="AD45" s="446">
        <f>'Summary Data'!EB47</f>
        <v>0.11864977773288919</v>
      </c>
      <c r="AE45" s="397">
        <f t="shared" si="12"/>
        <v>-3.7730225504409021E-3</v>
      </c>
      <c r="AF45" s="739">
        <f t="shared" si="13"/>
        <v>-3.0819606655858058E-2</v>
      </c>
      <c r="AG45" s="585" t="str">
        <f t="shared" si="33"/>
        <v>+</v>
      </c>
      <c r="AH45" s="446">
        <f>'Summary Data'!EP47</f>
        <v>9.6290137068360121E-2</v>
      </c>
      <c r="AI45" s="397">
        <f t="shared" si="14"/>
        <v>-2.2359640664529071E-2</v>
      </c>
      <c r="AJ45" s="739">
        <f t="shared" si="15"/>
        <v>-0.18845075896278798</v>
      </c>
      <c r="AK45" s="585" t="str">
        <f t="shared" si="34"/>
        <v>+</v>
      </c>
    </row>
    <row r="46" spans="1:37" ht="23.1" customHeight="1" x14ac:dyDescent="0.35">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0"/>
        <v>+</v>
      </c>
      <c r="S46" s="450">
        <f>'Summary Data'!CL48</f>
        <v>3868401.9499999993</v>
      </c>
      <c r="T46" s="898">
        <f t="shared" si="24"/>
        <v>162014.73999999836</v>
      </c>
      <c r="U46" s="739">
        <f t="shared" si="25"/>
        <v>4.3712308191350122E-2</v>
      </c>
      <c r="V46" s="450">
        <f>'Summary Data'!CZ48</f>
        <v>3955984.86</v>
      </c>
      <c r="W46" s="898">
        <f t="shared" si="26"/>
        <v>87582.910000000615</v>
      </c>
      <c r="X46" s="739">
        <f t="shared" si="27"/>
        <v>2.2640591937453818E-2</v>
      </c>
      <c r="Y46" s="585" t="str">
        <f t="shared" si="31"/>
        <v>-</v>
      </c>
      <c r="Z46" s="450">
        <f>'Summary Data'!DN48</f>
        <v>4346475.07</v>
      </c>
      <c r="AA46" s="898">
        <f t="shared" si="28"/>
        <v>390490.21000000043</v>
      </c>
      <c r="AB46" s="739">
        <f t="shared" si="29"/>
        <v>9.8708722055119408E-2</v>
      </c>
      <c r="AC46" s="585" t="str">
        <f t="shared" si="32"/>
        <v>-</v>
      </c>
      <c r="AD46" s="450">
        <f>'Summary Data'!EB48</f>
        <v>4538908.63</v>
      </c>
      <c r="AE46" s="898">
        <f t="shared" si="12"/>
        <v>192433.55999999959</v>
      </c>
      <c r="AF46" s="739">
        <f t="shared" si="13"/>
        <v>4.4273476069885652E-2</v>
      </c>
      <c r="AG46" s="585" t="str">
        <f t="shared" si="33"/>
        <v>-</v>
      </c>
      <c r="AH46" s="450">
        <f>'Summary Data'!EP48</f>
        <v>3323455.04</v>
      </c>
      <c r="AI46" s="898">
        <f t="shared" si="14"/>
        <v>-1215453.5899999999</v>
      </c>
      <c r="AJ46" s="739">
        <f t="shared" si="15"/>
        <v>-0.26778542796971877</v>
      </c>
      <c r="AK46" s="585" t="str">
        <f t="shared" si="34"/>
        <v>+</v>
      </c>
    </row>
    <row r="47" spans="1:37"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0"/>
        <v>-</v>
      </c>
      <c r="S47" s="452">
        <f>'Summary Data'!CL49</f>
        <v>46.482366052653703</v>
      </c>
      <c r="T47" s="900">
        <f t="shared" si="24"/>
        <v>-19.275692459872033</v>
      </c>
      <c r="U47" s="739">
        <f t="shared" si="25"/>
        <v>-0.29313049831299925</v>
      </c>
      <c r="V47" s="452">
        <f>'Summary Data'!CZ49</f>
        <v>52.372871648904479</v>
      </c>
      <c r="W47" s="900">
        <f t="shared" si="26"/>
        <v>5.890505596250776</v>
      </c>
      <c r="X47" s="739">
        <f t="shared" si="27"/>
        <v>0.12672559717760934</v>
      </c>
      <c r="Y47" s="585" t="str">
        <f t="shared" si="31"/>
        <v>-</v>
      </c>
      <c r="Z47" s="452">
        <f>'Summary Data'!DN49</f>
        <v>63.569120864656163</v>
      </c>
      <c r="AA47" s="900">
        <f t="shared" si="28"/>
        <v>11.196249215751685</v>
      </c>
      <c r="AB47" s="739">
        <f t="shared" si="29"/>
        <v>0.21377955539288984</v>
      </c>
      <c r="AC47" s="585" t="str">
        <f t="shared" si="32"/>
        <v>-</v>
      </c>
      <c r="AD47" s="452">
        <f>'Summary Data'!EB49</f>
        <v>64.193200531771964</v>
      </c>
      <c r="AE47" s="900">
        <f t="shared" si="12"/>
        <v>0.62407966711580087</v>
      </c>
      <c r="AF47" s="739">
        <f t="shared" si="13"/>
        <v>9.817339906973345E-3</v>
      </c>
      <c r="AG47" s="585" t="str">
        <f t="shared" si="33"/>
        <v>-</v>
      </c>
      <c r="AH47" s="452">
        <f>'Summary Data'!EP49</f>
        <v>63.279798933739528</v>
      </c>
      <c r="AI47" s="900">
        <f t="shared" si="14"/>
        <v>-0.91340159803243637</v>
      </c>
      <c r="AJ47" s="739">
        <f t="shared" si="15"/>
        <v>-1.4228946219628896E-2</v>
      </c>
      <c r="AK47" s="585" t="str">
        <f t="shared" si="34"/>
        <v>+</v>
      </c>
    </row>
    <row r="48" spans="1:37" ht="23.1" customHeight="1" x14ac:dyDescent="0.35">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4"/>
        <v>2.5890802263883406E-2</v>
      </c>
      <c r="U48" s="739">
        <f t="shared" si="25"/>
        <v>9.636080246522212E-2</v>
      </c>
      <c r="V48" s="446">
        <f>'Summary Data'!CZ50</f>
        <v>0.31567030890447245</v>
      </c>
      <c r="W48" s="397">
        <f t="shared" si="26"/>
        <v>2.1093468318858222E-2</v>
      </c>
      <c r="X48" s="739">
        <f t="shared" si="27"/>
        <v>7.1605996849327086E-2</v>
      </c>
      <c r="Y48" s="586"/>
      <c r="Z48" s="446">
        <f>'Summary Data'!DN50</f>
        <v>0.37477632950481815</v>
      </c>
      <c r="AA48" s="397">
        <f t="shared" si="28"/>
        <v>5.9106020600345699E-2</v>
      </c>
      <c r="AB48" s="739">
        <f t="shared" si="29"/>
        <v>0.18723972110481968</v>
      </c>
      <c r="AC48" s="586"/>
      <c r="AD48" s="446">
        <f>'Summary Data'!EB50</f>
        <v>0.40381438073700254</v>
      </c>
      <c r="AE48" s="397">
        <f t="shared" si="12"/>
        <v>2.9038051232184392E-2</v>
      </c>
      <c r="AF48" s="739">
        <f t="shared" si="13"/>
        <v>7.7481017199116028E-2</v>
      </c>
      <c r="AG48" s="586"/>
      <c r="AH48" s="446">
        <f>'Summary Data'!EP50</f>
        <v>0.36433867351427862</v>
      </c>
      <c r="AI48" s="397">
        <f t="shared" si="14"/>
        <v>-3.9475707222723921E-2</v>
      </c>
      <c r="AJ48" s="739">
        <f t="shared" si="15"/>
        <v>-9.7757061426779104E-2</v>
      </c>
      <c r="AK48" s="586"/>
    </row>
    <row r="49" spans="1:37" ht="20.25" hidden="1" customHeight="1" outlineLevel="1" x14ac:dyDescent="0.35">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4"/>
        <v>0</v>
      </c>
      <c r="U49" s="739" t="e">
        <f t="shared" si="25"/>
        <v>#DIV/0!</v>
      </c>
      <c r="V49" s="438">
        <f>'Summary Data'!CZ51</f>
        <v>0</v>
      </c>
      <c r="W49" s="405">
        <f t="shared" si="26"/>
        <v>0</v>
      </c>
      <c r="X49" s="739" t="e">
        <f t="shared" si="27"/>
        <v>#DIV/0!</v>
      </c>
      <c r="Y49" s="586"/>
      <c r="Z49" s="438">
        <f>'Summary Data'!DN51</f>
        <v>0</v>
      </c>
      <c r="AA49" s="405">
        <f t="shared" si="28"/>
        <v>0</v>
      </c>
      <c r="AB49" s="739" t="e">
        <f t="shared" si="29"/>
        <v>#DIV/0!</v>
      </c>
      <c r="AC49" s="586"/>
      <c r="AD49" s="438">
        <f>'Summary Data'!EB51</f>
        <v>0</v>
      </c>
      <c r="AE49" s="405">
        <f t="shared" si="12"/>
        <v>0</v>
      </c>
      <c r="AF49" s="739" t="e">
        <f t="shared" si="13"/>
        <v>#DIV/0!</v>
      </c>
      <c r="AG49" s="586"/>
      <c r="AH49" s="438">
        <f>'Summary Data'!EP51</f>
        <v>0</v>
      </c>
      <c r="AI49" s="405">
        <f t="shared" si="14"/>
        <v>0</v>
      </c>
      <c r="AJ49" s="739" t="e">
        <f t="shared" si="15"/>
        <v>#DIV/0!</v>
      </c>
      <c r="AK49" s="586"/>
    </row>
    <row r="50" spans="1:37" ht="23.1" customHeight="1" collapsed="1" x14ac:dyDescent="0.35">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4"/>
        <v>-42</v>
      </c>
      <c r="U50" s="739">
        <f t="shared" si="25"/>
        <v>-0.14189189189189189</v>
      </c>
      <c r="V50" s="444">
        <f>'Summary Data'!CZ52</f>
        <v>213</v>
      </c>
      <c r="W50" s="897">
        <f t="shared" si="26"/>
        <v>-41</v>
      </c>
      <c r="X50" s="739">
        <f t="shared" si="27"/>
        <v>-0.16141732283464566</v>
      </c>
      <c r="Y50" s="586"/>
      <c r="Z50" s="444">
        <f>'Summary Data'!DN52</f>
        <v>159</v>
      </c>
      <c r="AA50" s="897">
        <f t="shared" si="28"/>
        <v>-54</v>
      </c>
      <c r="AB50" s="739">
        <f t="shared" si="29"/>
        <v>-0.25352112676056338</v>
      </c>
      <c r="AC50" s="586"/>
      <c r="AD50" s="444">
        <f>'Summary Data'!EB52</f>
        <v>162</v>
      </c>
      <c r="AE50" s="897">
        <f t="shared" si="12"/>
        <v>3</v>
      </c>
      <c r="AF50" s="739">
        <f t="shared" si="13"/>
        <v>1.8867924528301886E-2</v>
      </c>
      <c r="AG50" s="586"/>
      <c r="AH50" s="444">
        <f>'Summary Data'!EP52</f>
        <v>134</v>
      </c>
      <c r="AI50" s="897">
        <f t="shared" si="14"/>
        <v>-28</v>
      </c>
      <c r="AJ50" s="739">
        <f t="shared" si="15"/>
        <v>-0.1728395061728395</v>
      </c>
      <c r="AK50" s="586"/>
    </row>
    <row r="51" spans="1:37" ht="23.1" customHeight="1" x14ac:dyDescent="0.35">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4"/>
        <v>-2</v>
      </c>
      <c r="U51" s="739">
        <f t="shared" si="25"/>
        <v>-0.18181818181818182</v>
      </c>
      <c r="V51" s="444">
        <f>'Summary Data'!CZ53</f>
        <v>7</v>
      </c>
      <c r="W51" s="897">
        <f t="shared" si="26"/>
        <v>-2</v>
      </c>
      <c r="X51" s="739">
        <f t="shared" si="27"/>
        <v>-0.22222222222222221</v>
      </c>
      <c r="Y51" s="586"/>
      <c r="Z51" s="444">
        <f>'Summary Data'!DN53</f>
        <v>6</v>
      </c>
      <c r="AA51" s="897">
        <f t="shared" si="28"/>
        <v>-1</v>
      </c>
      <c r="AB51" s="739">
        <f t="shared" si="29"/>
        <v>-0.14285714285714285</v>
      </c>
      <c r="AC51" s="586"/>
      <c r="AD51" s="444">
        <f>'Summary Data'!EB53</f>
        <v>3</v>
      </c>
      <c r="AE51" s="897">
        <f t="shared" si="12"/>
        <v>-3</v>
      </c>
      <c r="AF51" s="739">
        <f t="shared" si="13"/>
        <v>-0.5</v>
      </c>
      <c r="AG51" s="586"/>
      <c r="AH51" s="444">
        <f>'Summary Data'!EP53</f>
        <v>5</v>
      </c>
      <c r="AI51" s="897">
        <f t="shared" si="14"/>
        <v>2</v>
      </c>
      <c r="AJ51" s="739">
        <f t="shared" si="15"/>
        <v>0.66666666666666663</v>
      </c>
      <c r="AK51" s="586"/>
    </row>
    <row r="52" spans="1:37" ht="23.1" customHeight="1" x14ac:dyDescent="0.35">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4"/>
        <v>-8</v>
      </c>
      <c r="U52" s="739">
        <f t="shared" si="25"/>
        <v>-0.5714285714285714</v>
      </c>
      <c r="V52" s="444">
        <f>'Summary Data'!CZ54</f>
        <v>1</v>
      </c>
      <c r="W52" s="897">
        <f t="shared" si="26"/>
        <v>-5</v>
      </c>
      <c r="X52" s="739">
        <f t="shared" si="27"/>
        <v>-0.83333333333333337</v>
      </c>
      <c r="Y52" s="586"/>
      <c r="Z52" s="444">
        <f>'Summary Data'!DN54</f>
        <v>0</v>
      </c>
      <c r="AA52" s="897">
        <f t="shared" si="28"/>
        <v>-1</v>
      </c>
      <c r="AB52" s="739">
        <f t="shared" si="29"/>
        <v>-1</v>
      </c>
      <c r="AC52" s="586"/>
      <c r="AD52" s="444">
        <f>'Summary Data'!EB54</f>
        <v>0</v>
      </c>
      <c r="AE52" s="897">
        <f t="shared" si="12"/>
        <v>0</v>
      </c>
      <c r="AF52" s="739" t="e">
        <f t="shared" si="13"/>
        <v>#DIV/0!</v>
      </c>
      <c r="AG52" s="586"/>
      <c r="AH52" s="444">
        <f>'Summary Data'!EP54</f>
        <v>0</v>
      </c>
      <c r="AI52" s="897">
        <f t="shared" si="14"/>
        <v>0</v>
      </c>
      <c r="AJ52" s="739" t="e">
        <f t="shared" si="15"/>
        <v>#DIV/0!</v>
      </c>
      <c r="AK52" s="586"/>
    </row>
    <row r="53" spans="1:37" ht="23.1" customHeight="1" x14ac:dyDescent="0.35">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3">
        <v>0</v>
      </c>
      <c r="N53" s="894">
        <v>0</v>
      </c>
      <c r="O53" s="444">
        <v>47</v>
      </c>
      <c r="P53" s="897">
        <f t="shared" ref="P53:P54" si="39">O53-L53</f>
        <v>47</v>
      </c>
      <c r="Q53" s="842">
        <v>1</v>
      </c>
      <c r="R53" s="586"/>
      <c r="S53" s="444">
        <f>'Summary Data'!CL55</f>
        <v>30</v>
      </c>
      <c r="T53" s="897">
        <f t="shared" si="24"/>
        <v>-17</v>
      </c>
      <c r="U53" s="739">
        <f t="shared" si="25"/>
        <v>-0.36170212765957449</v>
      </c>
      <c r="V53" s="444">
        <f>'Summary Data'!CZ55</f>
        <v>19</v>
      </c>
      <c r="W53" s="897">
        <f t="shared" si="26"/>
        <v>-11</v>
      </c>
      <c r="X53" s="739">
        <f t="shared" si="27"/>
        <v>-0.36666666666666664</v>
      </c>
      <c r="Y53" s="586"/>
      <c r="Z53" s="444">
        <f>'Summary Data'!DN55</f>
        <v>12</v>
      </c>
      <c r="AA53" s="897">
        <f t="shared" si="28"/>
        <v>-7</v>
      </c>
      <c r="AB53" s="739">
        <f t="shared" si="29"/>
        <v>-0.36842105263157893</v>
      </c>
      <c r="AC53" s="586"/>
      <c r="AD53" s="444">
        <f>'Summary Data'!EB55</f>
        <v>14</v>
      </c>
      <c r="AE53" s="897">
        <f t="shared" si="12"/>
        <v>2</v>
      </c>
      <c r="AF53" s="739">
        <f t="shared" si="13"/>
        <v>0.16666666666666666</v>
      </c>
      <c r="AG53" s="586"/>
      <c r="AH53" s="444">
        <f>'Summary Data'!EP55</f>
        <v>9</v>
      </c>
      <c r="AI53" s="897">
        <f t="shared" si="14"/>
        <v>-5</v>
      </c>
      <c r="AJ53" s="739">
        <f t="shared" si="15"/>
        <v>-0.35714285714285715</v>
      </c>
      <c r="AK53" s="586"/>
    </row>
    <row r="54" spans="1:37" ht="23.1" customHeight="1" x14ac:dyDescent="0.35">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3">
        <v>0</v>
      </c>
      <c r="N54" s="894">
        <v>0</v>
      </c>
      <c r="O54" s="444">
        <v>5</v>
      </c>
      <c r="P54" s="897">
        <f t="shared" si="39"/>
        <v>5</v>
      </c>
      <c r="Q54" s="842">
        <v>1</v>
      </c>
      <c r="R54" s="586"/>
      <c r="S54" s="444">
        <f>'Summary Data'!CL56</f>
        <v>3</v>
      </c>
      <c r="T54" s="897">
        <f t="shared" si="24"/>
        <v>-2</v>
      </c>
      <c r="U54" s="739">
        <f t="shared" si="25"/>
        <v>-0.4</v>
      </c>
      <c r="V54" s="444">
        <f>'Summary Data'!CZ56</f>
        <v>1</v>
      </c>
      <c r="W54" s="897">
        <f t="shared" si="26"/>
        <v>-2</v>
      </c>
      <c r="X54" s="739">
        <f t="shared" si="27"/>
        <v>-0.66666666666666663</v>
      </c>
      <c r="Y54" s="586"/>
      <c r="Z54" s="444">
        <f>'Summary Data'!DN56</f>
        <v>0</v>
      </c>
      <c r="AA54" s="897">
        <f t="shared" si="28"/>
        <v>-1</v>
      </c>
      <c r="AB54" s="739">
        <f t="shared" si="29"/>
        <v>-1</v>
      </c>
      <c r="AC54" s="586"/>
      <c r="AD54" s="444">
        <f>'Summary Data'!EB56</f>
        <v>0</v>
      </c>
      <c r="AE54" s="897">
        <f t="shared" si="12"/>
        <v>0</v>
      </c>
      <c r="AF54" s="739" t="e">
        <f t="shared" si="13"/>
        <v>#DIV/0!</v>
      </c>
      <c r="AG54" s="586"/>
      <c r="AH54" s="444">
        <f>'Summary Data'!EP56</f>
        <v>0</v>
      </c>
      <c r="AI54" s="897">
        <f t="shared" si="14"/>
        <v>0</v>
      </c>
      <c r="AJ54" s="739" t="e">
        <f t="shared" si="15"/>
        <v>#DIV/0!</v>
      </c>
      <c r="AK54" s="586"/>
    </row>
    <row r="55" spans="1:37" ht="23.1" customHeight="1" x14ac:dyDescent="0.35">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3"/>
      <c r="N55" s="894">
        <v>0</v>
      </c>
      <c r="O55" s="444">
        <v>0</v>
      </c>
      <c r="P55" s="897">
        <f t="shared" ref="P55" si="43">O55-L55</f>
        <v>0</v>
      </c>
      <c r="Q55" s="842">
        <v>0</v>
      </c>
      <c r="R55" s="586"/>
      <c r="S55" s="444">
        <v>0</v>
      </c>
      <c r="T55" s="897">
        <f t="shared" ref="T55" si="44">S55-O55</f>
        <v>0</v>
      </c>
      <c r="U55" s="739">
        <v>0</v>
      </c>
      <c r="V55" s="444">
        <v>0</v>
      </c>
      <c r="W55" s="444">
        <v>0</v>
      </c>
      <c r="X55" s="739">
        <v>0</v>
      </c>
      <c r="Y55" s="586"/>
      <c r="Z55" s="444">
        <f>'Summary Data'!DN57</f>
        <v>4</v>
      </c>
      <c r="AA55" s="897">
        <f t="shared" ref="AA55" si="45">Z55-V55</f>
        <v>4</v>
      </c>
      <c r="AB55" s="739" t="e">
        <f t="shared" ref="AB55" si="46">AA55/V55</f>
        <v>#DIV/0!</v>
      </c>
      <c r="AC55" s="586"/>
      <c r="AD55" s="444">
        <f>'Summary Data'!EB57</f>
        <v>12</v>
      </c>
      <c r="AE55" s="897">
        <f t="shared" ref="AE55" si="47">AD55-Z55</f>
        <v>8</v>
      </c>
      <c r="AF55" s="739">
        <f t="shared" ref="AF55" si="48">AE55/Z55</f>
        <v>2</v>
      </c>
      <c r="AG55" s="586"/>
      <c r="AH55" s="444">
        <f>'Summary Data'!EP57</f>
        <v>0</v>
      </c>
      <c r="AI55" s="897">
        <f t="shared" si="14"/>
        <v>-12</v>
      </c>
      <c r="AJ55" s="739">
        <f t="shared" si="15"/>
        <v>-1</v>
      </c>
      <c r="AK55" s="586"/>
    </row>
    <row r="56" spans="1:37" ht="23.1" customHeight="1" x14ac:dyDescent="0.35">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4"/>
        <v>-1</v>
      </c>
      <c r="U56" s="739">
        <f t="shared" si="25"/>
        <v>-3.5714285714285712E-2</v>
      </c>
      <c r="V56" s="444">
        <f>'Summary Data'!CZ58</f>
        <v>26</v>
      </c>
      <c r="W56" s="897">
        <f t="shared" si="26"/>
        <v>-1</v>
      </c>
      <c r="X56" s="739">
        <f t="shared" si="27"/>
        <v>-3.7037037037037035E-2</v>
      </c>
      <c r="Y56" s="586"/>
      <c r="Z56" s="444">
        <f>'Summary Data'!DN58</f>
        <v>23</v>
      </c>
      <c r="AA56" s="897">
        <f t="shared" si="28"/>
        <v>-3</v>
      </c>
      <c r="AB56" s="739">
        <f t="shared" si="29"/>
        <v>-0.11538461538461539</v>
      </c>
      <c r="AC56" s="586"/>
      <c r="AD56" s="444">
        <f>'Summary Data'!EB58</f>
        <v>20</v>
      </c>
      <c r="AE56" s="897">
        <f t="shared" si="12"/>
        <v>-3</v>
      </c>
      <c r="AF56" s="739">
        <f t="shared" si="13"/>
        <v>-0.13043478260869565</v>
      </c>
      <c r="AG56" s="586"/>
      <c r="AH56" s="444">
        <f>'Summary Data'!EP58</f>
        <v>19</v>
      </c>
      <c r="AI56" s="897">
        <f t="shared" si="14"/>
        <v>-1</v>
      </c>
      <c r="AJ56" s="739">
        <f t="shared" si="15"/>
        <v>-0.05</v>
      </c>
      <c r="AK56" s="586"/>
    </row>
    <row r="57" spans="1:37" ht="23.1" customHeight="1" x14ac:dyDescent="0.35">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4"/>
        <v>-17</v>
      </c>
      <c r="U57" s="739">
        <f t="shared" si="25"/>
        <v>-0.15740740740740741</v>
      </c>
      <c r="V57" s="444">
        <f>'Summary Data'!CZ59</f>
        <v>94</v>
      </c>
      <c r="W57" s="897">
        <f t="shared" si="26"/>
        <v>3</v>
      </c>
      <c r="X57" s="739">
        <f t="shared" si="27"/>
        <v>3.2967032967032968E-2</v>
      </c>
      <c r="Y57" s="586"/>
      <c r="Z57" s="444">
        <f>'Summary Data'!DN59</f>
        <v>70</v>
      </c>
      <c r="AA57" s="897">
        <f t="shared" si="28"/>
        <v>-24</v>
      </c>
      <c r="AB57" s="739">
        <f t="shared" si="29"/>
        <v>-0.25531914893617019</v>
      </c>
      <c r="AC57" s="586"/>
      <c r="AD57" s="444">
        <f>'Summary Data'!EB59</f>
        <v>75</v>
      </c>
      <c r="AE57" s="897">
        <f t="shared" si="12"/>
        <v>5</v>
      </c>
      <c r="AF57" s="739">
        <f t="shared" si="13"/>
        <v>7.1428571428571425E-2</v>
      </c>
      <c r="AG57" s="586"/>
      <c r="AH57" s="444">
        <f>'Summary Data'!EP59</f>
        <v>60</v>
      </c>
      <c r="AI57" s="897">
        <f t="shared" si="14"/>
        <v>-15</v>
      </c>
      <c r="AJ57" s="739">
        <f t="shared" si="15"/>
        <v>-0.2</v>
      </c>
      <c r="AK57" s="586"/>
    </row>
    <row r="58" spans="1:37" ht="23.1" customHeight="1" x14ac:dyDescent="0.35">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4"/>
        <v>2</v>
      </c>
      <c r="U58" s="739">
        <f t="shared" si="25"/>
        <v>0.25</v>
      </c>
      <c r="V58" s="444">
        <f>'Summary Data'!CZ60</f>
        <v>6</v>
      </c>
      <c r="W58" s="897">
        <f t="shared" si="26"/>
        <v>-4</v>
      </c>
      <c r="X58" s="739">
        <f t="shared" si="27"/>
        <v>-0.4</v>
      </c>
      <c r="Y58" s="586"/>
      <c r="Z58" s="444">
        <f>'Summary Data'!DN60</f>
        <v>7</v>
      </c>
      <c r="AA58" s="897">
        <f t="shared" si="28"/>
        <v>1</v>
      </c>
      <c r="AB58" s="739">
        <f t="shared" si="29"/>
        <v>0.16666666666666666</v>
      </c>
      <c r="AC58" s="586"/>
      <c r="AD58" s="444">
        <f>'Summary Data'!EB60</f>
        <v>5</v>
      </c>
      <c r="AE58" s="897">
        <f t="shared" si="12"/>
        <v>-2</v>
      </c>
      <c r="AF58" s="739">
        <f t="shared" si="13"/>
        <v>-0.2857142857142857</v>
      </c>
      <c r="AG58" s="586"/>
      <c r="AH58" s="444">
        <f>'Summary Data'!EP60</f>
        <v>5</v>
      </c>
      <c r="AI58" s="897">
        <f t="shared" si="14"/>
        <v>0</v>
      </c>
      <c r="AJ58" s="739">
        <f t="shared" si="15"/>
        <v>0</v>
      </c>
      <c r="AK58" s="586"/>
    </row>
    <row r="59" spans="1:37" ht="23.1" customHeight="1" x14ac:dyDescent="0.35">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4"/>
        <v>-6</v>
      </c>
      <c r="U59" s="739">
        <f t="shared" si="25"/>
        <v>-0.1875</v>
      </c>
      <c r="V59" s="444">
        <f>'Summary Data'!CZ61</f>
        <v>28</v>
      </c>
      <c r="W59" s="897">
        <f t="shared" si="26"/>
        <v>2</v>
      </c>
      <c r="X59" s="739">
        <f t="shared" si="27"/>
        <v>7.6923076923076927E-2</v>
      </c>
      <c r="Y59" s="586"/>
      <c r="Z59" s="444">
        <f>'Summary Data'!DN61</f>
        <v>28</v>
      </c>
      <c r="AA59" s="897">
        <f t="shared" si="28"/>
        <v>0</v>
      </c>
      <c r="AB59" s="739">
        <f t="shared" si="29"/>
        <v>0</v>
      </c>
      <c r="AC59" s="586"/>
      <c r="AD59" s="444">
        <f>'Summary Data'!EB61</f>
        <v>24</v>
      </c>
      <c r="AE59" s="897">
        <f t="shared" si="12"/>
        <v>-4</v>
      </c>
      <c r="AF59" s="739">
        <f t="shared" si="13"/>
        <v>-0.14285714285714285</v>
      </c>
      <c r="AG59" s="586"/>
      <c r="AH59" s="444">
        <f>'Summary Data'!EP61</f>
        <v>25</v>
      </c>
      <c r="AI59" s="897">
        <f t="shared" si="14"/>
        <v>1</v>
      </c>
      <c r="AJ59" s="739">
        <f t="shared" si="15"/>
        <v>4.1666666666666664E-2</v>
      </c>
      <c r="AK59" s="586"/>
    </row>
    <row r="60" spans="1:37" ht="23.1" customHeight="1" x14ac:dyDescent="0.35">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4"/>
        <v>1</v>
      </c>
      <c r="U60" s="739">
        <f t="shared" si="25"/>
        <v>0.125</v>
      </c>
      <c r="V60" s="444">
        <f>'Summary Data'!CZ62</f>
        <v>10</v>
      </c>
      <c r="W60" s="897">
        <f t="shared" si="26"/>
        <v>1</v>
      </c>
      <c r="X60" s="739">
        <f t="shared" si="27"/>
        <v>0.1111111111111111</v>
      </c>
      <c r="Y60" s="586"/>
      <c r="Z60" s="444">
        <f>'Summary Data'!DN62</f>
        <v>9</v>
      </c>
      <c r="AA60" s="897">
        <f t="shared" si="28"/>
        <v>-1</v>
      </c>
      <c r="AB60" s="739">
        <f t="shared" si="29"/>
        <v>-0.1</v>
      </c>
      <c r="AC60" s="586"/>
      <c r="AD60" s="444">
        <f>'Summary Data'!EB62</f>
        <v>8</v>
      </c>
      <c r="AE60" s="897">
        <f t="shared" si="12"/>
        <v>-1</v>
      </c>
      <c r="AF60" s="739">
        <f t="shared" si="13"/>
        <v>-0.1111111111111111</v>
      </c>
      <c r="AG60" s="586"/>
      <c r="AH60" s="444">
        <f>'Summary Data'!EP62</f>
        <v>11</v>
      </c>
      <c r="AI60" s="897">
        <f t="shared" si="14"/>
        <v>3</v>
      </c>
      <c r="AJ60" s="739">
        <f t="shared" si="15"/>
        <v>0.375</v>
      </c>
      <c r="AK60" s="586"/>
    </row>
    <row r="61" spans="1:37" ht="23.1" customHeight="1" x14ac:dyDescent="0.35">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4"/>
        <v>8</v>
      </c>
      <c r="U61" s="739">
        <f t="shared" si="25"/>
        <v>0.22857142857142856</v>
      </c>
      <c r="V61" s="444">
        <f>'Summary Data'!CZ63</f>
        <v>21</v>
      </c>
      <c r="W61" s="897">
        <f t="shared" si="26"/>
        <v>-22</v>
      </c>
      <c r="X61" s="739">
        <f t="shared" si="27"/>
        <v>-0.51162790697674421</v>
      </c>
      <c r="Y61" s="586"/>
      <c r="Z61" s="444">
        <f>'Summary Data'!DN63</f>
        <v>0</v>
      </c>
      <c r="AA61" s="897">
        <f t="shared" si="28"/>
        <v>-21</v>
      </c>
      <c r="AB61" s="739">
        <f t="shared" si="29"/>
        <v>-1</v>
      </c>
      <c r="AC61" s="586"/>
      <c r="AD61" s="444">
        <f>'Summary Data'!EB63</f>
        <v>1</v>
      </c>
      <c r="AE61" s="897">
        <f t="shared" si="12"/>
        <v>1</v>
      </c>
      <c r="AF61" s="739" t="e">
        <f t="shared" si="13"/>
        <v>#DIV/0!</v>
      </c>
      <c r="AG61" s="586"/>
      <c r="AH61" s="444">
        <f>'Summary Data'!EP63</f>
        <v>0</v>
      </c>
      <c r="AI61" s="897">
        <f t="shared" si="14"/>
        <v>-1</v>
      </c>
      <c r="AJ61" s="739">
        <f t="shared" si="15"/>
        <v>-1</v>
      </c>
      <c r="AK61" s="586"/>
    </row>
    <row r="62" spans="1:37" ht="23.1" customHeight="1" x14ac:dyDescent="0.35">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4"/>
        <v>-208</v>
      </c>
      <c r="U62" s="739">
        <f t="shared" si="25"/>
        <v>-8.8812980358667803E-2</v>
      </c>
      <c r="V62" s="444">
        <f>'Summary Data'!CZ64</f>
        <v>2062</v>
      </c>
      <c r="W62" s="897">
        <f t="shared" si="26"/>
        <v>-72</v>
      </c>
      <c r="X62" s="739">
        <f t="shared" si="27"/>
        <v>-3.3739456419868794E-2</v>
      </c>
      <c r="Y62" s="586"/>
      <c r="Z62" s="444">
        <f>'Summary Data'!DN64</f>
        <v>1947</v>
      </c>
      <c r="AA62" s="897">
        <f t="shared" si="28"/>
        <v>-115</v>
      </c>
      <c r="AB62" s="739">
        <f t="shared" si="29"/>
        <v>-5.5771096023278371E-2</v>
      </c>
      <c r="AC62" s="586"/>
      <c r="AD62" s="444">
        <f>'Summary Data'!EB64</f>
        <v>1937</v>
      </c>
      <c r="AE62" s="897">
        <f t="shared" si="12"/>
        <v>-10</v>
      </c>
      <c r="AF62" s="739">
        <f t="shared" si="13"/>
        <v>-5.136106831022085E-3</v>
      </c>
      <c r="AG62" s="586"/>
      <c r="AH62" s="444">
        <f>'Summary Data'!EP64</f>
        <v>1621</v>
      </c>
      <c r="AI62" s="897">
        <f t="shared" si="14"/>
        <v>-316</v>
      </c>
      <c r="AJ62" s="739">
        <f t="shared" si="15"/>
        <v>-0.16313887454827053</v>
      </c>
      <c r="AK62" s="586"/>
    </row>
    <row r="63" spans="1:37" ht="23.1" customHeight="1" thickBot="1" x14ac:dyDescent="0.4">
      <c r="A63" s="735"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4"/>
        <v>-144</v>
      </c>
      <c r="U63" s="740">
        <f t="shared" si="25"/>
        <v>-0.25087108013937282</v>
      </c>
      <c r="V63" s="453">
        <f>'Summary Data'!CZ65</f>
        <v>435</v>
      </c>
      <c r="W63" s="901">
        <f t="shared" si="26"/>
        <v>5</v>
      </c>
      <c r="X63" s="740">
        <f t="shared" si="27"/>
        <v>1.1627906976744186E-2</v>
      </c>
      <c r="Y63" s="586"/>
      <c r="Z63" s="453">
        <f>'Summary Data'!DN65</f>
        <v>273</v>
      </c>
      <c r="AA63" s="901">
        <f t="shared" si="28"/>
        <v>-162</v>
      </c>
      <c r="AB63" s="740">
        <f t="shared" si="29"/>
        <v>-0.3724137931034483</v>
      </c>
      <c r="AC63" s="586"/>
      <c r="AD63" s="453">
        <f>'Summary Data'!EB65</f>
        <v>308</v>
      </c>
      <c r="AE63" s="901">
        <f t="shared" si="12"/>
        <v>35</v>
      </c>
      <c r="AF63" s="740">
        <f t="shared" si="13"/>
        <v>0.12820512820512819</v>
      </c>
      <c r="AG63" s="586"/>
      <c r="AH63" s="453">
        <f>'Summary Data'!EP65</f>
        <v>350</v>
      </c>
      <c r="AI63" s="901">
        <f t="shared" si="14"/>
        <v>42</v>
      </c>
      <c r="AJ63" s="740">
        <f t="shared" si="15"/>
        <v>0.13636363636363635</v>
      </c>
      <c r="AK63" s="586"/>
    </row>
    <row r="64" spans="1:37" ht="20.25" hidden="1" customHeight="1" outlineLevel="1" x14ac:dyDescent="0.35">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5">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5">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5">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5">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5">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5"/>
    <row r="71" spans="1:36" ht="20.25" customHeight="1" x14ac:dyDescent="0.35">
      <c r="B71" s="397"/>
      <c r="C71" s="397"/>
      <c r="D71" s="409"/>
      <c r="F71" s="397"/>
      <c r="I71" s="397"/>
      <c r="L71" s="397"/>
      <c r="O71" s="397"/>
      <c r="S71" s="397"/>
      <c r="V71" s="397"/>
      <c r="Z71" s="397"/>
      <c r="AD71" s="397"/>
      <c r="AH71" s="397"/>
    </row>
    <row r="72" spans="1:36" ht="20.25" customHeight="1" x14ac:dyDescent="0.35">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2020-04-07T10:09:30Z</cp:lastPrinted>
  <dcterms:created xsi:type="dcterms:W3CDTF">2009-03-26T16:04:32Z</dcterms:created>
  <dcterms:modified xsi:type="dcterms:W3CDTF">2020-04-07T10:12:50Z</dcterms:modified>
</cp:coreProperties>
</file>