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J:\Communications Division\Drupal_Website\state_employees\statewide_accounting\memos\2020\"/>
    </mc:Choice>
  </mc:AlternateContent>
  <xr:revisionPtr revIDLastSave="0" documentId="8_{D3AAED97-E9E3-4714-8C07-7DBB9112D804}" xr6:coauthVersionLast="45" xr6:coauthVersionMax="45" xr10:uidLastSave="{00000000-0000-0000-0000-000000000000}"/>
  <bookViews>
    <workbookView xWindow="-108" yWindow="-108" windowWidth="23256" windowHeight="12576" tabRatio="921" xr2:uid="{00000000-000D-0000-FFFF-FFFF00000000}"/>
  </bookViews>
  <sheets>
    <sheet name="Instructions" sheetId="1" r:id="rId1"/>
    <sheet name="Transfer Accounts-Purpose &amp; Use" sheetId="104" r:id="rId2"/>
    <sheet name="Index" sheetId="2" r:id="rId3"/>
    <sheet name="Agencies" sheetId="96" state="hidden" r:id="rId4"/>
    <sheet name="Data" sheetId="81" state="hidden" r:id="rId5"/>
    <sheet name="550" sheetId="107" r:id="rId6"/>
    <sheet name="555" sheetId="111" r:id="rId7"/>
    <sheet name="560" sheetId="110" r:id="rId8"/>
    <sheet name="Transfers Contact List"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'Transfers Contact List'!$C$3:$C$75</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'Transfers Contact List'!$E$3:$E$134</definedName>
    <definedName name="compname">'Transfers Contact List'!$D$3:$D$134</definedName>
    <definedName name="compnum">'Transfers Contact List'!$B$3:$B$134</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'Transfers Contact List'!$C$3:$C$132</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Instructions!$A$33:$B$64</definedName>
    <definedName name="Instructions560">Instructions!$A$65:$B$88</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'550'!$A$1:$R$37</definedName>
    <definedName name="_xlnm.Print_Area" localSheetId="6">'555'!$A$1:$R$37</definedName>
    <definedName name="_xlnm.Print_Area" localSheetId="7">'560'!$B$1:$R$30</definedName>
    <definedName name="_xlnm.Print_Area" localSheetId="2">Index!$A$1:$P$23</definedName>
    <definedName name="_xlnm.Print_Area" localSheetId="0">Instructions!$A$1:$C$89</definedName>
    <definedName name="_xlnm.Print_Titles" localSheetId="8">'Transfers Contact List'!$1:$2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Accounts-Purpose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'550'!$C$1:$R$36</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'550'!$C$1:$K$30</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'550'!$C$1:$K$30</definedName>
    <definedName name="Z_3B9B908F_7E13_4791_A6FD_413206C417A3_.wvu.PrintArea" localSheetId="7" hidden="1">'560'!$B$1:$P$30</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Cols" localSheetId="8" hidden="1">'Transfers Contact List'!$A:$B</definedName>
    <definedName name="Z_9FCFC836_1CA5_48BF_958D_24D2EA94B219_.wvu.PrintArea" localSheetId="2" hidden="1">Index!$A$1:$P$23</definedName>
    <definedName name="Z_9FCFC836_1CA5_48BF_958D_24D2EA94B219_.wvu.PrintArea" localSheetId="8" hidden="1">'Transfers Contact List'!$C$1:$I$144</definedName>
    <definedName name="Z_9FCFC836_1CA5_48BF_958D_24D2EA94B219_.wvu.PrintTitles" localSheetId="2" hidden="1">Index!$1:$16</definedName>
    <definedName name="Z_9FCFC836_1CA5_48BF_958D_24D2EA94B219_.wvu.PrintTitles" localSheetId="8" hidden="1">'Transfers Contact List'!$1:$2</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Cols" localSheetId="8" hidden="1">'Transfers Contact List'!$A:$B</definedName>
    <definedName name="Z_B08879A4_635B_4C39_9937_AC7883D562FC_.wvu.PrintArea" localSheetId="2" hidden="1">Index!$A$1:$P$23</definedName>
    <definedName name="Z_B08879A4_635B_4C39_9937_AC7883D562FC_.wvu.PrintArea" localSheetId="8" hidden="1">'Transfers Contact List'!$C$1:$I$144</definedName>
    <definedName name="Z_B08879A4_635B_4C39_9937_AC7883D562FC_.wvu.PrintTitles" localSheetId="2" hidden="1">Index!$1:$16</definedName>
    <definedName name="Z_B08879A4_635B_4C39_9937_AC7883D562FC_.wvu.PrintTitles" localSheetId="8" hidden="1">'Transfers Contact List'!$1:$2</definedName>
    <definedName name="Z_BEA4BE86_04D1_4C96_9358_7A260B9D2B2D_.wvu.PrintArea" localSheetId="5" hidden="1">'550'!$C$1:$R$36</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91029" fullPrecision="0"/>
  <customWorkbookViews>
    <customWorkbookView name="amsquirewell - Personal View" guid="{9FCFC836-1CA5-48BF-958D-24D2EA94B219}" mergeInterval="0" personalView="1" maximized="1" xWindow="1" yWindow="1" windowWidth="1280" windowHeight="803" tabRatio="1000" activeSheetId="11"/>
    <customWorkbookView name="Darlene Langston - Personal View" guid="{BEA4BE86-04D1-4C96-9358-7A260B9D2B2D}" mergeInterval="0" personalView="1" maximized="1" windowWidth="1020" windowHeight="556" tabRatio="923" activeSheetId="9"/>
    <customWorkbookView name="Robert Alford - Personal View" guid="{1250FD07-FF56-4A9D-AF9E-C27124A7EBE9}" mergeInterval="0" personalView="1" maximized="1" windowWidth="1020" windowHeight="579" tabRatio="923" activeSheetId="1"/>
    <customWorkbookView name="cpvincent - Personal View" guid="{B08879A4-635B-4C39-9937-AC7883D562FC}" mergeInterval="0" personalView="1" maximized="1" xWindow="1" yWindow="1" windowWidth="1280" windowHeight="832" tabRatio="1000" activeSheetId="2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7" i="111" l="1"/>
  <c r="T17" i="111" s="1"/>
  <c r="S17" i="111" s="1"/>
  <c r="R17" i="111" s="1"/>
  <c r="Y18" i="111"/>
  <c r="Y19" i="111"/>
  <c r="Y20" i="111"/>
  <c r="Y21" i="111"/>
  <c r="Y22" i="111"/>
  <c r="Y23" i="111"/>
  <c r="Y24" i="111"/>
  <c r="Y25" i="111"/>
  <c r="T25" i="111" s="1"/>
  <c r="S25" i="111" s="1"/>
  <c r="R25" i="111" s="1"/>
  <c r="Y26" i="111"/>
  <c r="Y27" i="111"/>
  <c r="Y28" i="111"/>
  <c r="Y29" i="111"/>
  <c r="Y30" i="111"/>
  <c r="Y16" i="111"/>
  <c r="Z30" i="111"/>
  <c r="X30" i="111"/>
  <c r="W30" i="111"/>
  <c r="V30" i="111"/>
  <c r="U30" i="111"/>
  <c r="T30" i="111" s="1"/>
  <c r="S30" i="111" s="1"/>
  <c r="R30" i="111" s="1"/>
  <c r="Z29" i="111"/>
  <c r="X29" i="111"/>
  <c r="W29" i="111"/>
  <c r="V29" i="111"/>
  <c r="U29" i="111"/>
  <c r="Z28" i="111"/>
  <c r="X28" i="111"/>
  <c r="W28" i="111"/>
  <c r="V28" i="111"/>
  <c r="U28" i="111"/>
  <c r="Z27" i="111"/>
  <c r="X27" i="111"/>
  <c r="W27" i="111"/>
  <c r="V27" i="111"/>
  <c r="U27" i="111"/>
  <c r="Z26" i="111"/>
  <c r="X26" i="111"/>
  <c r="W26" i="111"/>
  <c r="V26" i="111"/>
  <c r="U26" i="111"/>
  <c r="Z25" i="111"/>
  <c r="X25" i="111"/>
  <c r="W25" i="111"/>
  <c r="V25" i="111"/>
  <c r="U25" i="111"/>
  <c r="Z24" i="111"/>
  <c r="X24" i="111"/>
  <c r="W24" i="111"/>
  <c r="V24" i="111"/>
  <c r="U24" i="111"/>
  <c r="Z23" i="111"/>
  <c r="X23" i="111"/>
  <c r="W23" i="111"/>
  <c r="V23" i="111"/>
  <c r="U23" i="111"/>
  <c r="Z22" i="111"/>
  <c r="X22" i="111"/>
  <c r="W22" i="111"/>
  <c r="V22" i="111"/>
  <c r="U22" i="111"/>
  <c r="Z21" i="111"/>
  <c r="X21" i="111"/>
  <c r="W21" i="111"/>
  <c r="V21" i="111"/>
  <c r="U21" i="111"/>
  <c r="Z20" i="111"/>
  <c r="X20" i="111"/>
  <c r="W20" i="111"/>
  <c r="V20" i="111"/>
  <c r="U20" i="111"/>
  <c r="Z19" i="111"/>
  <c r="X19" i="111"/>
  <c r="W19" i="111"/>
  <c r="V19" i="111"/>
  <c r="U19" i="111"/>
  <c r="Z18" i="111"/>
  <c r="X18" i="111"/>
  <c r="W18" i="111"/>
  <c r="V18" i="111"/>
  <c r="U18" i="111"/>
  <c r="T18" i="111" s="1"/>
  <c r="S18" i="111" s="1"/>
  <c r="R18" i="111" s="1"/>
  <c r="Z17" i="111"/>
  <c r="X17" i="111"/>
  <c r="W17" i="111"/>
  <c r="V17" i="111"/>
  <c r="U17" i="111"/>
  <c r="Z16" i="111"/>
  <c r="X16" i="111"/>
  <c r="W16" i="111"/>
  <c r="V16" i="111"/>
  <c r="U16" i="111"/>
  <c r="M7" i="111"/>
  <c r="M6" i="111"/>
  <c r="A2" i="111"/>
  <c r="R1" i="111"/>
  <c r="A1" i="111"/>
  <c r="Y19" i="107"/>
  <c r="Y20" i="107"/>
  <c r="Y21" i="107"/>
  <c r="Y22" i="107"/>
  <c r="Y23" i="107"/>
  <c r="Y24" i="107"/>
  <c r="Y25" i="107"/>
  <c r="Y26" i="107"/>
  <c r="Y27" i="107"/>
  <c r="Y28" i="107"/>
  <c r="Y29" i="107"/>
  <c r="Y30" i="107"/>
  <c r="Y16" i="107"/>
  <c r="Y17" i="107"/>
  <c r="Y18" i="107"/>
  <c r="M7" i="107"/>
  <c r="M6" i="107"/>
  <c r="Z17" i="107"/>
  <c r="Z18" i="107"/>
  <c r="Z19" i="107"/>
  <c r="Z20" i="107"/>
  <c r="Z21" i="107"/>
  <c r="Z22" i="107"/>
  <c r="Z23" i="107"/>
  <c r="Z24" i="107"/>
  <c r="Z25" i="107"/>
  <c r="Z26" i="107"/>
  <c r="Z27" i="107"/>
  <c r="Z28" i="107"/>
  <c r="Z29" i="107"/>
  <c r="Z30" i="107"/>
  <c r="Z16" i="107"/>
  <c r="T22" i="111" l="1"/>
  <c r="S22" i="111" s="1"/>
  <c r="R22" i="111" s="1"/>
  <c r="T28" i="111"/>
  <c r="S28" i="111" s="1"/>
  <c r="R28" i="111" s="1"/>
  <c r="T23" i="111"/>
  <c r="S23" i="111" s="1"/>
  <c r="R23" i="111" s="1"/>
  <c r="T19" i="111"/>
  <c r="S19" i="111" s="1"/>
  <c r="R19" i="111" s="1"/>
  <c r="T26" i="111"/>
  <c r="S26" i="111" s="1"/>
  <c r="R26" i="111" s="1"/>
  <c r="T20" i="111"/>
  <c r="S20" i="111" s="1"/>
  <c r="R20" i="111" s="1"/>
  <c r="Y31" i="111"/>
  <c r="T21" i="111"/>
  <c r="S21" i="111" s="1"/>
  <c r="R21" i="111" s="1"/>
  <c r="T24" i="111"/>
  <c r="S24" i="111" s="1"/>
  <c r="R24" i="111" s="1"/>
  <c r="T27" i="111"/>
  <c r="S27" i="111" s="1"/>
  <c r="R27" i="111" s="1"/>
  <c r="T29" i="111"/>
  <c r="S29" i="111" s="1"/>
  <c r="R29" i="111" s="1"/>
  <c r="T16" i="111"/>
  <c r="S16" i="111" s="1"/>
  <c r="Y31" i="107"/>
  <c r="S31" i="111" l="1"/>
  <c r="R16" i="111"/>
  <c r="AK1" i="110" l="1"/>
  <c r="A33" i="110" l="1"/>
  <c r="B43" i="110" s="1"/>
  <c r="AF28" i="110"/>
  <c r="AE28" i="110"/>
  <c r="AD28" i="110"/>
  <c r="AC28" i="110"/>
  <c r="AB28" i="110"/>
  <c r="AA28" i="110"/>
  <c r="X28" i="110"/>
  <c r="W28" i="110"/>
  <c r="V28" i="110"/>
  <c r="U28" i="110"/>
  <c r="AF27" i="110"/>
  <c r="AE27" i="110"/>
  <c r="AD27" i="110"/>
  <c r="AC27" i="110"/>
  <c r="AB27" i="110"/>
  <c r="AA27" i="110"/>
  <c r="Z27" i="110" s="1"/>
  <c r="Y27" i="110" s="1"/>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T24" i="110" s="1"/>
  <c r="S24" i="110" s="1"/>
  <c r="V24" i="110"/>
  <c r="U24" i="110"/>
  <c r="AF23" i="110"/>
  <c r="AE23" i="110"/>
  <c r="AD23" i="110"/>
  <c r="AC23" i="110"/>
  <c r="AB23" i="110"/>
  <c r="AA23" i="110"/>
  <c r="X23" i="110"/>
  <c r="W23" i="110"/>
  <c r="T23" i="110" s="1"/>
  <c r="S23" i="110" s="1"/>
  <c r="V23" i="110"/>
  <c r="U23" i="110"/>
  <c r="AF22" i="110"/>
  <c r="AE22" i="110"/>
  <c r="AD22" i="110"/>
  <c r="AC22" i="110"/>
  <c r="AB22" i="110"/>
  <c r="AA22" i="110"/>
  <c r="X22" i="110"/>
  <c r="W22" i="110"/>
  <c r="V22" i="110"/>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U20" i="110"/>
  <c r="AF19" i="110"/>
  <c r="AE19" i="110"/>
  <c r="AD19" i="110"/>
  <c r="AC19" i="110"/>
  <c r="AB19" i="110"/>
  <c r="AA19" i="110"/>
  <c r="X19" i="110"/>
  <c r="W19" i="110"/>
  <c r="V19" i="110"/>
  <c r="U19" i="110"/>
  <c r="AF18" i="110"/>
  <c r="AE18" i="110"/>
  <c r="AD18" i="110"/>
  <c r="AC18" i="110"/>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T16" i="110" s="1"/>
  <c r="S16" i="110" s="1"/>
  <c r="AF15" i="110"/>
  <c r="AE15" i="110"/>
  <c r="AD15" i="110"/>
  <c r="AC15" i="110"/>
  <c r="AB15" i="110"/>
  <c r="AA15" i="110"/>
  <c r="X15" i="110"/>
  <c r="W15" i="110"/>
  <c r="V15" i="110"/>
  <c r="U15" i="110"/>
  <c r="AF14" i="110"/>
  <c r="AE14" i="110"/>
  <c r="AD14" i="110"/>
  <c r="AC14" i="110"/>
  <c r="AB14" i="110"/>
  <c r="AA14" i="110"/>
  <c r="X14" i="110"/>
  <c r="W14" i="110"/>
  <c r="V14" i="110"/>
  <c r="U14" i="110"/>
  <c r="O6" i="110"/>
  <c r="O5" i="110"/>
  <c r="B2" i="110"/>
  <c r="B1" i="110"/>
  <c r="AE29" i="110" l="1"/>
  <c r="T22" i="110"/>
  <c r="S22" i="110" s="1"/>
  <c r="Z14" i="110"/>
  <c r="Y14" i="110" s="1"/>
  <c r="T15" i="110"/>
  <c r="S15" i="110" s="1"/>
  <c r="Z22" i="110"/>
  <c r="Y22" i="110" s="1"/>
  <c r="T20" i="110"/>
  <c r="S20" i="110" s="1"/>
  <c r="Z18" i="110"/>
  <c r="Y18" i="110" s="1"/>
  <c r="Z19" i="110"/>
  <c r="Y19" i="110" s="1"/>
  <c r="T14" i="110"/>
  <c r="S14" i="110" s="1"/>
  <c r="T28" i="110"/>
  <c r="S28" i="110" s="1"/>
  <c r="Z28" i="110"/>
  <c r="Y28" i="110" s="1"/>
  <c r="AF29" i="110"/>
  <c r="Z17" i="110"/>
  <c r="Y17" i="110" s="1"/>
  <c r="T21" i="110"/>
  <c r="S21" i="110" s="1"/>
  <c r="Z25" i="110"/>
  <c r="Y25" i="110" s="1"/>
  <c r="Z15" i="110"/>
  <c r="Y15" i="110" s="1"/>
  <c r="Z16" i="110"/>
  <c r="Y16" i="110" s="1"/>
  <c r="T18" i="110"/>
  <c r="S18" i="110" s="1"/>
  <c r="T19" i="110"/>
  <c r="S19" i="110" s="1"/>
  <c r="Z23" i="110"/>
  <c r="Y23" i="110" s="1"/>
  <c r="Z24" i="110"/>
  <c r="Y24" i="110" s="1"/>
  <c r="T26" i="110"/>
  <c r="S26" i="110" s="1"/>
  <c r="T27" i="110"/>
  <c r="S27" i="110" s="1"/>
  <c r="T17" i="110"/>
  <c r="S17" i="110" s="1"/>
  <c r="Z21" i="110"/>
  <c r="Y21" i="110" s="1"/>
  <c r="T25" i="110"/>
  <c r="S25" i="110" s="1"/>
  <c r="B36" i="110"/>
  <c r="B40" i="110"/>
  <c r="B41" i="110"/>
  <c r="B38" i="110"/>
  <c r="B42" i="110"/>
  <c r="B37" i="110"/>
  <c r="B35" i="110"/>
  <c r="B39" i="110"/>
  <c r="A1" i="107"/>
  <c r="R1" i="107"/>
  <c r="A2" i="1"/>
  <c r="D19" i="2"/>
  <c r="A5" i="104"/>
  <c r="S29" i="110" l="1"/>
  <c r="Y29" i="110"/>
  <c r="X30" i="107"/>
  <c r="W30" i="107"/>
  <c r="V30" i="107"/>
  <c r="U30" i="107"/>
  <c r="X29" i="107"/>
  <c r="W29" i="107"/>
  <c r="V29" i="107"/>
  <c r="U29" i="107"/>
  <c r="T29" i="107" s="1"/>
  <c r="S29" i="107" s="1"/>
  <c r="X28" i="107"/>
  <c r="W28" i="107"/>
  <c r="V28" i="107"/>
  <c r="U28" i="107"/>
  <c r="X27" i="107"/>
  <c r="W27" i="107"/>
  <c r="V27" i="107"/>
  <c r="U27" i="107"/>
  <c r="T27" i="107" s="1"/>
  <c r="S27" i="107" s="1"/>
  <c r="X26" i="107"/>
  <c r="W26" i="107"/>
  <c r="V26" i="107"/>
  <c r="U26" i="107"/>
  <c r="X25" i="107"/>
  <c r="W25" i="107"/>
  <c r="V25" i="107"/>
  <c r="U25" i="107"/>
  <c r="T25" i="107" s="1"/>
  <c r="S25" i="107" s="1"/>
  <c r="X24" i="107"/>
  <c r="W24" i="107"/>
  <c r="V24" i="107"/>
  <c r="U24" i="107"/>
  <c r="X23" i="107"/>
  <c r="W23" i="107"/>
  <c r="V23" i="107"/>
  <c r="U23" i="107"/>
  <c r="X22" i="107"/>
  <c r="W22" i="107"/>
  <c r="V22" i="107"/>
  <c r="U22" i="107"/>
  <c r="X21" i="107"/>
  <c r="W21" i="107"/>
  <c r="V21" i="107"/>
  <c r="U21" i="107"/>
  <c r="T21" i="107" s="1"/>
  <c r="S21" i="107" s="1"/>
  <c r="X20" i="107"/>
  <c r="W20" i="107"/>
  <c r="V20" i="107"/>
  <c r="U20" i="107"/>
  <c r="X19" i="107"/>
  <c r="W19" i="107"/>
  <c r="V19" i="107"/>
  <c r="U19" i="107"/>
  <c r="T19" i="107" s="1"/>
  <c r="S19" i="107" s="1"/>
  <c r="X18" i="107"/>
  <c r="W18" i="107"/>
  <c r="V18" i="107"/>
  <c r="U18" i="107"/>
  <c r="X17" i="107"/>
  <c r="W17" i="107"/>
  <c r="V17" i="107"/>
  <c r="U17" i="107"/>
  <c r="X16" i="107"/>
  <c r="W16" i="107"/>
  <c r="V16" i="107"/>
  <c r="U16" i="107"/>
  <c r="T23" i="107" l="1"/>
  <c r="S23" i="107" s="1"/>
  <c r="R23" i="107" s="1"/>
  <c r="T20" i="107"/>
  <c r="S20" i="107" s="1"/>
  <c r="T22" i="107"/>
  <c r="S22" i="107" s="1"/>
  <c r="T26" i="107"/>
  <c r="S26" i="107" s="1"/>
  <c r="R26" i="107" s="1"/>
  <c r="T30" i="107"/>
  <c r="S30" i="107" s="1"/>
  <c r="R30" i="107" s="1"/>
  <c r="T16" i="107"/>
  <c r="S16" i="107" s="1"/>
  <c r="T24" i="107"/>
  <c r="S24" i="107" s="1"/>
  <c r="R24" i="107" s="1"/>
  <c r="T28" i="107"/>
  <c r="S28" i="107" s="1"/>
  <c r="R28" i="107" s="1"/>
  <c r="T18" i="107"/>
  <c r="S18" i="107" s="1"/>
  <c r="R18" i="107" s="1"/>
  <c r="T17" i="107"/>
  <c r="S17" i="107" s="1"/>
  <c r="R17" i="107" s="1"/>
  <c r="R22" i="107"/>
  <c r="R27" i="107"/>
  <c r="R20" i="107"/>
  <c r="R21" i="107"/>
  <c r="R19" i="107"/>
  <c r="R29" i="107"/>
  <c r="R25" i="107"/>
  <c r="S31" i="107" l="1"/>
  <c r="R16" i="107"/>
  <c r="A23"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E10" i="2" s="1"/>
  <c r="C6" i="111" s="1"/>
  <c r="K14" i="2"/>
  <c r="B4" i="1"/>
  <c r="B3" i="83"/>
  <c r="C3" i="83" s="1"/>
  <c r="E3" i="83"/>
  <c r="C4" i="83"/>
  <c r="D4" i="83"/>
  <c r="E4" i="83" s="1"/>
  <c r="D5" i="83"/>
  <c r="E5" i="83" s="1"/>
  <c r="B6" i="83"/>
  <c r="C6" i="83" s="1"/>
  <c r="E6" i="83"/>
  <c r="B7" i="83"/>
  <c r="C7" i="83"/>
  <c r="E7" i="83"/>
  <c r="B8" i="83"/>
  <c r="C8" i="83"/>
  <c r="E8" i="83"/>
  <c r="B9" i="83"/>
  <c r="C9" i="83"/>
  <c r="E9" i="83"/>
  <c r="B10" i="83"/>
  <c r="C10" i="83"/>
  <c r="E10" i="83"/>
  <c r="K12" i="2"/>
  <c r="K13" i="2"/>
  <c r="D17" i="2"/>
  <c r="D18" i="2"/>
  <c r="E11" i="2" l="1"/>
  <c r="C7" i="111" s="1"/>
  <c r="E5" i="110"/>
  <c r="C6" i="107"/>
  <c r="A2" i="107"/>
  <c r="E6" i="110" l="1"/>
  <c r="C7" i="107"/>
  <c r="I21" i="2"/>
  <c r="K11" i="2"/>
</calcChain>
</file>

<file path=xl/sharedStrings.xml><?xml version="1.0" encoding="utf-8"?>
<sst xmlns="http://schemas.openxmlformats.org/spreadsheetml/2006/main" count="1739" uniqueCount="971">
  <si>
    <t>East Carolina University</t>
  </si>
  <si>
    <t>North Carolina Central University</t>
  </si>
  <si>
    <t>CG</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</si>
  <si>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</si>
  <si>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</si>
  <si>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</si>
  <si>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</si>
  <si>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</si>
  <si>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</si>
  <si>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</si>
  <si>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</si>
  <si>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</si>
  <si>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</si>
  <si>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</si>
  <si>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Sampson Community College</t>
  </si>
  <si>
    <t>DC</t>
  </si>
  <si>
    <t>Sandhills Community College</t>
  </si>
  <si>
    <t>C1</t>
  </si>
  <si>
    <t>South Piedmont Community College</t>
  </si>
  <si>
    <t>DD</t>
  </si>
  <si>
    <t>Southeastern Community College</t>
  </si>
  <si>
    <t>General Government</t>
  </si>
  <si>
    <t>Department of Transportation</t>
  </si>
  <si>
    <t>0A</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</si>
  <si>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</si>
  <si>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</si>
  <si>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</si>
  <si>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</si>
  <si>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</si>
  <si>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</si>
  <si>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</si>
  <si>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</si>
  <si>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</si>
  <si>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</si>
  <si>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</si>
  <si>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</si>
  <si>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</si>
  <si>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North Carolina Housing Finance Ag.</t>
  </si>
  <si>
    <t>State Education Assistance Authority</t>
  </si>
  <si>
    <t>The Golden LEAF, Inc.</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</si>
  <si>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</si>
  <si>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</si>
  <si>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</si>
  <si>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</si>
  <si>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</si>
  <si>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</si>
  <si>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</si>
  <si>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</si>
  <si>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Western Piedmont Community College</t>
  </si>
  <si>
    <t>DN</t>
  </si>
  <si>
    <t>Wilkes Community College</t>
  </si>
  <si>
    <t>DP</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</si>
  <si>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</si>
  <si>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</si>
  <si>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</si>
  <si>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</si>
  <si>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</si>
  <si>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</si>
  <si>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</si>
  <si>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</si>
  <si>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</si>
  <si>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</si>
  <si>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</si>
  <si>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</si>
  <si>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</si>
  <si>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</si>
  <si>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</si>
  <si>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</si>
  <si>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</si>
  <si>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</si>
  <si>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ZB</t>
  </si>
  <si>
    <t>U10</t>
  </si>
  <si>
    <t>U20</t>
  </si>
  <si>
    <t>U30</t>
  </si>
  <si>
    <t>U40</t>
  </si>
  <si>
    <t>U50</t>
  </si>
  <si>
    <t>U55</t>
  </si>
  <si>
    <t>GASB Fund Number</t>
  </si>
  <si>
    <t>2631 &amp; 2634</t>
  </si>
  <si>
    <t>Wilson Community College</t>
  </si>
  <si>
    <t>3X</t>
  </si>
  <si>
    <t>Department of Commerce</t>
  </si>
  <si>
    <t>Department of Revenue</t>
  </si>
  <si>
    <t>Wksht</t>
  </si>
  <si>
    <t>CF</t>
  </si>
  <si>
    <t>College of the Albemarle</t>
  </si>
  <si>
    <t>a</t>
  </si>
  <si>
    <t>b</t>
  </si>
  <si>
    <t>c</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</si>
  <si>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</si>
  <si>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</si>
  <si>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</si>
  <si>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</si>
  <si>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</si>
  <si>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</si>
  <si>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</si>
  <si>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</si>
  <si>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</si>
  <si>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</si>
  <si>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</si>
  <si>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</si>
  <si>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</si>
  <si>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</si>
  <si>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</si>
  <si>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</si>
  <si>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</si>
  <si>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NC Partnership for Children</t>
  </si>
  <si>
    <t>DE</t>
  </si>
  <si>
    <t>Index</t>
  </si>
  <si>
    <t>General Instructions</t>
  </si>
  <si>
    <t>C0</t>
  </si>
  <si>
    <t>Alamance Community College</t>
  </si>
  <si>
    <t>C2</t>
  </si>
  <si>
    <t>Asheville-Buncombe Technical Community College</t>
  </si>
  <si>
    <t>C3</t>
  </si>
  <si>
    <t>Beaufort County Community College</t>
  </si>
  <si>
    <t>C4</t>
  </si>
  <si>
    <t>Bladen Community College</t>
  </si>
  <si>
    <t>C5</t>
  </si>
  <si>
    <t>Blue Ridge Community College</t>
  </si>
  <si>
    <t>NC Railroad Company</t>
  </si>
  <si>
    <t>ZA</t>
  </si>
  <si>
    <t>Z3</t>
  </si>
  <si>
    <t>Z7</t>
  </si>
  <si>
    <t>ZH</t>
  </si>
  <si>
    <t>Narrative</t>
  </si>
  <si>
    <t>Restatement</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</si>
  <si>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</si>
  <si>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</si>
  <si>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</si>
  <si>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</si>
  <si>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</si>
  <si>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</si>
  <si>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</si>
  <si>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</si>
  <si>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</si>
  <si>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</si>
  <si>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</si>
  <si>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</si>
  <si>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</si>
  <si>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</si>
  <si>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</si>
  <si>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</si>
  <si>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</si>
  <si>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UNC Hospitals</t>
  </si>
  <si>
    <t>Fiscal Year Begin</t>
  </si>
  <si>
    <t>Last Fiscal Year End</t>
  </si>
  <si>
    <t>Header Information</t>
  </si>
  <si>
    <t>Account</t>
  </si>
  <si>
    <t>&lt;&lt;&lt; Click on the cell to see a list of agencies.</t>
  </si>
  <si>
    <t>Surry Community College</t>
  </si>
  <si>
    <t>DH</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</si>
  <si>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</si>
  <si>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</si>
  <si>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</si>
  <si>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</si>
  <si>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</si>
  <si>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</si>
  <si>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</si>
  <si>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</si>
  <si>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</si>
  <si>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</si>
  <si>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</si>
  <si>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</si>
  <si>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</si>
  <si>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</si>
  <si>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</si>
  <si>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</si>
  <si>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</si>
  <si>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ZI</t>
  </si>
  <si>
    <t>(252) 442-7474</t>
  </si>
  <si>
    <t>worksheet, click on the words "Office of the State Controller" at the top of any worksheet.</t>
  </si>
  <si>
    <t>CU-UNC</t>
  </si>
  <si>
    <t>CU-CC</t>
  </si>
  <si>
    <t>CU-Nonmajor</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</si>
  <si>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</si>
  <si>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</si>
  <si>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</si>
  <si>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</si>
  <si>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</si>
  <si>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</si>
  <si>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</si>
  <si>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</si>
  <si>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</si>
  <si>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</si>
  <si>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</si>
  <si>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</si>
  <si>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</si>
  <si>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</si>
  <si>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</si>
  <si>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</si>
  <si>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</si>
  <si>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</si>
  <si>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</si>
  <si>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</si>
  <si>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</si>
  <si>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</si>
  <si>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</si>
  <si>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</si>
  <si>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</si>
  <si>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</si>
  <si>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</si>
  <si>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</si>
  <si>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</si>
  <si>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</si>
  <si>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</si>
  <si>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</si>
  <si>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</si>
  <si>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</si>
  <si>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</si>
  <si>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</si>
  <si>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</si>
  <si>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</si>
  <si>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</si>
  <si>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</si>
  <si>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</si>
  <si>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</si>
  <si>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</si>
  <si>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</si>
  <si>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</si>
  <si>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</si>
  <si>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</si>
  <si>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</si>
  <si>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</si>
  <si>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48E</t>
  </si>
  <si>
    <t>UNC Hospitals - Enterprise Fund</t>
  </si>
  <si>
    <t>Agency number:</t>
  </si>
  <si>
    <t>61</t>
  </si>
  <si>
    <t>PG</t>
  </si>
  <si>
    <t>Offline</t>
  </si>
  <si>
    <t>13</t>
  </si>
  <si>
    <t>Tri-County Community College</t>
  </si>
  <si>
    <t>DJ</t>
  </si>
  <si>
    <t>Vance-Granville Community College</t>
  </si>
  <si>
    <t>DK</t>
  </si>
  <si>
    <t>Wake Technical Community College</t>
  </si>
  <si>
    <t>DL</t>
  </si>
  <si>
    <t>Wayne Community College</t>
  </si>
  <si>
    <t>DM</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</si>
  <si>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</si>
  <si>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</si>
  <si>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</si>
  <si>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</si>
  <si>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</si>
  <si>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</si>
  <si>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</si>
  <si>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</si>
  <si>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</si>
  <si>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</si>
  <si>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</si>
  <si>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</si>
  <si>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</si>
  <si>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</si>
  <si>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</si>
  <si>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Montgomery Community College</t>
  </si>
  <si>
    <t>D1</t>
  </si>
  <si>
    <t>Nash Community College</t>
  </si>
  <si>
    <t>D2</t>
  </si>
  <si>
    <t>Pamlico Community College</t>
  </si>
  <si>
    <t>D3</t>
  </si>
  <si>
    <t>Piedmont Community College</t>
  </si>
  <si>
    <t>D4</t>
  </si>
  <si>
    <t>Pitt Community College</t>
  </si>
  <si>
    <t>D5</t>
  </si>
  <si>
    <t>NA - Component Units</t>
  </si>
  <si>
    <t>UNC</t>
  </si>
  <si>
    <t>Component Unit</t>
  </si>
  <si>
    <t>UNC System, major component unit</t>
  </si>
  <si>
    <t>Community College, major component unit</t>
  </si>
  <si>
    <t>**    Type of Agency:</t>
  </si>
  <si>
    <t>Agency Name:</t>
  </si>
  <si>
    <t>NCAS</t>
  </si>
  <si>
    <t>Amount</t>
  </si>
  <si>
    <t>GASB</t>
  </si>
  <si>
    <t>Full accounting data not in NCAS, so paper reporting for CAFR; agency uses another accounting system</t>
  </si>
  <si>
    <t>Accounting data included in the North Carolina Accounting System, and CAFR reporting from NCAS</t>
  </si>
  <si>
    <t>90</t>
  </si>
  <si>
    <t>General Fund - OSC</t>
  </si>
  <si>
    <t>General Fund - DOR</t>
  </si>
  <si>
    <t>99</t>
  </si>
  <si>
    <t>Revenue bonds</t>
  </si>
  <si>
    <t>Co</t>
  </si>
  <si>
    <t>Southwestern Community College</t>
  </si>
  <si>
    <t>DF</t>
  </si>
  <si>
    <t>Stanly Community College</t>
  </si>
  <si>
    <t>DG</t>
  </si>
  <si>
    <t>Administrative Office of the Courts</t>
  </si>
  <si>
    <t>Office of the Governor</t>
  </si>
  <si>
    <t>Office of Lieutenant Governor</t>
  </si>
  <si>
    <t>Beth Edmondson</t>
  </si>
  <si>
    <t>UNC School of the Arts</t>
  </si>
  <si>
    <t>North Carolina A&amp;T University</t>
  </si>
  <si>
    <t>NC School of Science &amp; Mathematics</t>
  </si>
  <si>
    <t>Notes:</t>
  </si>
  <si>
    <t>48C</t>
  </si>
  <si>
    <t>Chatham Hospital</t>
  </si>
  <si>
    <t>Z2</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</si>
  <si>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</si>
  <si>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</si>
  <si>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</si>
  <si>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</si>
  <si>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</si>
  <si>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</si>
  <si>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</si>
  <si>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</si>
  <si>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</si>
  <si>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</si>
  <si>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</si>
  <si>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</si>
  <si>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</si>
  <si>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</si>
  <si>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</si>
  <si>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For CAFR:</t>
  </si>
  <si>
    <t>NCAS or Offline</t>
  </si>
  <si>
    <t>For Comp Unit CAFR Package</t>
  </si>
  <si>
    <r>
      <t xml:space="preserve">Offline </t>
    </r>
    <r>
      <rPr>
        <b/>
        <sz val="14"/>
        <rFont val="Calibri"/>
        <family val="2"/>
      </rPr>
      <t>²</t>
    </r>
  </si>
  <si>
    <t>Nonmajor</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</si>
  <si>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</si>
  <si>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</si>
  <si>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</si>
  <si>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</si>
  <si>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</si>
  <si>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</si>
  <si>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</si>
  <si>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</si>
  <si>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</si>
  <si>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</si>
  <si>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</si>
  <si>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</si>
  <si>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</si>
  <si>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</si>
  <si>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</si>
  <si>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</si>
  <si>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</si>
  <si>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</si>
  <si>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</si>
  <si>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Gateway University Reaearch Park is a component unit of the UNC System.</t>
  </si>
  <si>
    <t>Z3F</t>
  </si>
  <si>
    <t>NC Global TransPark Authority Foundation</t>
  </si>
  <si>
    <t>Although part of UNC System, NCSSM is a primary NCAS agency that will continue using DSS.</t>
  </si>
  <si>
    <t>The Global TransPark Foundation is a component unit of Global TransPark; it is remaining offline.</t>
  </si>
  <si>
    <t>Purpose/Directions  - For OSC use only:</t>
  </si>
  <si>
    <t>To update all dates in workbook, enter the above dates.  This Data</t>
  </si>
  <si>
    <t>tab is the starting point and source for all dates in the workbook.</t>
  </si>
  <si>
    <t>19</t>
  </si>
  <si>
    <t>Dept. of Public Safety</t>
  </si>
  <si>
    <t xml:space="preserve">Note:  All entities complete the NCASexcl CAFR package, except the Community Colleges </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</si>
  <si>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</si>
  <si>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</si>
  <si>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</si>
  <si>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</si>
  <si>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</si>
  <si>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</si>
  <si>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</si>
  <si>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ZG</t>
  </si>
  <si>
    <t>Centennial Authority</t>
  </si>
  <si>
    <r>
      <t xml:space="preserve">and the </t>
    </r>
    <r>
      <rPr>
        <u/>
        <sz val="12"/>
        <rFont val="Times New Roman"/>
        <family val="1"/>
      </rPr>
      <t>nonmajor</t>
    </r>
    <r>
      <rPr>
        <sz val="12"/>
        <rFont val="Times New Roman"/>
        <family val="1"/>
      </rPr>
      <t xml:space="preserve"> component units which have separate CAFR packages.</t>
    </r>
  </si>
  <si>
    <t xml:space="preserve">Nonmajor component unit - see note below </t>
  </si>
  <si>
    <t>Resumed as component unit for FY 2013(last time in CAFR was 1999)</t>
  </si>
  <si>
    <t>Reclassified to nonmajor based on GASB 61</t>
  </si>
  <si>
    <t>Reclassified to nonmajor based on GASB 61; NCAS interface monthly, Offline CAFR</t>
  </si>
  <si>
    <r>
      <rPr>
        <b/>
        <sz val="8"/>
        <rFont val="Calibri"/>
        <family val="2"/>
      </rPr>
      <t>²</t>
    </r>
    <r>
      <rPr>
        <sz val="8"/>
        <rFont val="Times New Roman"/>
        <family val="1"/>
      </rPr>
      <t xml:space="preserve"> Offline CAFR reporting for all universities starting FY 2012. Still use NCAS for monthly reporting.</t>
    </r>
  </si>
  <si>
    <t>Foreign exchange futures</t>
  </si>
  <si>
    <t>COPS</t>
  </si>
  <si>
    <t>Short Term Debt</t>
  </si>
  <si>
    <t>Click here</t>
  </si>
  <si>
    <t>Other-_____________</t>
  </si>
  <si>
    <t>Limited Obligation Bonds</t>
  </si>
  <si>
    <t>48HP</t>
  </si>
  <si>
    <t>48CW</t>
  </si>
  <si>
    <t>High Point Regional Health</t>
  </si>
  <si>
    <t>Caldwell Memorial Hospital</t>
  </si>
  <si>
    <t>(919) 807-7553</t>
  </si>
  <si>
    <t>Sue Kearney</t>
  </si>
  <si>
    <t>(919) 707-3036</t>
  </si>
  <si>
    <t>Laresia Everett</t>
  </si>
  <si>
    <t>Joe Wilson</t>
  </si>
  <si>
    <t>(919) 707-4219</t>
  </si>
  <si>
    <t>Anita Bunch</t>
  </si>
  <si>
    <t>(919) 843-5183</t>
  </si>
  <si>
    <t>(828) 231-5109</t>
  </si>
  <si>
    <t>(336) 285-3028</t>
  </si>
  <si>
    <t>Greg Plemmons</t>
  </si>
  <si>
    <t>(828) 227-3108</t>
  </si>
  <si>
    <t>Frank Lord</t>
  </si>
  <si>
    <t>(336) 750-2733</t>
  </si>
  <si>
    <t>Joan Spencer</t>
  </si>
  <si>
    <t>(919) 530-6354</t>
  </si>
  <si>
    <t>Lisa McClinton</t>
  </si>
  <si>
    <t>(336) 770-3304</t>
  </si>
  <si>
    <t>Terry Dail</t>
  </si>
  <si>
    <t>(910) 343-6414</t>
  </si>
  <si>
    <t>Cindy Day Collie</t>
  </si>
  <si>
    <t>336-506-4410</t>
  </si>
  <si>
    <t>Lisa Evans</t>
  </si>
  <si>
    <t>828-254-1921 x390</t>
  </si>
  <si>
    <t>Charles Gullette</t>
  </si>
  <si>
    <t>252-940-6214</t>
  </si>
  <si>
    <t>Jay Stanley</t>
  </si>
  <si>
    <t>910-879-5503</t>
  </si>
  <si>
    <t>Samantha Reynolds</t>
  </si>
  <si>
    <t>Sheila L Galloway</t>
  </si>
  <si>
    <t>910-755-7312</t>
  </si>
  <si>
    <t>David Holman</t>
  </si>
  <si>
    <t>910-362-7074</t>
  </si>
  <si>
    <t>Jon Kokos</t>
  </si>
  <si>
    <t>Tamara Joyner</t>
  </si>
  <si>
    <t>919-718-7498</t>
  </si>
  <si>
    <t>Mike Whiteman</t>
  </si>
  <si>
    <t>704-330-6706</t>
  </si>
  <si>
    <t>Brian Bowman</t>
  </si>
  <si>
    <t>704-484-4055</t>
  </si>
  <si>
    <t>Michelle Stiles</t>
  </si>
  <si>
    <t>910-938-6218</t>
  </si>
  <si>
    <t>Laura Yarbrough</t>
  </si>
  <si>
    <t>336-249-8186 x256</t>
  </si>
  <si>
    <t>Katherine E. Lancaster</t>
  </si>
  <si>
    <t>252-823-5166</t>
  </si>
  <si>
    <t>Robin Deaver</t>
  </si>
  <si>
    <t>910-678-8484</t>
  </si>
  <si>
    <t>Billy Bryan</t>
  </si>
  <si>
    <t>336-734-7293</t>
  </si>
  <si>
    <t>Angela Carter</t>
  </si>
  <si>
    <t>(919) 754-2518</t>
  </si>
  <si>
    <t>Jackie McKoy</t>
  </si>
  <si>
    <t>(919) 754-2524</t>
  </si>
  <si>
    <t>Jason Holtz</t>
  </si>
  <si>
    <t>(919) 715-5552</t>
  </si>
  <si>
    <t>Tony Georges</t>
  </si>
  <si>
    <t>(704) 687-5755</t>
  </si>
  <si>
    <t>(919) 431-3009</t>
  </si>
  <si>
    <t>Sim Hodges</t>
  </si>
  <si>
    <t>(919) 877-5693</t>
  </si>
  <si>
    <t>Trina Warren</t>
  </si>
  <si>
    <t>Robert Alford</t>
  </si>
  <si>
    <t>(919) 707-0768</t>
  </si>
  <si>
    <t>(919) 807-7271</t>
  </si>
  <si>
    <t>Kim Miller</t>
  </si>
  <si>
    <t>(919) 515-6899</t>
  </si>
  <si>
    <t>David Jamison</t>
  </si>
  <si>
    <t>(828) 262-6426</t>
  </si>
  <si>
    <t>Judy King</t>
  </si>
  <si>
    <t>Gina Knight</t>
  </si>
  <si>
    <t>(252) 335-4822</t>
  </si>
  <si>
    <t>Laketha Miller</t>
  </si>
  <si>
    <t>(919) 855-3700</t>
  </si>
  <si>
    <t>(828) 433-2297</t>
  </si>
  <si>
    <t>Bud Jennings</t>
  </si>
  <si>
    <t>(919) 890-1017</t>
  </si>
  <si>
    <t>01</t>
  </si>
  <si>
    <t>02</t>
  </si>
  <si>
    <t>04</t>
  </si>
  <si>
    <t>05</t>
  </si>
  <si>
    <t>06</t>
  </si>
  <si>
    <t>07</t>
  </si>
  <si>
    <t>08</t>
  </si>
  <si>
    <t>09</t>
  </si>
  <si>
    <t>10</t>
  </si>
  <si>
    <t>11</t>
  </si>
  <si>
    <t>12</t>
  </si>
  <si>
    <t>14</t>
  </si>
  <si>
    <t>15</t>
  </si>
  <si>
    <t>16</t>
  </si>
  <si>
    <t>17</t>
  </si>
  <si>
    <t>43</t>
  </si>
  <si>
    <t>45</t>
  </si>
  <si>
    <t>46</t>
  </si>
  <si>
    <t>50</t>
  </si>
  <si>
    <t>60</t>
  </si>
  <si>
    <t>67</t>
  </si>
  <si>
    <t>Amy Penson</t>
  </si>
  <si>
    <t>LaTasha Moore</t>
  </si>
  <si>
    <t>910-296-2432</t>
  </si>
  <si>
    <t>Gwen Green</t>
  </si>
  <si>
    <t>919-209-2070</t>
  </si>
  <si>
    <t>Jessica McMahon</t>
  </si>
  <si>
    <t>252-789-0253</t>
  </si>
  <si>
    <t>Kathy Robinson</t>
  </si>
  <si>
    <t>704-978-1347</t>
  </si>
  <si>
    <t>Cathy Biby</t>
  </si>
  <si>
    <t>910-576-6222 x200</t>
  </si>
  <si>
    <t>Carol Dornseif</t>
  </si>
  <si>
    <t>252-451-8365</t>
  </si>
  <si>
    <t>Ricky Brown</t>
  </si>
  <si>
    <t>252-493-7259</t>
  </si>
  <si>
    <t>Susan Rice</t>
  </si>
  <si>
    <t>336-633-0282</t>
  </si>
  <si>
    <t>Debbie Cashwell</t>
  </si>
  <si>
    <t>910-410-1803</t>
  </si>
  <si>
    <t>Lettie Navarrete</t>
  </si>
  <si>
    <t>910-272-3552</t>
  </si>
  <si>
    <t>Terry Bailey</t>
  </si>
  <si>
    <t>336-342-4261 x2186</t>
  </si>
  <si>
    <t>252-862-1226</t>
  </si>
  <si>
    <t>Kizzy Lea</t>
  </si>
  <si>
    <t>704-216-7235</t>
  </si>
  <si>
    <t>Kelly Jackson</t>
  </si>
  <si>
    <t>Libba Thomas</t>
  </si>
  <si>
    <t>Michelle Brock</t>
  </si>
  <si>
    <t>704-272-5357</t>
  </si>
  <si>
    <t>Alison Soles</t>
  </si>
  <si>
    <t>910-642-7141 x345</t>
  </si>
  <si>
    <t>Karen Polyasko</t>
  </si>
  <si>
    <t>Rebecca Wall</t>
  </si>
  <si>
    <t>Sharon Robertson</t>
  </si>
  <si>
    <t>828-835-4289</t>
  </si>
  <si>
    <t>Leah Englebright</t>
  </si>
  <si>
    <t>Marla Tart</t>
  </si>
  <si>
    <t>Annette Woodard</t>
  </si>
  <si>
    <t>828-448-6020</t>
  </si>
  <si>
    <t>Jessica Jones</t>
  </si>
  <si>
    <t>252-246-1216</t>
  </si>
  <si>
    <t>Larna Griffin</t>
  </si>
  <si>
    <t>919-248-4698</t>
  </si>
  <si>
    <t>John House</t>
  </si>
  <si>
    <t>919-829-8132</t>
  </si>
  <si>
    <t>Dan Halloran</t>
  </si>
  <si>
    <t>919-954-7601</t>
  </si>
  <si>
    <t>Marti Asher</t>
  </si>
  <si>
    <t>336-417-5455</t>
  </si>
  <si>
    <t>Joan Fontes</t>
  </si>
  <si>
    <t>Lana Davidson</t>
  </si>
  <si>
    <t>(336) 878-6399</t>
  </si>
  <si>
    <t>Madelene Brooks</t>
  </si>
  <si>
    <t>Chris Washburn</t>
  </si>
  <si>
    <t>(828) 757-5180</t>
  </si>
  <si>
    <t>(919) 807-6036</t>
  </si>
  <si>
    <t>Higher education student aid</t>
  </si>
  <si>
    <t>Highway construction/preservation</t>
  </si>
  <si>
    <t>Highway maintenance</t>
  </si>
  <si>
    <t>Capital projects/repairs and renovations</t>
  </si>
  <si>
    <t>ZM</t>
  </si>
  <si>
    <t>Economic Development Partnership of NC</t>
  </si>
  <si>
    <t>Jennifer Harkness</t>
  </si>
  <si>
    <t>(919) 447-7749</t>
  </si>
  <si>
    <t>New in 2015</t>
  </si>
  <si>
    <t>Public school captial projects/repairs &amp; renovations</t>
  </si>
  <si>
    <t>Disaster relief (OSC only)</t>
  </si>
  <si>
    <t>Mary Jane Westphal</t>
  </si>
  <si>
    <t>(252)523-1351x303</t>
  </si>
  <si>
    <t>Kathy Burckley</t>
  </si>
  <si>
    <t>Lori Oldham</t>
  </si>
  <si>
    <t>Kenneth Spayd</t>
  </si>
  <si>
    <t>(910) 521-6685</t>
  </si>
  <si>
    <t>Ellen Preston</t>
  </si>
  <si>
    <t>Tommy Clark</t>
  </si>
  <si>
    <t>(919) 807-2011</t>
  </si>
  <si>
    <t>(252)523-1351x316</t>
  </si>
  <si>
    <t>Robert Vickery</t>
  </si>
  <si>
    <t xml:space="preserve">Capital projects/Repairs and renovations </t>
  </si>
  <si>
    <t>Christine Jumalon</t>
  </si>
  <si>
    <t>(910) 672-1163</t>
  </si>
  <si>
    <t>Select Function/Purpose (Click here)</t>
  </si>
  <si>
    <t xml:space="preserve">                                                               Office of the State Controller                                                                </t>
  </si>
  <si>
    <t>Cindy Mixter</t>
  </si>
  <si>
    <t>Department of Military &amp; Veterans Affairs</t>
  </si>
  <si>
    <t>Department of Information Technology</t>
  </si>
  <si>
    <t>Department of Environmental Quality</t>
  </si>
  <si>
    <t>2016 CAFR  Agency  Name</t>
  </si>
  <si>
    <t>Department of Natural and Cultural Resources</t>
  </si>
  <si>
    <t>Firoza Mistry</t>
  </si>
  <si>
    <t>(984) 974-1001</t>
  </si>
  <si>
    <t>Elizabeth Theora</t>
  </si>
  <si>
    <t>(984) 974-1002</t>
  </si>
  <si>
    <t>Brock Simonds</t>
  </si>
  <si>
    <t>(919) 784-3156</t>
  </si>
  <si>
    <t>Craig Wise</t>
  </si>
  <si>
    <t>(984) 974-1267</t>
  </si>
  <si>
    <t>Heather Iannucci</t>
  </si>
  <si>
    <t>(910) 962-3144</t>
  </si>
  <si>
    <t>(919) 707-0087</t>
  </si>
  <si>
    <t>Cynthia Modlin</t>
  </si>
  <si>
    <t>(252) 737-4916</t>
  </si>
  <si>
    <t>Amy Causby</t>
  </si>
  <si>
    <t>Mary E. Hall</t>
  </si>
  <si>
    <t>for all of the worksheets, as well as other information for certain worksheets.</t>
  </si>
  <si>
    <t>Matthew Longobardi</t>
  </si>
  <si>
    <t>(919) 716-6077</t>
  </si>
  <si>
    <t>919-821-9530</t>
  </si>
  <si>
    <t>(919) 814-3898</t>
  </si>
  <si>
    <t xml:space="preserve">Other </t>
  </si>
  <si>
    <t>Troy Scoggins</t>
  </si>
  <si>
    <t>(919) 707-0523</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</si>
  <si>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</si>
  <si>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</si>
  <si>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</si>
  <si>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</si>
  <si>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</si>
  <si>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</si>
  <si>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</si>
  <si>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</si>
  <si>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</si>
  <si>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</si>
  <si>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</si>
  <si>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</si>
  <si>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</si>
  <si>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</si>
  <si>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</si>
  <si>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</si>
  <si>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</si>
  <si>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</si>
  <si>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</si>
  <si>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http://osc.nc.gov/538xxx-intragovernmental-transactions</t>
  </si>
  <si>
    <t>Transfer revenue accounts</t>
  </si>
  <si>
    <t>http://osc.nc.gov/438xxx-intragovernmental-transactions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</si>
  <si>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</si>
  <si>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</si>
  <si>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</si>
  <si>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</si>
  <si>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</si>
  <si>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</si>
  <si>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</si>
  <si>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</si>
  <si>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</si>
  <si>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</si>
  <si>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</si>
  <si>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</si>
  <si>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</si>
  <si>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</si>
  <si>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</si>
  <si>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</si>
  <si>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</si>
  <si>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</si>
  <si>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 End CAFR related transfer account activity</t>
  </si>
  <si>
    <t>Year-end activity regarding transfer accounts is twofold.</t>
  </si>
  <si>
    <t>After elimination entries are complete, the only transfer balances that should remain are those that are either between GASBs or companies within the agency, or transfers external to the agency.</t>
  </si>
  <si>
    <t>The final annual CAFR will contain only net transfers between Governmental Activity and Business Type Activity.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</si>
  <si>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</si>
  <si>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</si>
  <si>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</si>
  <si>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</si>
  <si>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</si>
  <si>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</si>
  <si>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</si>
  <si>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</si>
  <si>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</si>
  <si>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</si>
  <si>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</si>
  <si>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</si>
  <si>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</si>
  <si>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</si>
  <si>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</si>
  <si>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</si>
  <si>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</si>
  <si>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</si>
  <si>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</si>
  <si>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</si>
  <si>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 xml:space="preserve">Total amounts on schedule may not tie to the CAFR 52G/53P because these accounts are also used to record </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</si>
  <si>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</si>
  <si>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</si>
  <si>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</si>
  <si>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</si>
  <si>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</si>
  <si>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</si>
  <si>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</si>
  <si>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</si>
  <si>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</si>
  <si>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</si>
  <si>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</si>
  <si>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</si>
  <si>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</si>
  <si>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</si>
  <si>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</si>
  <si>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</si>
  <si>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</si>
  <si>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</si>
  <si>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</si>
  <si>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</si>
  <si>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</si>
  <si>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</si>
  <si>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</si>
  <si>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</si>
  <si>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</si>
  <si>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</si>
  <si>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</si>
  <si>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</si>
  <si>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</si>
  <si>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</si>
  <si>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</si>
  <si>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</si>
  <si>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</si>
  <si>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</si>
  <si>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</si>
  <si>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</si>
  <si>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</si>
  <si>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</si>
  <si>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</si>
  <si>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(919) 754-6549</t>
  </si>
  <si>
    <t>Cheryl Davis</t>
  </si>
  <si>
    <t>(919) 814-4633</t>
  </si>
  <si>
    <t>(919) 416-2870</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</si>
  <si>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</si>
  <si>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</si>
  <si>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</si>
  <si>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</si>
  <si>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</si>
  <si>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</si>
  <si>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</si>
  <si>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</si>
  <si>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</si>
  <si>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</si>
  <si>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</si>
  <si>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</si>
  <si>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</si>
  <si>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</si>
  <si>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</si>
  <si>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</si>
  <si>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</si>
  <si>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</si>
  <si>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</si>
  <si>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</si>
  <si>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</si>
  <si>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</si>
  <si>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</si>
  <si>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</si>
  <si>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</si>
  <si>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</si>
  <si>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</si>
  <si>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</si>
  <si>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</si>
  <si>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</si>
  <si>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</si>
  <si>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</si>
  <si>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</si>
  <si>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CAFR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</si>
  <si>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CAFR work papers.</t>
    </r>
  </si>
  <si>
    <t xml:space="preserve">Once transfers are balanced on a statewide level, eliminations are performed to reduce revenues and expenditures by equal amounts to remove transfers that were internal to governmental activity or internal to business type activity.
</t>
  </si>
  <si>
    <t>The proper recording of transfers, both within agencies and between agencies, is critical to ensure year-end and CAFR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</si>
  <si>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Transfers Out (Account 5384AA)</t>
  </si>
  <si>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</si>
  <si>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</si>
  <si>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</si>
  <si>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</si>
  <si>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</si>
  <si>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</si>
  <si>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</si>
  <si>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</si>
  <si>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</si>
  <si>
    <t>Schedule Of Inter-Agency Operating Transfers In (550) and Transfers Out (555)</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</si>
  <si>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r>
      <rPr>
        <sz val="11"/>
        <color theme="1"/>
        <rFont val="Arial"/>
        <family val="2"/>
      </rPr>
      <t xml:space="preserve"> Additionally, transfers out should be recorded in 538XXX accounts, and transfers in should be recorded in 438XXX accounts. </t>
    </r>
    <r>
      <rPr>
        <b/>
        <sz val="11"/>
        <color theme="1"/>
        <rFont val="Arial"/>
        <family val="2"/>
      </rPr>
      <t xml:space="preserve">As a general rule, opposite sign entries such as a debit to the 438XXX or a credit to a 538XXX account should NOT be recorded. </t>
    </r>
  </si>
  <si>
    <t xml:space="preserve">   438FAA</t>
  </si>
  <si>
    <t xml:space="preserve">   538FAA *(DPS Only)</t>
  </si>
  <si>
    <t>Agency Nonroutine Transfers (4384XX &amp; 5384XX)</t>
  </si>
  <si>
    <t>Changes for 2018/Comments</t>
  </si>
  <si>
    <t>02 Administrative Office of the Courts</t>
  </si>
  <si>
    <t>03 Office of the Governor</t>
  </si>
  <si>
    <t>Providence Hakizimana</t>
  </si>
  <si>
    <t>(919) 807-4748</t>
  </si>
  <si>
    <t>04 Office of Lieutenant Governor</t>
  </si>
  <si>
    <t>Angela Chafalovitch</t>
  </si>
  <si>
    <t>(919) 807-2474</t>
  </si>
  <si>
    <t>05 Office of the Secretary of State</t>
  </si>
  <si>
    <t>06 Office of the State Auditor</t>
  </si>
  <si>
    <t xml:space="preserve">07 Department of the State Treasurer </t>
  </si>
  <si>
    <t>07 State Health Plan</t>
  </si>
  <si>
    <t>CU-Major</t>
  </si>
  <si>
    <t xml:space="preserve">08 Department of Public Instruction </t>
  </si>
  <si>
    <t xml:space="preserve">09 Department of Justice </t>
  </si>
  <si>
    <t>10 Department of Agriculture</t>
  </si>
  <si>
    <t>11 Department of Labor</t>
  </si>
  <si>
    <t xml:space="preserve">12 Department of Insurance </t>
  </si>
  <si>
    <t xml:space="preserve">13 Department of Administration </t>
  </si>
  <si>
    <t xml:space="preserve">14 Office of the State Controller </t>
  </si>
  <si>
    <t>15 Department of Transportation</t>
  </si>
  <si>
    <t>16 Department of Environmental Quality</t>
  </si>
  <si>
    <t>Kim Van Metre</t>
  </si>
  <si>
    <t>17 Wildlife Resources Commission</t>
  </si>
  <si>
    <t>19 Dept. of Public Safety</t>
  </si>
  <si>
    <t>2X Dept. of Health and Human Services</t>
  </si>
  <si>
    <t>3X DHHS - Mental Health</t>
  </si>
  <si>
    <t>40 Department of Military &amp; Veterans Affairs</t>
  </si>
  <si>
    <t>41 Department of Information Technology</t>
  </si>
  <si>
    <t>43 Department of Commerce</t>
  </si>
  <si>
    <t>45 Department of Revenue</t>
  </si>
  <si>
    <t>46 Department of Natural and Cultural Resources</t>
  </si>
  <si>
    <t>48X UNC Hlth Care Rep Unit (Combined Pkg)</t>
  </si>
  <si>
    <t>AJ Gentile</t>
  </si>
  <si>
    <t>(984) 974-1006</t>
  </si>
  <si>
    <t>48 UNC Hospitals</t>
  </si>
  <si>
    <t>Jericho Hallimore</t>
  </si>
  <si>
    <t>(984) 974-1260</t>
  </si>
  <si>
    <t>48E UNC Hospitals - Enterprise Fund</t>
  </si>
  <si>
    <t>48L UNC Hospitals - LITF</t>
  </si>
  <si>
    <t>48R Rex Healthcare</t>
  </si>
  <si>
    <t>48C Chatham Hospital</t>
  </si>
  <si>
    <t>48T UNC Physicians Network</t>
  </si>
  <si>
    <t>UNC Physicians Network</t>
  </si>
  <si>
    <t>48HP High Point Regional Health</t>
  </si>
  <si>
    <t>48CW Caldwell Memorial Hospital</t>
  </si>
  <si>
    <t>50 Community College System Office</t>
  </si>
  <si>
    <t>(919) 807-7073</t>
  </si>
  <si>
    <t>60 State Board of Elections</t>
  </si>
  <si>
    <t>61 NC Education Lottery</t>
  </si>
  <si>
    <t>67 Office of Administrative Hearings</t>
  </si>
  <si>
    <t>Prabha Vijayaraghavan</t>
  </si>
  <si>
    <t>69 USS North Carolina Battleship Comm.</t>
  </si>
  <si>
    <t>Elizabeth Haynes</t>
  </si>
  <si>
    <t>(910) 251-5797 x3005</t>
  </si>
  <si>
    <t>6BC Deferred Comp &amp; NC 401(k)-Combined Pkg</t>
  </si>
  <si>
    <t>87 NC School of Science &amp; Mathematics</t>
  </si>
  <si>
    <t>90 General Fund - OSC</t>
  </si>
  <si>
    <t>99 General Fund - DOR</t>
  </si>
  <si>
    <t>RX OSC-Central Accounts</t>
  </si>
  <si>
    <t>Taylor Brumbeloe</t>
  </si>
  <si>
    <t>(919) 707-0667</t>
  </si>
  <si>
    <t>U10 UNC-General Administration</t>
  </si>
  <si>
    <t>U20 UNC at Chapel Hill</t>
  </si>
  <si>
    <t>Beth McAndrew</t>
  </si>
  <si>
    <t>(919) 843-2694</t>
  </si>
  <si>
    <t>U30 North Carolina State University</t>
  </si>
  <si>
    <t>U40 UNC at Greensboro</t>
  </si>
  <si>
    <t>Randy Bennett</t>
  </si>
  <si>
    <t>(336) 334-5795</t>
  </si>
  <si>
    <t>U50 UNC at Charlotte</t>
  </si>
  <si>
    <t>U55 UNC at Asheville</t>
  </si>
  <si>
    <t>U60 UNC at Wilmington</t>
  </si>
  <si>
    <t>U65 East Carolina University</t>
  </si>
  <si>
    <t>U70 North Carolina A&amp;T University</t>
  </si>
  <si>
    <t>U75 Western Carolina University</t>
  </si>
  <si>
    <t>U80 Appalachian State University</t>
  </si>
  <si>
    <t>U82 UNC at Pembroke</t>
  </si>
  <si>
    <t>U84 Winston-Salem State University</t>
  </si>
  <si>
    <t>U86 Elizabeth City State University</t>
  </si>
  <si>
    <t>U88 Fayetteville State University</t>
  </si>
  <si>
    <t>U90 North Carolina Central University</t>
  </si>
  <si>
    <t>U92 UNC School of the Arts</t>
  </si>
  <si>
    <t>0A North Carolina Housing Finance Ag.</t>
  </si>
  <si>
    <t>Z2 NC Biotechnology Center</t>
  </si>
  <si>
    <t>Mark Stohlman</t>
  </si>
  <si>
    <t>(919) 549-8850</t>
  </si>
  <si>
    <t>Z3 NC Global TransPark Authority</t>
  </si>
  <si>
    <t>Z3F NC Global TransPark Authority Foundation</t>
  </si>
  <si>
    <t>Z7 NC Partnership for Children</t>
  </si>
  <si>
    <t>ZA NC State Ports Authority</t>
  </si>
  <si>
    <t>ZB State Education Assistance Authority</t>
  </si>
  <si>
    <t>ZG Centennial Authority</t>
  </si>
  <si>
    <t>ZH NC Railroad Company</t>
  </si>
  <si>
    <t>ZI The Golden LEAF, Inc.</t>
  </si>
  <si>
    <t>ZL Gateway University Research Park, Inc.</t>
  </si>
  <si>
    <t>ZM Economic Development Partnership of NC</t>
  </si>
  <si>
    <t>C0 Alamance Community College</t>
  </si>
  <si>
    <t>C2 Asheville-Buncombe Technical Community College</t>
  </si>
  <si>
    <t>C3 Beaufort County Community College</t>
  </si>
  <si>
    <t>C4 Bladen Community College</t>
  </si>
  <si>
    <t>C5 Blue Ridge Community College</t>
  </si>
  <si>
    <t>828-694-1717</t>
  </si>
  <si>
    <t>C6 Brunswick Community College</t>
  </si>
  <si>
    <t>C7 Caldwell Community College and Technical Institute</t>
  </si>
  <si>
    <t>828-726-2200</t>
  </si>
  <si>
    <t>C8 Cape Fear Community College</t>
  </si>
  <si>
    <t>C9 Carteret Community College</t>
  </si>
  <si>
    <t>Steven T. Davis</t>
  </si>
  <si>
    <t>252-222-6158</t>
  </si>
  <si>
    <t>CA Catawba Valley Community College</t>
  </si>
  <si>
    <t>828-327-7000 x4273</t>
  </si>
  <si>
    <t>CB Central Carolina Community College</t>
  </si>
  <si>
    <t>CC Central Piedmont Community College</t>
  </si>
  <si>
    <t>CD Cleveland Community College</t>
  </si>
  <si>
    <t>CE Coastal Carolina Community College</t>
  </si>
  <si>
    <t>CF College of the Albemarle</t>
  </si>
  <si>
    <t>Joseph Turner</t>
  </si>
  <si>
    <t>252-335-0821 x2211</t>
  </si>
  <si>
    <t>CG Craven Community College</t>
  </si>
  <si>
    <t>Page Varnell</t>
  </si>
  <si>
    <t>252-672-1751</t>
  </si>
  <si>
    <t>CH Davidson County Community College</t>
  </si>
  <si>
    <t>CJ Durham Technical Community College</t>
  </si>
  <si>
    <t>Charles Hunt</t>
  </si>
  <si>
    <t>919-686-3300</t>
  </si>
  <si>
    <t>CK Edgecombe Community College</t>
  </si>
  <si>
    <t>CL Fayetteville Technical Community College</t>
  </si>
  <si>
    <t>CM Forsyth Technical Community College</t>
  </si>
  <si>
    <t>CN Gaston College</t>
  </si>
  <si>
    <t>Bruce Cole</t>
  </si>
  <si>
    <t>(704) 922-6309</t>
  </si>
  <si>
    <t>CP Guilford Technical Community College</t>
  </si>
  <si>
    <t>336-334-4822 x2477</t>
  </si>
  <si>
    <t>CQ Halifax Community College</t>
  </si>
  <si>
    <t>Marie Daniel</t>
  </si>
  <si>
    <t>252-536-7243</t>
  </si>
  <si>
    <t>CR Haywood Community College</t>
  </si>
  <si>
    <t>Christie Medford</t>
  </si>
  <si>
    <t>828-565-4168</t>
  </si>
  <si>
    <t>CS Isothermal Community College</t>
  </si>
  <si>
    <t>828-286-3636 x207</t>
  </si>
  <si>
    <t>CT James Sprunt Community College</t>
  </si>
  <si>
    <t>CU Johnston Community College</t>
  </si>
  <si>
    <t>CV Lenoir Community College</t>
  </si>
  <si>
    <t>252-527-6223 x358</t>
  </si>
  <si>
    <t>CW Martin Community College</t>
  </si>
  <si>
    <t>Steve Taylor</t>
  </si>
  <si>
    <t>CX Mayland Community College</t>
  </si>
  <si>
    <t>828-765-7351 x231</t>
  </si>
  <si>
    <t>CY McDowell Technical Community College</t>
  </si>
  <si>
    <t>Ryan Garrison</t>
  </si>
  <si>
    <t>828-652-0627</t>
  </si>
  <si>
    <t>CZ Mitchell Community College</t>
  </si>
  <si>
    <t>Amber Thompkins</t>
  </si>
  <si>
    <t>D0 Montgomery Community College</t>
  </si>
  <si>
    <t>D1 Nash Community College</t>
  </si>
  <si>
    <t>D2 Pamlico Community College</t>
  </si>
  <si>
    <t>Sherry Raby</t>
  </si>
  <si>
    <t>252-249-1851 x3004</t>
  </si>
  <si>
    <t>D3 Piedmont Community College</t>
  </si>
  <si>
    <t>Beverly Murphy</t>
  </si>
  <si>
    <t>336-599-1181 x222</t>
  </si>
  <si>
    <t>D4 Pitt Community College</t>
  </si>
  <si>
    <t>D5 Randolph Community College</t>
  </si>
  <si>
    <t>D6 Richmond Community College</t>
  </si>
  <si>
    <t>D7 Roanoke-Chowan Community College</t>
  </si>
  <si>
    <t>Sheena Suggs</t>
  </si>
  <si>
    <t>D8 Robeson Community College</t>
  </si>
  <si>
    <t>D9 Rockingham Community College</t>
  </si>
  <si>
    <t>DA Rowan-Cabarrus Community College</t>
  </si>
  <si>
    <t>DB Sampson Community College</t>
  </si>
  <si>
    <t>910-592-8081 x2011</t>
  </si>
  <si>
    <t>DC Sandhills Community College</t>
  </si>
  <si>
    <t>910-695-3718</t>
  </si>
  <si>
    <t>C1 South Piedmont Community College</t>
  </si>
  <si>
    <t>DD Southeastern Community College</t>
  </si>
  <si>
    <t>DE Southwestern Community College</t>
  </si>
  <si>
    <t>828-586-4091 x473</t>
  </si>
  <si>
    <t>DF Stanly Community College</t>
  </si>
  <si>
    <t>704-991-0176</t>
  </si>
  <si>
    <t>DG Surry Community College</t>
  </si>
  <si>
    <t>Susan Pendergraft</t>
  </si>
  <si>
    <t>336-386-3274</t>
  </si>
  <si>
    <t>DH Tri-County Community College</t>
  </si>
  <si>
    <t>DJ Vance-Granville Community College</t>
  </si>
  <si>
    <t>Jessica Robertson</t>
  </si>
  <si>
    <t>252-738-3430</t>
  </si>
  <si>
    <t>DK Wake Technical Community College</t>
  </si>
  <si>
    <t>919-662-3393</t>
  </si>
  <si>
    <t>DL Wayne Community College</t>
  </si>
  <si>
    <t>919-735-5152 x381</t>
  </si>
  <si>
    <t>DM Western Piedmont Community College</t>
  </si>
  <si>
    <t>Douglas Putts</t>
  </si>
  <si>
    <t>DN Wilkes Community College</t>
  </si>
  <si>
    <t>Crystal Huffman</t>
  </si>
  <si>
    <t>336-838-6109</t>
  </si>
  <si>
    <t>DP Wilson Community College</t>
  </si>
  <si>
    <t>4380XX</t>
  </si>
  <si>
    <t>438FAA</t>
  </si>
  <si>
    <t>Status</t>
  </si>
  <si>
    <t>No</t>
  </si>
  <si>
    <t>Agreed</t>
  </si>
  <si>
    <t>Disagreed</t>
  </si>
  <si>
    <t>Response</t>
  </si>
  <si>
    <t>X</t>
  </si>
  <si>
    <t>5380XX</t>
  </si>
  <si>
    <t>538FAA*</t>
  </si>
  <si>
    <t>*Note: 538FAA accounts are only used by the Department of Public Safety.</t>
  </si>
  <si>
    <t>Agency  Name</t>
  </si>
  <si>
    <t>(919) 807-3741</t>
  </si>
  <si>
    <t>Nancy Gemma</t>
  </si>
  <si>
    <t>Mary Massey</t>
  </si>
  <si>
    <t>(919) 324-1045</t>
  </si>
  <si>
    <t>Dilip Shah</t>
  </si>
  <si>
    <t>(919) 301-3441</t>
  </si>
  <si>
    <t>Rodney Bass</t>
  </si>
  <si>
    <t>(919) 733-7429</t>
  </si>
  <si>
    <t>Contact for Transfers:</t>
  </si>
  <si>
    <t>Transfers Contact Telephone</t>
  </si>
  <si>
    <t>Jason Cottle</t>
  </si>
  <si>
    <t>2020 Transfers - Interim Worksheets</t>
  </si>
  <si>
    <t>File revision date: 01/06/20</t>
  </si>
  <si>
    <t>2020 Transfer Worksheets</t>
  </si>
  <si>
    <r>
      <t xml:space="preserve">that occurred between July 2019 - March 2020) and submit to OSC by </t>
    </r>
    <r>
      <rPr>
        <b/>
        <sz val="10"/>
        <rFont val="Arial"/>
        <family val="2"/>
      </rPr>
      <t>May 1, 2020</t>
    </r>
    <r>
      <rPr>
        <sz val="10"/>
        <rFont val="Arial"/>
        <family val="2"/>
      </rPr>
      <t xml:space="preserve">.   </t>
    </r>
  </si>
  <si>
    <t>Due Date: May 1, 2020</t>
  </si>
  <si>
    <t xml:space="preserve">   5380AA *Including carryforwards*</t>
  </si>
  <si>
    <t xml:space="preserve">   4380AA *Including carryforwards*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</si>
</sst>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9" x14ac:knownFonts="1">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sz val="11"/>
      <name val="Times New Roman"/>
      <family val="1"/>
    </font>
    <font>
      <u/>
      <sz val="10"/>
      <color indexed="12"/>
      <name val="Arial"/>
      <family val="2"/>
    </font>
    <font>
      <sz val="8"/>
      <name val="Arial"/>
      <family val="2"/>
    </font>
    <font>
      <b/>
      <sz val="14"/>
      <name val="Calibri"/>
      <family val="2"/>
    </font>
    <font>
      <sz val="9"/>
      <name val="Times New Roman"/>
      <family val="1"/>
    </font>
    <font>
      <sz val="10.5"/>
      <name val="Arial"/>
      <family val="2"/>
    </font>
    <font>
      <u/>
      <sz val="12"/>
      <name val="Times New Roman"/>
      <family val="1"/>
    </font>
    <font>
      <b/>
      <sz val="8"/>
      <name val="Calibri"/>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u/>
      <sz val="11"/>
      <color theme="10"/>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
      <b/>
      <sz val="10"/>
      <name val="MS Sans Serif"/>
    </font>
  </fonts>
  <fills count="39">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103">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15" applyNumberFormat="0" applyAlignment="0" applyProtection="0"/>
    <xf numFmtId="171" fontId="10" fillId="0" borderId="0"/>
    <xf numFmtId="0" fontId="55"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6" fillId="0" borderId="0" applyNumberFormat="0" applyFill="0" applyBorder="0" applyAlignment="0" applyProtection="0"/>
    <xf numFmtId="0" fontId="57" fillId="33" borderId="0" applyNumberFormat="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34" borderId="15" applyNumberFormat="0" applyAlignment="0" applyProtection="0"/>
    <xf numFmtId="0" fontId="63" fillId="0" borderId="20" applyNumberFormat="0" applyFill="0" applyAlignment="0" applyProtection="0"/>
    <xf numFmtId="0" fontId="64" fillId="35" borderId="0" applyNumberFormat="0" applyBorder="0" applyAlignment="0" applyProtection="0"/>
    <xf numFmtId="164" fontId="32" fillId="0" borderId="0">
      <protection locked="0"/>
    </xf>
    <xf numFmtId="164" fontId="11" fillId="0" borderId="0">
      <protection locked="0"/>
    </xf>
    <xf numFmtId="0" fontId="7" fillId="0" borderId="0"/>
    <xf numFmtId="164" fontId="11" fillId="0" borderId="0">
      <protection locked="0"/>
    </xf>
    <xf numFmtId="0" fontId="51" fillId="0" borderId="0"/>
    <xf numFmtId="0" fontId="51"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8"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9"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5" fillId="31" borderId="22" applyNumberFormat="0" applyAlignment="0" applyProtection="0"/>
    <xf numFmtId="9" fontId="2" fillId="0" borderId="0" applyFont="0" applyFill="0" applyBorder="0" applyAlignment="0" applyProtection="0"/>
    <xf numFmtId="0" fontId="66" fillId="0" borderId="0" applyNumberFormat="0" applyFill="0" applyBorder="0" applyAlignment="0" applyProtection="0"/>
    <xf numFmtId="0" fontId="67" fillId="0" borderId="23" applyNumberFormat="0" applyFill="0" applyAlignment="0" applyProtection="0"/>
    <xf numFmtId="0" fontId="68" fillId="0" borderId="0" applyNumberFormat="0" applyFill="0" applyBorder="0" applyAlignment="0" applyProtection="0"/>
    <xf numFmtId="0" fontId="1" fillId="0" borderId="0"/>
    <xf numFmtId="0" fontId="7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277">
    <xf numFmtId="0" fontId="0" fillId="0" borderId="0" xfId="0"/>
    <xf numFmtId="0" fontId="5" fillId="0" borderId="0" xfId="0" applyFont="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30" fillId="0" borderId="0" xfId="0" applyFont="1" applyProtection="1">
      <protection hidden="1"/>
    </xf>
    <xf numFmtId="0" fontId="9" fillId="0" borderId="0" xfId="0" applyFont="1" applyProtection="1">
      <protection hidden="1"/>
    </xf>
    <xf numFmtId="0" fontId="25" fillId="0" borderId="0" xfId="0" applyFont="1" applyProtection="1">
      <protection hidden="1"/>
    </xf>
    <xf numFmtId="0" fontId="40" fillId="0" borderId="0" xfId="0" applyFont="1" applyAlignment="1">
      <alignment horizontal="left"/>
    </xf>
    <xf numFmtId="0" fontId="34"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0" fillId="0" borderId="0" xfId="0" applyFont="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43" fillId="0" borderId="0" xfId="0" applyFont="1" applyProtection="1">
      <protection locked="0"/>
    </xf>
    <xf numFmtId="0" fontId="43" fillId="0" borderId="0" xfId="0" applyFont="1"/>
    <xf numFmtId="0" fontId="44" fillId="0" borderId="0" xfId="0" applyFont="1"/>
    <xf numFmtId="0" fontId="42" fillId="0" borderId="0" xfId="0" applyFont="1" applyProtection="1">
      <protection hidden="1"/>
    </xf>
    <xf numFmtId="0" fontId="47" fillId="0" borderId="0" xfId="0" applyFont="1"/>
    <xf numFmtId="0" fontId="43" fillId="0" borderId="0" xfId="82" applyFont="1" applyProtection="1">
      <protection locked="0"/>
    </xf>
    <xf numFmtId="170" fontId="43" fillId="0" borderId="0" xfId="0" applyNumberFormat="1" applyFont="1"/>
    <xf numFmtId="49" fontId="43" fillId="0" borderId="0" xfId="0" applyNumberFormat="1" applyFont="1"/>
    <xf numFmtId="49" fontId="43"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8" fillId="0" borderId="0" xfId="0" applyFont="1" applyAlignment="1">
      <alignment horizontal="center"/>
    </xf>
    <xf numFmtId="0" fontId="49" fillId="0" borderId="0" xfId="0" applyFont="1" applyAlignment="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50" fillId="0" borderId="0" xfId="0" applyFont="1"/>
    <xf numFmtId="0" fontId="40" fillId="0" borderId="1" xfId="0" applyFont="1" applyBorder="1" applyAlignment="1">
      <alignment horizontal="left"/>
    </xf>
    <xf numFmtId="0" fontId="9" fillId="0" borderId="0" xfId="0" applyFont="1" applyAlignment="1" applyProtection="1">
      <alignment wrapText="1"/>
      <protection hidden="1"/>
    </xf>
    <xf numFmtId="0" fontId="69" fillId="0" borderId="0" xfId="0" applyFont="1"/>
    <xf numFmtId="0" fontId="10" fillId="0" borderId="0" xfId="77"/>
    <xf numFmtId="0" fontId="9" fillId="0" borderId="0" xfId="0" quotePrefix="1" applyFont="1" applyAlignment="1" applyProtection="1">
      <alignment horizontal="center"/>
      <protection hidden="1"/>
    </xf>
    <xf numFmtId="0" fontId="3" fillId="0" borderId="0" xfId="81" applyFont="1" applyAlignment="1">
      <alignment horizontal="center" vertical="center"/>
    </xf>
    <xf numFmtId="0" fontId="1" fillId="0" borderId="0" xfId="96"/>
    <xf numFmtId="0" fontId="21" fillId="0" borderId="0" xfId="98" applyFont="1"/>
    <xf numFmtId="0" fontId="7" fillId="0" borderId="0" xfId="98"/>
    <xf numFmtId="0" fontId="2" fillId="0" borderId="0" xfId="98" applyFont="1"/>
    <xf numFmtId="0" fontId="2" fillId="0" borderId="2" xfId="98" applyFont="1" applyBorder="1"/>
    <xf numFmtId="0" fontId="2" fillId="0" borderId="2" xfId="98" applyFont="1" applyBorder="1" applyAlignment="1">
      <alignment horizontal="right"/>
    </xf>
    <xf numFmtId="0" fontId="2" fillId="0" borderId="0" xfId="98" applyFont="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Protection="1">
      <protection hidden="1"/>
    </xf>
    <xf numFmtId="0" fontId="7" fillId="0" borderId="0" xfId="98" applyAlignment="1" applyProtection="1">
      <alignment vertical="center"/>
      <protection hidden="1"/>
    </xf>
    <xf numFmtId="0" fontId="7" fillId="0" borderId="0" xfId="98" applyAlignment="1">
      <alignment vertical="center"/>
    </xf>
    <xf numFmtId="0" fontId="22" fillId="0" borderId="0" xfId="98" applyFont="1"/>
    <xf numFmtId="0" fontId="7" fillId="0" borderId="1" xfId="98" applyBorder="1" applyProtection="1">
      <protection locked="0"/>
    </xf>
    <xf numFmtId="0" fontId="7" fillId="0" borderId="4" xfId="98" applyBorder="1" applyProtection="1">
      <protection locked="0"/>
    </xf>
    <xf numFmtId="0" fontId="23" fillId="0" borderId="0" xfId="98" applyFont="1"/>
    <xf numFmtId="0" fontId="23" fillId="0" borderId="0" xfId="98" applyFont="1" applyAlignment="1">
      <alignment horizontal="center"/>
    </xf>
    <xf numFmtId="0" fontId="5" fillId="0" borderId="0" xfId="100" applyFont="1"/>
    <xf numFmtId="0" fontId="3" fillId="0" borderId="0" xfId="100" applyFont="1" applyAlignment="1">
      <alignment horizontal="centerContinuous"/>
    </xf>
    <xf numFmtId="0" fontId="4" fillId="0" borderId="0" xfId="100" applyFont="1" applyAlignment="1">
      <alignment horizontal="centerContinuous"/>
    </xf>
    <xf numFmtId="0" fontId="2" fillId="0" borderId="0" xfId="100" applyFont="1" applyAlignment="1">
      <alignment horizontal="centerContinuous"/>
    </xf>
    <xf numFmtId="0" fontId="2" fillId="0" borderId="0" xfId="100" applyFont="1"/>
    <xf numFmtId="0" fontId="2" fillId="0" borderId="0" xfId="100" applyFont="1" applyAlignment="1">
      <alignment horizontal="left"/>
    </xf>
    <xf numFmtId="0" fontId="2" fillId="0" borderId="0" xfId="100" applyFont="1" applyAlignment="1">
      <alignment horizontal="right"/>
    </xf>
    <xf numFmtId="0" fontId="2" fillId="0" borderId="2" xfId="100" applyFont="1" applyBorder="1"/>
    <xf numFmtId="0" fontId="4" fillId="0" borderId="0" xfId="100" applyFont="1" applyAlignment="1">
      <alignment horizontal="center"/>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Alignment="1">
      <alignment horizontal="center"/>
    </xf>
    <xf numFmtId="168" fontId="2" fillId="0" borderId="1" xfId="100" applyNumberFormat="1" applyFont="1" applyBorder="1" applyProtection="1">
      <protection locked="0"/>
    </xf>
    <xf numFmtId="0" fontId="7" fillId="0" borderId="0" xfId="100"/>
    <xf numFmtId="0" fontId="7" fillId="0" borderId="0" xfId="100" applyAlignment="1">
      <alignment horizontal="center"/>
    </xf>
    <xf numFmtId="0" fontId="21" fillId="0" borderId="0" xfId="100" applyFont="1" applyProtection="1">
      <protection hidden="1"/>
    </xf>
    <xf numFmtId="0" fontId="21" fillId="0" borderId="0" xfId="100" applyFont="1"/>
    <xf numFmtId="0" fontId="23" fillId="0" borderId="0" xfId="100" applyFont="1"/>
    <xf numFmtId="0" fontId="2" fillId="0" borderId="0" xfId="101" applyFont="1" applyAlignment="1" applyProtection="1">
      <alignment shrinkToFit="1"/>
      <protection locked="0"/>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Font="1" applyAlignment="1" applyProtection="1">
      <alignment shrinkToFit="1"/>
      <protection locked="0"/>
    </xf>
    <xf numFmtId="0" fontId="27" fillId="0" borderId="0" xfId="53" applyFont="1" applyAlignment="1" applyProtection="1">
      <alignment horizontal="center"/>
    </xf>
    <xf numFmtId="0" fontId="43" fillId="0" borderId="0" xfId="82" applyFont="1" applyAlignment="1" applyProtection="1">
      <alignment horizontal="center"/>
      <protection locked="0"/>
    </xf>
    <xf numFmtId="0" fontId="45" fillId="0" borderId="0" xfId="82" applyFont="1" applyAlignment="1">
      <alignment horizontal="center"/>
    </xf>
    <xf numFmtId="0" fontId="27" fillId="0" borderId="0" xfId="53" applyFont="1" applyAlignment="1" applyProtection="1"/>
    <xf numFmtId="0" fontId="46" fillId="0" borderId="0" xfId="53" applyFont="1" applyAlignment="1" applyProtection="1">
      <alignment horizontal="center"/>
    </xf>
    <xf numFmtId="0" fontId="43" fillId="0" borderId="0" xfId="82" applyFont="1" applyAlignment="1">
      <alignment horizontal="center"/>
    </xf>
    <xf numFmtId="0" fontId="2" fillId="0" borderId="0" xfId="98" applyFont="1" applyAlignment="1">
      <alignment horizontal="left"/>
    </xf>
    <xf numFmtId="0" fontId="2" fillId="0" borderId="1" xfId="10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72" fillId="0" borderId="0" xfId="96" applyFont="1"/>
    <xf numFmtId="0" fontId="73" fillId="0" borderId="0" xfId="96" applyFont="1"/>
    <xf numFmtId="14" fontId="73" fillId="0" borderId="0" xfId="96" applyNumberFormat="1" applyFont="1"/>
    <xf numFmtId="0" fontId="73" fillId="0" borderId="0" xfId="96" applyFont="1" applyAlignment="1">
      <alignment horizontal="left" wrapText="1"/>
    </xf>
    <xf numFmtId="0" fontId="73" fillId="0" borderId="0" xfId="96" applyFont="1" applyAlignment="1">
      <alignment horizontal="left" vertical="top" indent="1"/>
    </xf>
    <xf numFmtId="0" fontId="73" fillId="0" borderId="0" xfId="96" applyFont="1" applyAlignment="1">
      <alignment vertical="center" wrapText="1"/>
    </xf>
    <xf numFmtId="0" fontId="73" fillId="0" borderId="0" xfId="96" applyFont="1" applyAlignment="1">
      <alignment horizontal="left" vertical="center" wrapText="1"/>
    </xf>
    <xf numFmtId="0" fontId="73" fillId="0" borderId="0" xfId="96" applyFont="1" applyAlignment="1">
      <alignment vertical="center"/>
    </xf>
    <xf numFmtId="0" fontId="72" fillId="0" borderId="0" xfId="96" applyFont="1" applyAlignment="1">
      <alignment vertical="center"/>
    </xf>
    <xf numFmtId="0" fontId="75" fillId="0" borderId="0" xfId="97" applyFont="1" applyAlignment="1">
      <alignment horizontal="left" vertical="center" indent="1"/>
    </xf>
    <xf numFmtId="0" fontId="73" fillId="0" borderId="0" xfId="96" applyFont="1" applyAlignment="1">
      <alignment horizontal="left" vertical="center" indent="5"/>
    </xf>
    <xf numFmtId="0" fontId="73" fillId="0" borderId="0" xfId="96" quotePrefix="1" applyFont="1" applyAlignment="1">
      <alignment horizontal="right"/>
    </xf>
    <xf numFmtId="0" fontId="7" fillId="0" borderId="1" xfId="98" applyBorder="1"/>
    <xf numFmtId="0" fontId="2" fillId="0" borderId="0" xfId="98" applyFont="1" applyAlignment="1">
      <alignment horizontal="left" shrinkToFit="1"/>
    </xf>
    <xf numFmtId="0" fontId="2" fillId="0" borderId="0" xfId="98" applyFont="1" applyAlignment="1" applyProtection="1">
      <alignment horizontal="center" shrinkToFit="1"/>
      <protection locked="0"/>
    </xf>
    <xf numFmtId="0" fontId="22" fillId="0" borderId="0" xfId="98" applyFont="1" applyAlignment="1">
      <alignment horizontal="center" vertical="center"/>
    </xf>
    <xf numFmtId="168" fontId="7" fillId="0" borderId="0" xfId="98" applyNumberFormat="1" applyAlignment="1">
      <alignment vertical="center"/>
    </xf>
    <xf numFmtId="0" fontId="7" fillId="0" borderId="4" xfId="98" applyBorder="1"/>
    <xf numFmtId="0" fontId="4" fillId="0" borderId="0" xfId="98" applyFont="1" applyAlignment="1">
      <alignment horizontal="center"/>
    </xf>
    <xf numFmtId="0" fontId="24" fillId="0" borderId="0" xfId="80" applyFont="1" applyAlignment="1">
      <alignment horizontal="right"/>
    </xf>
    <xf numFmtId="0" fontId="3" fillId="0" borderId="0" xfId="98" applyFont="1" applyAlignment="1">
      <alignment horizontal="centerContinuous"/>
    </xf>
    <xf numFmtId="0" fontId="5" fillId="0" borderId="0" xfId="98" applyFont="1" applyAlignment="1">
      <alignment horizontal="centerContinuous"/>
    </xf>
    <xf numFmtId="49" fontId="2" fillId="0" borderId="1" xfId="98" quotePrefix="1" applyNumberFormat="1" applyFont="1" applyBorder="1" applyAlignment="1" applyProtection="1">
      <alignment horizontal="center"/>
      <protection locked="0"/>
    </xf>
    <xf numFmtId="0" fontId="2" fillId="0" borderId="0" xfId="98" applyFont="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Alignment="1" applyProtection="1">
      <alignment horizontal="center"/>
      <protection locked="0"/>
    </xf>
    <xf numFmtId="0" fontId="5" fillId="0" borderId="0" xfId="98" applyFont="1"/>
    <xf numFmtId="0" fontId="4" fillId="0" borderId="0" xfId="98" applyFont="1"/>
    <xf numFmtId="168" fontId="2" fillId="0" borderId="0" xfId="98" applyNumberFormat="1" applyFont="1" applyProtection="1">
      <protection locked="0"/>
    </xf>
    <xf numFmtId="168" fontId="2" fillId="0" borderId="0" xfId="98" applyNumberFormat="1" applyFont="1"/>
    <xf numFmtId="0" fontId="2" fillId="0" borderId="0" xfId="98" applyFont="1" applyProtection="1">
      <protection hidden="1"/>
    </xf>
    <xf numFmtId="0" fontId="2" fillId="0" borderId="0" xfId="98" applyFont="1" applyAlignment="1" applyProtection="1">
      <alignment vertical="center"/>
      <protection hidden="1"/>
    </xf>
    <xf numFmtId="0" fontId="77" fillId="0" borderId="0" xfId="0" applyFont="1"/>
    <xf numFmtId="0" fontId="76" fillId="0" borderId="0" xfId="0" applyFont="1"/>
    <xf numFmtId="0" fontId="78" fillId="0" borderId="0" xfId="0" applyFont="1"/>
    <xf numFmtId="0" fontId="79" fillId="0" borderId="0" xfId="0" applyFont="1"/>
    <xf numFmtId="0" fontId="76" fillId="0" borderId="0" xfId="0" applyFont="1" applyProtection="1">
      <protection locked="0"/>
    </xf>
    <xf numFmtId="0" fontId="80" fillId="0" borderId="0" xfId="0" applyFont="1"/>
    <xf numFmtId="0" fontId="35" fillId="0" borderId="0" xfId="0" applyFont="1"/>
    <xf numFmtId="0" fontId="82" fillId="0" borderId="0" xfId="0" applyFont="1"/>
    <xf numFmtId="0" fontId="76" fillId="0" borderId="0" xfId="0" applyFont="1" applyAlignment="1">
      <alignment horizontal="center"/>
    </xf>
    <xf numFmtId="0" fontId="81" fillId="0" borderId="0" xfId="0" applyFont="1" applyAlignment="1">
      <alignment horizontal="center"/>
    </xf>
    <xf numFmtId="0" fontId="81" fillId="0" borderId="0" xfId="0" applyFont="1" applyAlignment="1" applyProtection="1">
      <alignment horizontal="center"/>
      <protection hidden="1"/>
    </xf>
    <xf numFmtId="0" fontId="82" fillId="0" borderId="0" xfId="0" applyFont="1" applyProtection="1">
      <protection hidden="1"/>
    </xf>
    <xf numFmtId="0" fontId="76" fillId="0" borderId="0" xfId="0" applyFont="1" applyProtection="1">
      <protection hidden="1"/>
    </xf>
    <xf numFmtId="0" fontId="35" fillId="0" borderId="6" xfId="0" applyFont="1" applyBorder="1"/>
    <xf numFmtId="0" fontId="76" fillId="0" borderId="4" xfId="0" applyFont="1" applyBorder="1"/>
    <xf numFmtId="167" fontId="81" fillId="0" borderId="0" xfId="0" applyNumberFormat="1" applyFont="1" applyAlignment="1" applyProtection="1">
      <alignment horizontal="center"/>
      <protection hidden="1"/>
    </xf>
    <xf numFmtId="0" fontId="83" fillId="0" borderId="0" xfId="0" applyFont="1" applyProtection="1">
      <protection hidden="1"/>
    </xf>
    <xf numFmtId="167" fontId="76" fillId="0" borderId="0" xfId="0" applyNumberFormat="1" applyFont="1"/>
    <xf numFmtId="0" fontId="85" fillId="0" borderId="5" xfId="0" applyFont="1" applyBorder="1" applyAlignment="1">
      <alignment horizontal="center"/>
    </xf>
    <xf numFmtId="0" fontId="85" fillId="0" borderId="6" xfId="0" applyFont="1" applyBorder="1" applyAlignment="1">
      <alignment horizontal="center" wrapText="1"/>
    </xf>
    <xf numFmtId="0" fontId="24" fillId="0" borderId="6" xfId="0" applyFont="1" applyBorder="1" applyAlignment="1">
      <alignment horizontal="center" wrapText="1"/>
    </xf>
    <xf numFmtId="0" fontId="24" fillId="0" borderId="5" xfId="0" applyFont="1" applyBorder="1" applyAlignment="1">
      <alignment horizontal="center"/>
    </xf>
    <xf numFmtId="0" fontId="76" fillId="0" borderId="5" xfId="82" applyFont="1" applyBorder="1" applyAlignment="1" applyProtection="1">
      <alignment horizontal="center"/>
      <protection locked="0"/>
    </xf>
    <xf numFmtId="0" fontId="76" fillId="3" borderId="6" xfId="82" applyFont="1" applyFill="1" applyBorder="1" applyAlignment="1">
      <alignment horizontal="center"/>
    </xf>
    <xf numFmtId="0" fontId="82" fillId="0" borderId="6" xfId="82" applyFont="1" applyBorder="1" applyAlignment="1">
      <alignment horizontal="center"/>
    </xf>
    <xf numFmtId="0" fontId="81"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2" fillId="0" borderId="0" xfId="0" applyFont="1"/>
    <xf numFmtId="49" fontId="9" fillId="0" borderId="0" xfId="0" applyNumberFormat="1" applyFont="1" applyAlignment="1" applyProtection="1">
      <alignment horizontal="center"/>
      <protection hidden="1"/>
    </xf>
    <xf numFmtId="0" fontId="2" fillId="0" borderId="0" xfId="0" applyFont="1" applyAlignment="1">
      <alignment horizontal="center"/>
    </xf>
    <xf numFmtId="0" fontId="3" fillId="3" borderId="0" xfId="0" applyFont="1" applyFill="1" applyAlignment="1">
      <alignment horizontal="center"/>
    </xf>
    <xf numFmtId="49" fontId="86" fillId="0" borderId="0" xfId="0" applyNumberFormat="1" applyFont="1"/>
    <xf numFmtId="49" fontId="35" fillId="0" borderId="0" xfId="0" applyNumberFormat="1" applyFont="1"/>
    <xf numFmtId="0" fontId="35" fillId="0" borderId="0" xfId="0" applyFont="1" applyAlignment="1">
      <alignment horizontal="center"/>
    </xf>
    <xf numFmtId="0" fontId="86" fillId="0" borderId="0" xfId="0" applyFont="1"/>
    <xf numFmtId="0" fontId="87" fillId="0" borderId="0" xfId="0" applyFont="1"/>
    <xf numFmtId="0" fontId="35" fillId="0" borderId="0" xfId="82" applyFont="1"/>
    <xf numFmtId="0" fontId="3" fillId="3" borderId="5" xfId="0" applyFont="1" applyFill="1" applyBorder="1" applyAlignment="1">
      <alignment horizontal="left"/>
    </xf>
    <xf numFmtId="0" fontId="2" fillId="0" borderId="28" xfId="0" applyFont="1" applyBorder="1"/>
    <xf numFmtId="0" fontId="2" fillId="0" borderId="1" xfId="0" applyFont="1" applyBorder="1"/>
    <xf numFmtId="0" fontId="2" fillId="0" borderId="25" xfId="0" applyFont="1" applyBorder="1"/>
    <xf numFmtId="0" fontId="35" fillId="0" borderId="26" xfId="0" applyFont="1" applyBorder="1" applyAlignment="1">
      <alignment horizontal="center"/>
    </xf>
    <xf numFmtId="0" fontId="2" fillId="0" borderId="26" xfId="0" applyFont="1" applyBorder="1"/>
    <xf numFmtId="0" fontId="2" fillId="0" borderId="29" xfId="0" applyFont="1" applyBorder="1"/>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Border="1"/>
    <xf numFmtId="0" fontId="7" fillId="0" borderId="2" xfId="100" applyBorder="1"/>
    <xf numFmtId="0" fontId="7" fillId="0" borderId="12" xfId="100" applyBorder="1"/>
    <xf numFmtId="0" fontId="21" fillId="0" borderId="11" xfId="100" applyFont="1" applyBorder="1"/>
    <xf numFmtId="0" fontId="21" fillId="0" borderId="2" xfId="100" applyFont="1" applyBorder="1"/>
    <xf numFmtId="0" fontId="2" fillId="37" borderId="33" xfId="100" quotePrefix="1" applyFont="1" applyFill="1" applyBorder="1" applyAlignment="1">
      <alignment horizontal="center"/>
    </xf>
    <xf numFmtId="0" fontId="2" fillId="37" borderId="34" xfId="100" applyFont="1" applyFill="1" applyBorder="1" applyAlignment="1">
      <alignment horizontal="center"/>
    </xf>
    <xf numFmtId="0" fontId="2" fillId="37" borderId="33" xfId="100" applyFont="1" applyFill="1" applyBorder="1"/>
    <xf numFmtId="168" fontId="2" fillId="37" borderId="1" xfId="100" applyNumberFormat="1" applyFont="1" applyFill="1" applyBorder="1"/>
    <xf numFmtId="0" fontId="2" fillId="37" borderId="1" xfId="100" applyFont="1" applyFill="1" applyBorder="1"/>
    <xf numFmtId="49" fontId="2" fillId="0" borderId="33" xfId="98" quotePrefix="1" applyNumberFormat="1" applyFont="1" applyBorder="1" applyAlignment="1" applyProtection="1">
      <alignment horizontal="center"/>
      <protection locked="0"/>
    </xf>
    <xf numFmtId="0" fontId="2" fillId="37" borderId="0" xfId="100" applyFont="1" applyFill="1"/>
    <xf numFmtId="0" fontId="2" fillId="0" borderId="0" xfId="100" applyFont="1" applyProtection="1">
      <protection locked="0"/>
    </xf>
    <xf numFmtId="0" fontId="4" fillId="0" borderId="35" xfId="102" applyFont="1" applyBorder="1" applyAlignment="1">
      <alignment horizontal="centerContinuous"/>
    </xf>
    <xf numFmtId="0" fontId="2" fillId="0" borderId="35" xfId="102" applyFont="1" applyBorder="1" applyAlignment="1">
      <alignment horizontal="centerContinuous"/>
    </xf>
    <xf numFmtId="0" fontId="2" fillId="0" borderId="0" xfId="102" applyFont="1" applyAlignment="1">
      <alignment horizontal="centerContinuous"/>
    </xf>
    <xf numFmtId="0" fontId="4" fillId="0" borderId="0" xfId="102" applyFont="1" applyAlignment="1">
      <alignment horizontal="centerContinuous"/>
    </xf>
    <xf numFmtId="0" fontId="4" fillId="0" borderId="2" xfId="102" applyFont="1" applyBorder="1" applyAlignment="1">
      <alignment horizontal="center"/>
    </xf>
    <xf numFmtId="0" fontId="4" fillId="0" borderId="0" xfId="102" applyFont="1" applyAlignment="1">
      <alignment horizontal="center"/>
    </xf>
    <xf numFmtId="0" fontId="2" fillId="0" borderId="0" xfId="102" applyFont="1"/>
    <xf numFmtId="0" fontId="2" fillId="37" borderId="0" xfId="100" applyFont="1" applyFill="1" applyAlignment="1">
      <alignment horizontal="center"/>
    </xf>
    <xf numFmtId="0" fontId="2" fillId="0" borderId="4" xfId="100" applyFont="1" applyBorder="1" applyProtection="1">
      <protection locked="0"/>
    </xf>
    <xf numFmtId="0" fontId="2" fillId="37" borderId="31" xfId="100" applyFont="1" applyFill="1" applyBorder="1" applyAlignment="1">
      <alignment horizontal="center"/>
    </xf>
    <xf numFmtId="0" fontId="88" fillId="0" borderId="0" xfId="100" applyFont="1"/>
    <xf numFmtId="0" fontId="2" fillId="0" borderId="0" xfId="98" applyFont="1" applyAlignment="1" applyProtection="1">
      <alignment horizontal="left" vertical="top" shrinkToFit="1"/>
      <protection locked="0"/>
    </xf>
    <xf numFmtId="49" fontId="9" fillId="38" borderId="0" xfId="0" applyNumberFormat="1" applyFont="1" applyFill="1" applyAlignment="1" applyProtection="1">
      <alignment horizontal="center"/>
      <protection hidden="1"/>
    </xf>
    <xf numFmtId="0" fontId="9" fillId="38" borderId="0" xfId="0" applyFont="1" applyFill="1" applyProtection="1">
      <protection hidden="1"/>
    </xf>
    <xf numFmtId="0" fontId="9" fillId="38" borderId="0" xfId="0" applyFont="1" applyFill="1" applyAlignment="1" applyProtection="1">
      <alignment horizontal="left"/>
      <protection hidden="1"/>
    </xf>
    <xf numFmtId="0" fontId="29" fillId="38" borderId="0" xfId="0" applyFont="1" applyFill="1" applyProtection="1">
      <protection hidden="1"/>
    </xf>
    <xf numFmtId="0" fontId="25" fillId="38" borderId="0" xfId="0" applyFont="1" applyFill="1" applyProtection="1">
      <protection hidden="1"/>
    </xf>
    <xf numFmtId="0" fontId="9" fillId="38" borderId="0" xfId="0" applyFont="1" applyFill="1" applyAlignment="1" applyProtection="1">
      <alignment horizontal="left" indent="2"/>
      <protection hidden="1"/>
    </xf>
    <xf numFmtId="0" fontId="8" fillId="0" borderId="0" xfId="0" applyFont="1" applyFill="1" applyAlignment="1" applyProtection="1">
      <alignment horizontal="center"/>
      <protection hidden="1"/>
    </xf>
    <xf numFmtId="0" fontId="26" fillId="0" borderId="0" xfId="53" applyFont="1" applyFill="1" applyAlignment="1" applyProtection="1">
      <alignment horizontal="center"/>
      <protection hidden="1"/>
    </xf>
    <xf numFmtId="0" fontId="20" fillId="0" borderId="0" xfId="0" applyFont="1" applyFill="1" applyAlignment="1" applyProtection="1">
      <alignment horizontal="center" wrapText="1"/>
      <protection hidden="1"/>
    </xf>
    <xf numFmtId="0" fontId="20" fillId="0" borderId="0" xfId="0" applyFont="1" applyFill="1" applyAlignment="1" applyProtection="1">
      <alignment horizontal="center"/>
      <protection hidden="1"/>
    </xf>
    <xf numFmtId="0" fontId="9" fillId="0" borderId="0" xfId="0" applyFont="1" applyFill="1" applyAlignment="1" applyProtection="1">
      <alignment horizontal="left"/>
      <protection hidden="1"/>
    </xf>
    <xf numFmtId="0" fontId="3" fillId="0" borderId="0" xfId="0" applyFont="1" applyAlignment="1">
      <alignment horizontal="center"/>
    </xf>
    <xf numFmtId="0" fontId="73" fillId="0" borderId="0" xfId="96" applyFont="1" applyAlignment="1">
      <alignment horizontal="left" vertical="center" wrapText="1"/>
    </xf>
    <xf numFmtId="0" fontId="72" fillId="0" borderId="14" xfId="96" applyFont="1" applyBorder="1" applyAlignment="1">
      <alignment horizontal="left" vertical="center" wrapText="1"/>
    </xf>
    <xf numFmtId="0" fontId="74" fillId="0" borderId="7" xfId="96" applyFont="1" applyBorder="1" applyAlignment="1">
      <alignment horizontal="left" vertical="center" wrapText="1"/>
    </xf>
    <xf numFmtId="0" fontId="74" fillId="0" borderId="8" xfId="96" applyFont="1" applyBorder="1" applyAlignment="1">
      <alignment horizontal="left" vertical="center" wrapText="1"/>
    </xf>
    <xf numFmtId="0" fontId="74" fillId="0" borderId="9" xfId="96" applyFont="1" applyBorder="1" applyAlignment="1">
      <alignment horizontal="left" vertical="center" wrapText="1"/>
    </xf>
    <xf numFmtId="0" fontId="74" fillId="0" borderId="0" xfId="96" applyFont="1" applyAlignment="1">
      <alignment horizontal="left" vertical="center" wrapText="1"/>
    </xf>
    <xf numFmtId="0" fontId="74" fillId="0" borderId="10" xfId="96" applyFont="1" applyBorder="1" applyAlignment="1">
      <alignment horizontal="left" vertical="center" wrapText="1"/>
    </xf>
    <xf numFmtId="0" fontId="74" fillId="0" borderId="11" xfId="96" applyFont="1" applyBorder="1" applyAlignment="1">
      <alignment horizontal="left" vertical="center" wrapText="1"/>
    </xf>
    <xf numFmtId="0" fontId="74" fillId="0" borderId="2" xfId="96" applyFont="1" applyBorder="1" applyAlignment="1">
      <alignment horizontal="left" vertical="center" wrapText="1"/>
    </xf>
    <xf numFmtId="0" fontId="74" fillId="0" borderId="12" xfId="96" applyFont="1" applyBorder="1" applyAlignment="1">
      <alignment horizontal="left" vertical="center" wrapText="1"/>
    </xf>
    <xf numFmtId="0" fontId="73" fillId="0" borderId="0" xfId="96" applyFont="1" applyAlignment="1">
      <alignment horizontal="left" vertical="top" wrapText="1"/>
    </xf>
    <xf numFmtId="0" fontId="72" fillId="0" borderId="0" xfId="96" applyFont="1" applyAlignment="1">
      <alignment horizontal="center"/>
    </xf>
    <xf numFmtId="0" fontId="73" fillId="0" borderId="0" xfId="96" applyFont="1" applyAlignment="1">
      <alignment horizontal="left" wrapText="1"/>
    </xf>
    <xf numFmtId="0" fontId="41" fillId="0" borderId="0" xfId="0" applyFont="1" applyAlignment="1">
      <alignment horizontal="left"/>
    </xf>
    <xf numFmtId="0" fontId="2" fillId="0" borderId="0" xfId="0" applyFont="1"/>
    <xf numFmtId="0" fontId="41" fillId="0" borderId="0" xfId="53" applyFont="1" applyAlignment="1" applyProtection="1"/>
    <xf numFmtId="0" fontId="43" fillId="0" borderId="0" xfId="0" applyFont="1" applyAlignment="1">
      <alignment horizontal="right"/>
    </xf>
    <xf numFmtId="0" fontId="24" fillId="0" borderId="5" xfId="0" applyFont="1" applyBorder="1" applyAlignment="1">
      <alignment horizontal="center"/>
    </xf>
    <xf numFmtId="0" fontId="81" fillId="0" borderId="0" xfId="0" applyFont="1" applyAlignment="1">
      <alignment horizontal="center"/>
    </xf>
    <xf numFmtId="0" fontId="17" fillId="0" borderId="4" xfId="53" applyBorder="1" applyAlignment="1">
      <alignment horizontal="center"/>
      <protection locked="0"/>
    </xf>
    <xf numFmtId="0" fontId="81" fillId="0" borderId="4" xfId="0" applyFont="1" applyBorder="1" applyAlignment="1" applyProtection="1">
      <alignment horizontal="center"/>
      <protection locked="0"/>
    </xf>
    <xf numFmtId="0" fontId="81" fillId="0" borderId="13" xfId="0" applyFont="1" applyBorder="1" applyAlignment="1" applyProtection="1">
      <alignment horizontal="center"/>
      <protection locked="0"/>
    </xf>
    <xf numFmtId="0" fontId="35" fillId="0" borderId="6" xfId="0" applyFont="1" applyBorder="1"/>
    <xf numFmtId="0" fontId="76" fillId="0" borderId="4" xfId="0" applyFont="1" applyBorder="1"/>
    <xf numFmtId="0" fontId="81" fillId="0" borderId="4" xfId="0" applyFont="1" applyBorder="1" applyAlignment="1">
      <alignment horizontal="center"/>
    </xf>
    <xf numFmtId="0" fontId="81" fillId="0" borderId="13" xfId="0" applyFont="1" applyBorder="1" applyAlignment="1">
      <alignment horizontal="center"/>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81" fillId="0" borderId="1" xfId="0" applyFont="1" applyBorder="1" applyAlignment="1" applyProtection="1">
      <alignment horizontal="center"/>
      <protection locked="0"/>
    </xf>
    <xf numFmtId="0" fontId="84" fillId="5" borderId="6" xfId="0" applyFont="1" applyFill="1" applyBorder="1" applyAlignment="1">
      <alignment horizontal="center"/>
    </xf>
    <xf numFmtId="0" fontId="84" fillId="5" borderId="4" xfId="0" applyFont="1" applyFill="1" applyBorder="1" applyAlignment="1">
      <alignment horizontal="center"/>
    </xf>
    <xf numFmtId="0" fontId="84" fillId="5" borderId="13" xfId="0" applyFont="1" applyFill="1" applyBorder="1" applyAlignment="1">
      <alignment horizontal="center"/>
    </xf>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Font="1" applyBorder="1" applyAlignment="1" applyProtection="1">
      <alignment horizontal="left"/>
      <protection locked="0"/>
    </xf>
    <xf numFmtId="0" fontId="3" fillId="0" borderId="0" xfId="81" applyFont="1" applyAlignment="1">
      <alignment horizontal="center" vertical="center"/>
    </xf>
    <xf numFmtId="0" fontId="2" fillId="0" borderId="4" xfId="101" applyFont="1" applyBorder="1" applyAlignment="1">
      <alignment horizontal="left" shrinkToFit="1"/>
    </xf>
    <xf numFmtId="0" fontId="26" fillId="0" borderId="0" xfId="53" applyFont="1" applyAlignment="1" applyProtection="1">
      <alignment horizontal="center"/>
    </xf>
    <xf numFmtId="0" fontId="3" fillId="0" borderId="0" xfId="100" applyFont="1" applyAlignment="1">
      <alignment horizontal="center"/>
    </xf>
    <xf numFmtId="0" fontId="2" fillId="0" borderId="1" xfId="99" applyFont="1" applyBorder="1" applyAlignment="1" applyProtection="1">
      <alignment horizontal="left" vertical="top" shrinkToFit="1"/>
      <protection locked="0"/>
    </xf>
    <xf numFmtId="0" fontId="2" fillId="0" borderId="4" xfId="101" applyFont="1" applyBorder="1" applyAlignment="1" applyProtection="1">
      <alignment horizontal="left" vertical="top" shrinkToFit="1"/>
      <protection locked="0"/>
    </xf>
    <xf numFmtId="0" fontId="22" fillId="0" borderId="0" xfId="98" applyFont="1" applyAlignment="1">
      <alignment horizontal="center" vertical="center"/>
    </xf>
    <xf numFmtId="0" fontId="71" fillId="0" borderId="0" xfId="98" applyFont="1" applyAlignment="1">
      <alignment horizontal="center" vertical="center"/>
    </xf>
    <xf numFmtId="0" fontId="2" fillId="0" borderId="4" xfId="98" applyFont="1" applyBorder="1" applyAlignment="1" applyProtection="1">
      <alignment horizontal="left" vertical="top" shrinkToFit="1"/>
      <protection locked="0"/>
    </xf>
    <xf numFmtId="0" fontId="2" fillId="0" borderId="1" xfId="98" applyFont="1" applyBorder="1" applyAlignment="1">
      <alignment horizontal="left" shrinkToFit="1"/>
    </xf>
    <xf numFmtId="0" fontId="2" fillId="0" borderId="4" xfId="98" applyFont="1" applyBorder="1" applyAlignment="1">
      <alignment shrinkToFit="1"/>
    </xf>
    <xf numFmtId="0" fontId="2" fillId="0" borderId="4" xfId="98" applyFont="1" applyBorder="1" applyAlignment="1">
      <alignment horizontal="center" shrinkToFit="1"/>
    </xf>
    <xf numFmtId="0" fontId="3" fillId="0" borderId="0" xfId="98" applyFont="1" applyAlignment="1">
      <alignment horizontal="center"/>
    </xf>
    <xf numFmtId="0" fontId="26" fillId="0" borderId="0" xfId="55" applyFont="1" applyAlignment="1" applyProtection="1">
      <alignment horizontal="center"/>
    </xf>
    <xf numFmtId="0" fontId="4" fillId="0" borderId="2" xfId="98" applyFont="1" applyBorder="1" applyAlignment="1">
      <alignment horizontal="center"/>
    </xf>
    <xf numFmtId="0" fontId="3" fillId="0" borderId="0" xfId="80" applyFont="1" applyAlignment="1">
      <alignment horizontal="center"/>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omma 3 2" xfId="33" xr:uid="{00000000-0005-0000-0000-000020000000}"/>
    <cellStyle name="Comma 4" xfId="34" xr:uid="{00000000-0005-0000-0000-000021000000}"/>
    <cellStyle name="Comma 7" xfId="35" xr:uid="{00000000-0005-0000-0000-000022000000}"/>
    <cellStyle name="Comma 8" xfId="36" xr:uid="{00000000-0005-0000-0000-000023000000}"/>
    <cellStyle name="Currency 2" xfId="37" xr:uid="{00000000-0005-0000-0000-000024000000}"/>
    <cellStyle name="Currency 3" xfId="38" xr:uid="{00000000-0005-0000-0000-000025000000}"/>
    <cellStyle name="Exhibit No." xfId="39" xr:uid="{00000000-0005-0000-0000-000026000000}"/>
    <cellStyle name="Exhibit No. 2" xfId="40" xr:uid="{00000000-0005-0000-0000-000027000000}"/>
    <cellStyle name="Exhibit No. 3" xfId="41" xr:uid="{00000000-0005-0000-0000-000028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xr:uid="{00000000-0005-0000-0000-00002F000000}"/>
    <cellStyle name="HeadStateofNC 2" xfId="49" xr:uid="{00000000-0005-0000-0000-000030000000}"/>
    <cellStyle name="HeadTitles" xfId="50" xr:uid="{00000000-0005-0000-0000-000031000000}"/>
    <cellStyle name="HeadTitles 2" xfId="51" xr:uid="{00000000-0005-0000-0000-000032000000}"/>
    <cellStyle name="HeadYE_Date" xfId="52" xr:uid="{00000000-0005-0000-0000-000033000000}"/>
    <cellStyle name="Hyperlink" xfId="53" builtinId="8"/>
    <cellStyle name="Hyperlink 2" xfId="54" xr:uid="{00000000-0005-0000-0000-000035000000}"/>
    <cellStyle name="Hyperlink 2 2" xfId="55" xr:uid="{00000000-0005-0000-0000-000036000000}"/>
    <cellStyle name="Hyperlink 2 3" xfId="56" xr:uid="{00000000-0005-0000-0000-000037000000}"/>
    <cellStyle name="Hyperlink 3" xfId="57" xr:uid="{00000000-0005-0000-0000-000038000000}"/>
    <cellStyle name="Hyperlink 4" xfId="97" xr:uid="{00000000-0005-0000-0000-000039000000}"/>
    <cellStyle name="Input" xfId="58" builtinId="20" customBuiltin="1"/>
    <cellStyle name="Linked Cell" xfId="59" builtinId="24" customBuiltin="1"/>
    <cellStyle name="Neutral" xfId="60" builtinId="28" customBuiltin="1"/>
    <cellStyle name="Normal" xfId="0" builtinId="0"/>
    <cellStyle name="Normal 2" xfId="61" xr:uid="{00000000-0005-0000-0000-00003E000000}"/>
    <cellStyle name="Normal 2 2" xfId="62" xr:uid="{00000000-0005-0000-0000-00003F000000}"/>
    <cellStyle name="Normal 2 2 2" xfId="63" xr:uid="{00000000-0005-0000-0000-000040000000}"/>
    <cellStyle name="Normal 2 3" xfId="64" xr:uid="{00000000-0005-0000-0000-000041000000}"/>
    <cellStyle name="Normal 3" xfId="65" xr:uid="{00000000-0005-0000-0000-000042000000}"/>
    <cellStyle name="Normal 3 2" xfId="66" xr:uid="{00000000-0005-0000-0000-000043000000}"/>
    <cellStyle name="Normal 3 3" xfId="67" xr:uid="{00000000-0005-0000-0000-000044000000}"/>
    <cellStyle name="Normal 3 4" xfId="68" xr:uid="{00000000-0005-0000-0000-000045000000}"/>
    <cellStyle name="Normal 4" xfId="69" xr:uid="{00000000-0005-0000-0000-000046000000}"/>
    <cellStyle name="Normal 5" xfId="70" xr:uid="{00000000-0005-0000-0000-000047000000}"/>
    <cellStyle name="Normal 5 2" xfId="71" xr:uid="{00000000-0005-0000-0000-000048000000}"/>
    <cellStyle name="Normal 5 3" xfId="72" xr:uid="{00000000-0005-0000-0000-000049000000}"/>
    <cellStyle name="Normal 5 4" xfId="73" xr:uid="{00000000-0005-0000-0000-00004A000000}"/>
    <cellStyle name="Normal 6" xfId="74" xr:uid="{00000000-0005-0000-0000-00004B000000}"/>
    <cellStyle name="Normal 6 2" xfId="75" xr:uid="{00000000-0005-0000-0000-00004C000000}"/>
    <cellStyle name="Normal 7" xfId="96" xr:uid="{00000000-0005-0000-0000-00004D000000}"/>
    <cellStyle name="Normal_a3p08" xfId="76" xr:uid="{00000000-0005-0000-0000-00004E000000}"/>
    <cellStyle name="Normal_a4p05" xfId="77" xr:uid="{00000000-0005-0000-0000-00004F000000}"/>
    <cellStyle name="Normal_a5p09" xfId="102" xr:uid="{83A240FE-324F-47CF-AE77-08DF6D91875E}"/>
    <cellStyle name="Normal_a7p01" xfId="78" xr:uid="{00000000-0005-0000-0000-000050000000}"/>
    <cellStyle name="Normal_a7p02" xfId="79" xr:uid="{00000000-0005-0000-0000-000051000000}"/>
    <cellStyle name="Normal_a7p05" xfId="80" xr:uid="{00000000-0005-0000-0000-000052000000}"/>
    <cellStyle name="Normal_a7p07" xfId="99" xr:uid="{00000000-0005-0000-0000-000053000000}"/>
    <cellStyle name="Normal_a7p08" xfId="98" xr:uid="{00000000-0005-0000-0000-000054000000}"/>
    <cellStyle name="Normal_a7p09" xfId="101" xr:uid="{00000000-0005-0000-0000-000055000000}"/>
    <cellStyle name="Normal_a7p10" xfId="100" xr:uid="{00000000-0005-0000-0000-000056000000}"/>
    <cellStyle name="Normal_CmCoExcl" xfId="81" xr:uid="{00000000-0005-0000-0000-000057000000}"/>
    <cellStyle name="Normal_UnivExcl" xfId="82" xr:uid="{00000000-0005-0000-0000-000058000000}"/>
    <cellStyle name="Note 2" xfId="83" xr:uid="{00000000-0005-0000-0000-000059000000}"/>
    <cellStyle name="Number$ -" xfId="84" xr:uid="{00000000-0005-0000-0000-00005A000000}"/>
    <cellStyle name="Number-no $ -" xfId="85" xr:uid="{00000000-0005-0000-0000-00005B000000}"/>
    <cellStyle name="NumberTotal$ -" xfId="86" xr:uid="{00000000-0005-0000-0000-00005C000000}"/>
    <cellStyle name="NumberTotal-no $ -" xfId="87" xr:uid="{00000000-0005-0000-0000-00005D000000}"/>
    <cellStyle name="NumNo$" xfId="88" xr:uid="{00000000-0005-0000-0000-00005E000000}"/>
    <cellStyle name="NumTotD" xfId="89" xr:uid="{00000000-0005-0000-0000-00005F000000}"/>
    <cellStyle name="NumTotNo$" xfId="90" xr:uid="{00000000-0005-0000-0000-000060000000}"/>
    <cellStyle name="Output" xfId="91" builtinId="21" customBuiltin="1"/>
    <cellStyle name="Percent 2" xfId="92" xr:uid="{00000000-0005-0000-0000-000062000000}"/>
    <cellStyle name="Title" xfId="93" builtinId="15" customBuiltin="1"/>
    <cellStyle name="Total" xfId="94" builtinId="25" customBuiltin="1"/>
    <cellStyle name="Warning Text" xfId="95" builtinId="11" customBuiltin="1"/>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t="str">
            <v/>
          </cell>
          <cell r="D35" t="str">
            <v>Summary of Significant Accounting Policies</v>
          </cell>
          <cell r="P35">
            <v>0</v>
          </cell>
        </row>
        <row r="36">
          <cell r="A36">
            <v>105</v>
          </cell>
          <cell r="C36" t="str">
            <v/>
          </cell>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t="str">
            <v/>
          </cell>
          <cell r="D40" t="str">
            <v>Capital Asset Impairments</v>
          </cell>
          <cell r="P40">
            <v>0</v>
          </cell>
        </row>
        <row r="41">
          <cell r="A41">
            <v>220</v>
          </cell>
          <cell r="C41" t="str">
            <v/>
          </cell>
          <cell r="D41" t="str">
            <v>Capital Asset Statistics</v>
          </cell>
          <cell r="P41">
            <v>0</v>
          </cell>
        </row>
        <row r="42">
          <cell r="A42">
            <v>301</v>
          </cell>
          <cell r="C42" t="str">
            <v/>
          </cell>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t="str">
            <v/>
          </cell>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t="str">
            <v/>
          </cell>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t="str">
            <v/>
          </cell>
          <cell r="D55" t="str">
            <v>General Fund</v>
          </cell>
          <cell r="P55">
            <v>0</v>
          </cell>
        </row>
        <row r="56">
          <cell r="A56">
            <v>405</v>
          </cell>
          <cell r="C56" t="str">
            <v/>
          </cell>
          <cell r="D56" t="str">
            <v>Special Revenue Fund</v>
          </cell>
          <cell r="P56">
            <v>0</v>
          </cell>
        </row>
        <row r="57">
          <cell r="A57">
            <v>410</v>
          </cell>
          <cell r="C57" t="str">
            <v/>
          </cell>
          <cell r="D57" t="str">
            <v>Capital Projects</v>
          </cell>
          <cell r="P57">
            <v>0</v>
          </cell>
        </row>
        <row r="58">
          <cell r="A58">
            <v>415</v>
          </cell>
          <cell r="C58" t="str">
            <v/>
          </cell>
          <cell r="D58" t="str">
            <v>Permanent Funds</v>
          </cell>
          <cell r="P58">
            <v>0</v>
          </cell>
        </row>
        <row r="59">
          <cell r="A59">
            <v>420</v>
          </cell>
          <cell r="C59" t="str">
            <v/>
          </cell>
          <cell r="D59" t="str">
            <v>Restricted and Unrestricted Net Assets - Business Type Activities</v>
          </cell>
          <cell r="P59">
            <v>0</v>
          </cell>
        </row>
        <row r="60">
          <cell r="A60">
            <v>425</v>
          </cell>
          <cell r="C60" t="str">
            <v/>
          </cell>
          <cell r="D60" t="str">
            <v>Net Assets/Fund Balance Deficit</v>
          </cell>
          <cell r="P60">
            <v>0</v>
          </cell>
        </row>
        <row r="61">
          <cell r="A61">
            <v>430</v>
          </cell>
          <cell r="C61" t="str">
            <v/>
          </cell>
          <cell r="D61" t="str">
            <v>Fund Equity Restatement (Part 1 of 2)</v>
          </cell>
          <cell r="P61">
            <v>0</v>
          </cell>
        </row>
        <row r="62">
          <cell r="A62">
            <v>431</v>
          </cell>
          <cell r="C62" t="str">
            <v/>
          </cell>
          <cell r="D62" t="str">
            <v>Fund Equity Restatement (Part 2 of 2)</v>
          </cell>
          <cell r="P62">
            <v>0</v>
          </cell>
        </row>
        <row r="63">
          <cell r="A63">
            <v>501</v>
          </cell>
          <cell r="C63" t="str">
            <v/>
          </cell>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t="str">
            <v/>
          </cell>
          <cell r="D71" t="str">
            <v>Schedule of Intra-Agency Operating Transfers</v>
          </cell>
          <cell r="P71">
            <v>0</v>
          </cell>
        </row>
        <row r="72">
          <cell r="A72">
            <v>545</v>
          </cell>
          <cell r="C72" t="str">
            <v/>
          </cell>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t="str">
            <v/>
          </cell>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t="str">
            <v/>
          </cell>
          <cell r="D79" t="str">
            <v>Significant Transactions Between Component Units and Analysis of Federal Grants</v>
          </cell>
          <cell r="P79">
            <v>0</v>
          </cell>
        </row>
        <row r="80">
          <cell r="A80">
            <v>615</v>
          </cell>
          <cell r="C80" t="str">
            <v/>
          </cell>
          <cell r="D80" t="str">
            <v>Foundations Survey</v>
          </cell>
          <cell r="P80">
            <v>0</v>
          </cell>
        </row>
        <row r="81">
          <cell r="A81">
            <v>620</v>
          </cell>
          <cell r="C81" t="str">
            <v/>
          </cell>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t="str">
            <v/>
          </cell>
          <cell r="D85" t="str">
            <v>Disclosure of Pledged Revenues</v>
          </cell>
        </row>
        <row r="86">
          <cell r="A86">
            <v>705</v>
          </cell>
          <cell r="C86" t="str">
            <v/>
          </cell>
          <cell r="D86" t="str">
            <v>Cash and Cash Equivalents in Banks Outside the State Treasurer - Custodial Credit Risk - Deposits</v>
          </cell>
          <cell r="P86">
            <v>0</v>
          </cell>
        </row>
        <row r="87">
          <cell r="A87">
            <v>710</v>
          </cell>
          <cell r="C87" t="str">
            <v/>
          </cell>
          <cell r="D87" t="str">
            <v>Investments Held Outside the State Treasurer - Custodial Credit Risk - Investments</v>
          </cell>
          <cell r="P87">
            <v>0</v>
          </cell>
        </row>
        <row r="88">
          <cell r="A88">
            <v>715</v>
          </cell>
          <cell r="C88" t="str">
            <v/>
          </cell>
          <cell r="D88" t="str">
            <v>Investments Held Outside the State Treasurer - Custodial Credit Risk - Deposits</v>
          </cell>
          <cell r="P88">
            <v>0</v>
          </cell>
        </row>
        <row r="89">
          <cell r="A89">
            <v>720</v>
          </cell>
          <cell r="C89" t="str">
            <v/>
          </cell>
          <cell r="D89" t="str">
            <v>Investments Held Outside the State Treasurer - Interest Rate Risk</v>
          </cell>
          <cell r="P89">
            <v>0</v>
          </cell>
        </row>
        <row r="90">
          <cell r="A90">
            <v>725</v>
          </cell>
          <cell r="C90" t="str">
            <v/>
          </cell>
          <cell r="D90" t="str">
            <v>Investments Held Outside the State Treasurer - Credit Risk (Part 1 of 2)</v>
          </cell>
          <cell r="P90">
            <v>0</v>
          </cell>
        </row>
        <row r="91">
          <cell r="A91">
            <v>726</v>
          </cell>
          <cell r="C91" t="str">
            <v/>
          </cell>
          <cell r="D91" t="str">
            <v>Investments Held Outside the State Treasurer - Credit Risk (Part 2 of 2)</v>
          </cell>
          <cell r="P91">
            <v>0</v>
          </cell>
        </row>
        <row r="92">
          <cell r="A92">
            <v>730</v>
          </cell>
          <cell r="C92" t="str">
            <v/>
          </cell>
          <cell r="D92" t="str">
            <v>Investments Held Outside the State Treasurer - Additional Level of Detail</v>
          </cell>
          <cell r="P92">
            <v>0</v>
          </cell>
        </row>
        <row r="93">
          <cell r="A93">
            <v>735</v>
          </cell>
          <cell r="C93" t="str">
            <v/>
          </cell>
          <cell r="D93" t="str">
            <v>Investments Held Outside the State Treasurer - Concentration of Credit Risk</v>
          </cell>
          <cell r="P93">
            <v>0</v>
          </cell>
        </row>
        <row r="94">
          <cell r="A94">
            <v>740</v>
          </cell>
          <cell r="C94" t="str">
            <v/>
          </cell>
          <cell r="D94" t="str">
            <v>Investments Held Outside the State Treasurer - Foreign Currency Risk</v>
          </cell>
          <cell r="P94">
            <v>0</v>
          </cell>
        </row>
        <row r="95">
          <cell r="A95">
            <v>745</v>
          </cell>
          <cell r="C95" t="str">
            <v/>
          </cell>
          <cell r="D95" t="str">
            <v>Investments Held Outside the State Treasurer - Investment Policies</v>
          </cell>
          <cell r="P95">
            <v>0</v>
          </cell>
        </row>
        <row r="96">
          <cell r="A96">
            <v>750</v>
          </cell>
          <cell r="C96" t="str">
            <v/>
          </cell>
          <cell r="D96" t="str">
            <v>Investments Held Outside the State Treasurer - Highly Sensitive Investments</v>
          </cell>
          <cell r="P96">
            <v>0</v>
          </cell>
        </row>
        <row r="97">
          <cell r="A97">
            <v>905</v>
          </cell>
          <cell r="C97" t="str">
            <v/>
          </cell>
          <cell r="D97" t="str">
            <v>Offline Proprietary Proforma - Stmt of Net Assets &amp; Stmt of Revs, Exps and Chgs in Net Assets</v>
          </cell>
          <cell r="P97">
            <v>0</v>
          </cell>
          <cell r="Q97" t="str">
            <v>revised 7/14/08</v>
          </cell>
        </row>
        <row r="98">
          <cell r="A98">
            <v>906</v>
          </cell>
          <cell r="C98" t="str">
            <v/>
          </cell>
          <cell r="D98" t="str">
            <v>Offline Fiduciary Proforma - Stmt of Fiduciary Net Assets &amp; Stmt of Chgs in Fiduciary Net Assets</v>
          </cell>
          <cell r="P98">
            <v>0</v>
          </cell>
        </row>
        <row r="99">
          <cell r="A99">
            <v>907</v>
          </cell>
          <cell r="C99" t="str">
            <v/>
          </cell>
          <cell r="D99" t="str">
            <v>Offline Agency Funds Proforma - Stmt of Changes in Assets &amp; Liabilities</v>
          </cell>
          <cell r="P99">
            <v>0</v>
          </cell>
        </row>
        <row r="100">
          <cell r="A100">
            <v>908</v>
          </cell>
          <cell r="C100" t="str">
            <v/>
          </cell>
          <cell r="D100" t="str">
            <v>Offline Component Unit Financial Statements - CAFR Format</v>
          </cell>
          <cell r="Q100" t="str">
            <v>revised 7/14/08</v>
          </cell>
        </row>
        <row r="101">
          <cell r="A101">
            <v>910</v>
          </cell>
          <cell r="C101" t="str">
            <v/>
          </cell>
          <cell r="D101" t="str">
            <v>Offline Proprietary Analytical Review - Computed Variances</v>
          </cell>
          <cell r="P101">
            <v>0</v>
          </cell>
          <cell r="Q101" t="str">
            <v>revised 7/14/08</v>
          </cell>
        </row>
        <row r="102">
          <cell r="A102">
            <v>911</v>
          </cell>
          <cell r="C102" t="str">
            <v/>
          </cell>
          <cell r="D102" t="str">
            <v>Offline Fiduciary Analytical Review - Computed Variances</v>
          </cell>
          <cell r="P102">
            <v>0</v>
          </cell>
        </row>
        <row r="103">
          <cell r="A103" t="str">
            <v>Exp</v>
          </cell>
          <cell r="C103" t="str">
            <v/>
          </cell>
          <cell r="D103" t="str">
            <v>Worksheet Explanations</v>
          </cell>
          <cell r="P103">
            <v>0</v>
          </cell>
        </row>
        <row r="104">
          <cell r="A104" t="str">
            <v>Comm</v>
          </cell>
          <cell r="C104" t="str">
            <v/>
          </cell>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sc.nc.gov/438xxx-intragovernmental-transactions" TargetMode="External"/><Relationship Id="rId1" Type="http://schemas.openxmlformats.org/officeDocument/2006/relationships/hyperlink" Target="http://osc.nc.gov/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88"/>
  <sheetViews>
    <sheetView showGridLines="0" tabSelected="1" zoomScaleNormal="100" workbookViewId="0">
      <selection sqref="A1:B1"/>
    </sheetView>
  </sheetViews>
  <sheetFormatPr defaultRowHeight="13.2" x14ac:dyDescent="0.25"/>
  <cols>
    <col min="1" max="1" width="3" customWidth="1"/>
    <col min="2" max="2" width="98.6640625" customWidth="1"/>
    <col min="3" max="3" width="11.88671875" customWidth="1"/>
    <col min="4" max="7" width="8.33203125" customWidth="1"/>
    <col min="8" max="8" width="9.6640625" customWidth="1"/>
    <col min="9" max="9" width="7.5546875" customWidth="1"/>
    <col min="10" max="11" width="10.6640625" customWidth="1"/>
    <col min="12" max="12" width="10" customWidth="1"/>
    <col min="13" max="13" width="3.5546875" customWidth="1"/>
  </cols>
  <sheetData>
    <row r="1" spans="1:14" ht="15.6" x14ac:dyDescent="0.3">
      <c r="A1" s="221" t="s">
        <v>242</v>
      </c>
      <c r="B1" s="221"/>
      <c r="C1" s="37"/>
      <c r="D1" s="37"/>
      <c r="E1" s="37"/>
      <c r="F1" s="37"/>
      <c r="G1" s="37"/>
      <c r="H1" s="37"/>
      <c r="I1" s="37"/>
      <c r="J1" s="37"/>
      <c r="K1" s="37"/>
      <c r="L1" s="37"/>
      <c r="M1" s="37"/>
      <c r="N1" s="1"/>
    </row>
    <row r="2" spans="1:14" ht="15.6" x14ac:dyDescent="0.3">
      <c r="A2" s="221" t="str">
        <f>Index!A2</f>
        <v>2020 Transfers - Interim Worksheets</v>
      </c>
      <c r="B2" s="221"/>
      <c r="C2" s="37"/>
      <c r="D2" s="37"/>
      <c r="E2" s="37"/>
      <c r="F2" s="37"/>
      <c r="G2" s="37"/>
      <c r="H2" s="37"/>
      <c r="I2" s="37"/>
      <c r="J2" s="37"/>
      <c r="K2" s="37"/>
      <c r="L2" s="37"/>
      <c r="M2" s="37"/>
      <c r="N2" s="1"/>
    </row>
    <row r="3" spans="1:14" ht="15.6" x14ac:dyDescent="0.3">
      <c r="A3" s="221" t="s">
        <v>322</v>
      </c>
      <c r="B3" s="221"/>
      <c r="C3" s="37"/>
      <c r="D3" s="37"/>
      <c r="E3" s="37"/>
      <c r="F3" s="37"/>
      <c r="G3" s="37"/>
      <c r="H3" s="37"/>
      <c r="I3" s="37"/>
      <c r="J3" s="37"/>
      <c r="K3" s="37"/>
      <c r="L3" s="37"/>
      <c r="M3" s="37"/>
      <c r="N3" s="1"/>
    </row>
    <row r="4" spans="1:14" ht="15.6" x14ac:dyDescent="0.3">
      <c r="A4" s="163"/>
      <c r="B4" s="164" t="str">
        <f>Index!L4</f>
        <v>File revision date: 01/06/20</v>
      </c>
      <c r="C4" s="36"/>
      <c r="D4" s="36"/>
      <c r="E4" s="36"/>
      <c r="F4" s="36"/>
      <c r="G4" s="36"/>
      <c r="H4" s="36"/>
      <c r="I4" s="36"/>
      <c r="J4" s="36"/>
      <c r="K4" s="36"/>
      <c r="L4" s="36"/>
      <c r="M4" s="36"/>
    </row>
    <row r="5" spans="1:14" x14ac:dyDescent="0.25">
      <c r="A5" s="161"/>
      <c r="B5" s="161"/>
    </row>
    <row r="6" spans="1:14" ht="13.8" x14ac:dyDescent="0.25">
      <c r="A6" s="165" t="s">
        <v>109</v>
      </c>
      <c r="B6" s="166"/>
    </row>
    <row r="7" spans="1:14" ht="13.8" x14ac:dyDescent="0.25">
      <c r="A7" s="167" t="s">
        <v>323</v>
      </c>
      <c r="B7" s="166" t="s">
        <v>350</v>
      </c>
    </row>
    <row r="8" spans="1:14" ht="13.8" x14ac:dyDescent="0.25">
      <c r="A8" s="167"/>
      <c r="B8" s="166" t="s">
        <v>575</v>
      </c>
    </row>
    <row r="9" spans="1:14" ht="13.8" x14ac:dyDescent="0.25">
      <c r="A9" s="167" t="s">
        <v>323</v>
      </c>
      <c r="B9" s="166" t="s">
        <v>325</v>
      </c>
    </row>
    <row r="10" spans="1:14" ht="13.8" x14ac:dyDescent="0.25">
      <c r="A10" s="139"/>
      <c r="B10" s="166" t="s">
        <v>324</v>
      </c>
    </row>
    <row r="11" spans="1:14" ht="13.8" x14ac:dyDescent="0.25">
      <c r="A11" s="139"/>
      <c r="B11" s="166"/>
    </row>
    <row r="12" spans="1:14" ht="13.8" x14ac:dyDescent="0.25">
      <c r="A12" s="168" t="s">
        <v>24</v>
      </c>
      <c r="B12" s="139"/>
    </row>
    <row r="13" spans="1:14" ht="14.4" x14ac:dyDescent="0.3">
      <c r="A13" s="167" t="s">
        <v>323</v>
      </c>
      <c r="B13" s="139" t="s">
        <v>700</v>
      </c>
      <c r="C13" s="26"/>
    </row>
    <row r="14" spans="1:14" ht="14.4" x14ac:dyDescent="0.3">
      <c r="A14" s="139"/>
      <c r="B14" s="169" t="s">
        <v>701</v>
      </c>
      <c r="C14" s="29"/>
    </row>
    <row r="15" spans="1:14" ht="14.4" x14ac:dyDescent="0.3">
      <c r="A15" s="139"/>
      <c r="B15" s="139" t="s">
        <v>326</v>
      </c>
      <c r="C15" s="26"/>
    </row>
    <row r="16" spans="1:14" ht="14.4" x14ac:dyDescent="0.3">
      <c r="A16" s="161"/>
      <c r="B16" s="139" t="s">
        <v>329</v>
      </c>
      <c r="C16" s="26"/>
    </row>
    <row r="17" spans="1:3" ht="14.4" x14ac:dyDescent="0.3">
      <c r="A17" s="167" t="s">
        <v>323</v>
      </c>
      <c r="B17" s="139" t="s">
        <v>330</v>
      </c>
      <c r="C17" s="26"/>
    </row>
    <row r="18" spans="1:3" ht="13.8" x14ac:dyDescent="0.25">
      <c r="A18" s="139"/>
      <c r="B18" s="139" t="s">
        <v>331</v>
      </c>
    </row>
    <row r="19" spans="1:3" ht="13.8" x14ac:dyDescent="0.25">
      <c r="A19" s="139"/>
      <c r="B19" s="139"/>
    </row>
    <row r="20" spans="1:3" ht="13.8" x14ac:dyDescent="0.25">
      <c r="A20" s="168" t="s">
        <v>327</v>
      </c>
      <c r="B20" s="139"/>
    </row>
    <row r="21" spans="1:3" ht="13.8" x14ac:dyDescent="0.25">
      <c r="A21" s="167" t="s">
        <v>323</v>
      </c>
      <c r="B21" s="139" t="s">
        <v>328</v>
      </c>
    </row>
    <row r="22" spans="1:3" ht="13.8" x14ac:dyDescent="0.25">
      <c r="A22" s="161"/>
      <c r="B22" s="139" t="s">
        <v>171</v>
      </c>
    </row>
    <row r="23" spans="1:3" ht="13.8" x14ac:dyDescent="0.25">
      <c r="A23" s="167" t="s">
        <v>323</v>
      </c>
      <c r="B23" s="170" t="s">
        <v>349</v>
      </c>
    </row>
    <row r="24" spans="1:3" ht="13.8" x14ac:dyDescent="0.25">
      <c r="A24" s="167" t="s">
        <v>323</v>
      </c>
      <c r="B24" s="170" t="s">
        <v>702</v>
      </c>
    </row>
    <row r="25" spans="1:3" ht="13.8" x14ac:dyDescent="0.25">
      <c r="A25" s="167"/>
      <c r="B25" s="170" t="s">
        <v>351</v>
      </c>
    </row>
    <row r="26" spans="1:3" x14ac:dyDescent="0.25">
      <c r="A26" s="161"/>
      <c r="B26" s="161"/>
    </row>
    <row r="27" spans="1:3" ht="13.8" x14ac:dyDescent="0.25">
      <c r="A27" s="168" t="s">
        <v>685</v>
      </c>
      <c r="B27" s="161"/>
    </row>
    <row r="28" spans="1:3" ht="13.8" x14ac:dyDescent="0.25">
      <c r="A28" s="167" t="s">
        <v>323</v>
      </c>
      <c r="B28" s="161" t="s">
        <v>686</v>
      </c>
    </row>
    <row r="29" spans="1:3" ht="13.8" x14ac:dyDescent="0.25">
      <c r="A29" s="168"/>
      <c r="B29" s="161" t="s">
        <v>967</v>
      </c>
    </row>
    <row r="30" spans="1:3" ht="13.8" x14ac:dyDescent="0.25">
      <c r="A30" s="168"/>
      <c r="B30" s="161"/>
    </row>
    <row r="31" spans="1:3" ht="15.6" x14ac:dyDescent="0.3">
      <c r="A31" s="168"/>
      <c r="B31" s="171" t="s">
        <v>968</v>
      </c>
    </row>
    <row r="32" spans="1:3" x14ac:dyDescent="0.25">
      <c r="A32" s="172"/>
      <c r="B32" s="173"/>
    </row>
    <row r="33" spans="1:2" x14ac:dyDescent="0.25">
      <c r="A33" s="96" t="s">
        <v>738</v>
      </c>
      <c r="B33" s="174"/>
    </row>
    <row r="34" spans="1:2" ht="13.8" x14ac:dyDescent="0.25">
      <c r="A34" s="175" t="s">
        <v>323</v>
      </c>
      <c r="B34" s="97" t="s">
        <v>642</v>
      </c>
    </row>
    <row r="35" spans="1:2" x14ac:dyDescent="0.25">
      <c r="A35" s="176"/>
      <c r="B35" s="97" t="s">
        <v>640</v>
      </c>
    </row>
    <row r="36" spans="1:2" x14ac:dyDescent="0.25">
      <c r="A36" s="176"/>
      <c r="B36" s="97" t="s">
        <v>970</v>
      </c>
    </row>
    <row r="37" spans="1:2" x14ac:dyDescent="0.25">
      <c r="A37" s="176"/>
      <c r="B37" s="97" t="s">
        <v>969</v>
      </c>
    </row>
    <row r="38" spans="1:2" x14ac:dyDescent="0.25">
      <c r="A38" s="176"/>
      <c r="B38" s="97" t="s">
        <v>740</v>
      </c>
    </row>
    <row r="39" spans="1:2" x14ac:dyDescent="0.25">
      <c r="A39" s="176"/>
      <c r="B39" s="97" t="s">
        <v>741</v>
      </c>
    </row>
    <row r="40" spans="1:2" x14ac:dyDescent="0.25">
      <c r="A40" s="176"/>
      <c r="B40" s="97" t="s">
        <v>649</v>
      </c>
    </row>
    <row r="41" spans="1:2" x14ac:dyDescent="0.25">
      <c r="A41" s="176"/>
      <c r="B41" s="97" t="s">
        <v>650</v>
      </c>
    </row>
    <row r="42" spans="1:2" x14ac:dyDescent="0.25">
      <c r="A42" s="176"/>
      <c r="B42" s="97"/>
    </row>
    <row r="43" spans="1:2" ht="13.8" x14ac:dyDescent="0.25">
      <c r="A43" s="175" t="s">
        <v>323</v>
      </c>
      <c r="B43" s="97" t="s">
        <v>643</v>
      </c>
    </row>
    <row r="44" spans="1:2" x14ac:dyDescent="0.25">
      <c r="A44" s="176"/>
      <c r="B44" s="97" t="s">
        <v>644</v>
      </c>
    </row>
    <row r="45" spans="1:2" x14ac:dyDescent="0.25">
      <c r="A45" s="176"/>
      <c r="B45" s="97"/>
    </row>
    <row r="46" spans="1:2" ht="13.8" x14ac:dyDescent="0.25">
      <c r="A46" s="175" t="s">
        <v>323</v>
      </c>
      <c r="B46" s="97" t="s">
        <v>645</v>
      </c>
    </row>
    <row r="47" spans="1:2" x14ac:dyDescent="0.25">
      <c r="A47" s="176"/>
      <c r="B47" s="97" t="s">
        <v>646</v>
      </c>
    </row>
    <row r="48" spans="1:2" x14ac:dyDescent="0.25">
      <c r="A48" s="176"/>
      <c r="B48" s="97"/>
    </row>
    <row r="49" spans="1:2" ht="13.8" x14ac:dyDescent="0.25">
      <c r="A49" s="175" t="s">
        <v>323</v>
      </c>
      <c r="B49" s="97" t="s">
        <v>736</v>
      </c>
    </row>
    <row r="50" spans="1:2" x14ac:dyDescent="0.25">
      <c r="A50" s="176"/>
      <c r="B50" s="97" t="s">
        <v>737</v>
      </c>
    </row>
    <row r="51" spans="1:2" x14ac:dyDescent="0.25">
      <c r="A51" s="176"/>
      <c r="B51" s="97"/>
    </row>
    <row r="52" spans="1:2" ht="13.8" x14ac:dyDescent="0.25">
      <c r="A52" s="175" t="s">
        <v>323</v>
      </c>
      <c r="B52" s="97" t="s">
        <v>696</v>
      </c>
    </row>
    <row r="53" spans="1:2" x14ac:dyDescent="0.25">
      <c r="A53" s="176"/>
      <c r="B53" s="97" t="s">
        <v>697</v>
      </c>
    </row>
    <row r="54" spans="1:2" x14ac:dyDescent="0.25">
      <c r="A54" s="176"/>
      <c r="B54" s="97" t="s">
        <v>698</v>
      </c>
    </row>
    <row r="55" spans="1:2" x14ac:dyDescent="0.25">
      <c r="A55" s="176"/>
      <c r="B55" s="97" t="s">
        <v>699</v>
      </c>
    </row>
    <row r="56" spans="1:2" x14ac:dyDescent="0.25">
      <c r="A56" s="176"/>
      <c r="B56" s="97"/>
    </row>
    <row r="57" spans="1:2" ht="13.8" x14ac:dyDescent="0.25">
      <c r="A57" s="175" t="s">
        <v>323</v>
      </c>
      <c r="B57" s="97" t="s">
        <v>647</v>
      </c>
    </row>
    <row r="58" spans="1:2" x14ac:dyDescent="0.25">
      <c r="A58" s="176"/>
      <c r="B58" s="97" t="s">
        <v>648</v>
      </c>
    </row>
    <row r="59" spans="1:2" x14ac:dyDescent="0.25">
      <c r="A59" s="176"/>
      <c r="B59" s="97"/>
    </row>
    <row r="60" spans="1:2" ht="13.8" x14ac:dyDescent="0.25">
      <c r="A60" s="175" t="s">
        <v>323</v>
      </c>
      <c r="B60" s="97" t="s">
        <v>641</v>
      </c>
    </row>
    <row r="61" spans="1:2" x14ac:dyDescent="0.25">
      <c r="A61" s="176"/>
      <c r="B61" s="97" t="s">
        <v>651</v>
      </c>
    </row>
    <row r="62" spans="1:2" x14ac:dyDescent="0.25">
      <c r="A62" s="176"/>
      <c r="B62" s="97"/>
    </row>
    <row r="63" spans="1:2" ht="13.8" x14ac:dyDescent="0.25">
      <c r="A63" s="175" t="s">
        <v>323</v>
      </c>
      <c r="B63" s="98" t="s">
        <v>652</v>
      </c>
    </row>
    <row r="64" spans="1:2" x14ac:dyDescent="0.25">
      <c r="A64" s="172"/>
      <c r="B64" s="177"/>
    </row>
    <row r="65" spans="1:2" x14ac:dyDescent="0.25">
      <c r="A65" s="96" t="s">
        <v>669</v>
      </c>
      <c r="B65" s="174"/>
    </row>
    <row r="66" spans="1:2" ht="13.8" x14ac:dyDescent="0.25">
      <c r="A66" s="175" t="s">
        <v>323</v>
      </c>
      <c r="B66" s="97" t="s">
        <v>673</v>
      </c>
    </row>
    <row r="67" spans="1:2" x14ac:dyDescent="0.25">
      <c r="A67" s="176"/>
      <c r="B67" s="97" t="s">
        <v>672</v>
      </c>
    </row>
    <row r="68" spans="1:2" x14ac:dyDescent="0.25">
      <c r="A68" s="176"/>
      <c r="B68" s="97"/>
    </row>
    <row r="69" spans="1:2" ht="13.8" x14ac:dyDescent="0.25">
      <c r="A69" s="175" t="s">
        <v>323</v>
      </c>
      <c r="B69" s="97" t="s">
        <v>674</v>
      </c>
    </row>
    <row r="70" spans="1:2" x14ac:dyDescent="0.25">
      <c r="A70" s="176"/>
      <c r="B70" s="97" t="s">
        <v>675</v>
      </c>
    </row>
    <row r="71" spans="1:2" x14ac:dyDescent="0.25">
      <c r="A71" s="176"/>
      <c r="B71" s="97" t="s">
        <v>676</v>
      </c>
    </row>
    <row r="72" spans="1:2" x14ac:dyDescent="0.25">
      <c r="A72" s="176"/>
      <c r="B72" s="97"/>
    </row>
    <row r="73" spans="1:2" ht="13.8" x14ac:dyDescent="0.25">
      <c r="A73" s="175" t="s">
        <v>323</v>
      </c>
      <c r="B73" s="97" t="s">
        <v>677</v>
      </c>
    </row>
    <row r="74" spans="1:2" x14ac:dyDescent="0.25">
      <c r="A74" s="176"/>
      <c r="B74" s="97" t="s">
        <v>678</v>
      </c>
    </row>
    <row r="75" spans="1:2" x14ac:dyDescent="0.25">
      <c r="A75" s="176"/>
      <c r="B75" s="97"/>
    </row>
    <row r="76" spans="1:2" ht="13.8" x14ac:dyDescent="0.25">
      <c r="A76" s="175" t="s">
        <v>323</v>
      </c>
      <c r="B76" s="97" t="s">
        <v>679</v>
      </c>
    </row>
    <row r="77" spans="1:2" x14ac:dyDescent="0.25">
      <c r="A77" s="176"/>
      <c r="B77" s="97" t="s">
        <v>680</v>
      </c>
    </row>
    <row r="78" spans="1:2" x14ac:dyDescent="0.25">
      <c r="A78" s="176"/>
      <c r="B78" s="97" t="s">
        <v>681</v>
      </c>
    </row>
    <row r="79" spans="1:2" x14ac:dyDescent="0.25">
      <c r="A79" s="176"/>
      <c r="B79" s="97"/>
    </row>
    <row r="80" spans="1:2" ht="13.8" x14ac:dyDescent="0.25">
      <c r="A80" s="175" t="s">
        <v>323</v>
      </c>
      <c r="B80" s="97" t="s">
        <v>691</v>
      </c>
    </row>
    <row r="81" spans="1:2" x14ac:dyDescent="0.25">
      <c r="A81" s="176"/>
      <c r="B81" s="97" t="s">
        <v>692</v>
      </c>
    </row>
    <row r="82" spans="1:2" x14ac:dyDescent="0.25">
      <c r="A82" s="176"/>
      <c r="B82" s="97" t="s">
        <v>695</v>
      </c>
    </row>
    <row r="83" spans="1:2" x14ac:dyDescent="0.25">
      <c r="A83" s="176"/>
      <c r="B83" s="97" t="s">
        <v>693</v>
      </c>
    </row>
    <row r="84" spans="1:2" x14ac:dyDescent="0.25">
      <c r="A84" s="176"/>
      <c r="B84" s="97" t="s">
        <v>694</v>
      </c>
    </row>
    <row r="85" spans="1:2" x14ac:dyDescent="0.25">
      <c r="A85" s="176"/>
      <c r="B85" s="97"/>
    </row>
    <row r="86" spans="1:2" ht="13.8" x14ac:dyDescent="0.25">
      <c r="A86" s="175" t="s">
        <v>323</v>
      </c>
      <c r="B86" s="97" t="s">
        <v>682</v>
      </c>
    </row>
    <row r="87" spans="1:2" x14ac:dyDescent="0.25">
      <c r="A87" s="176"/>
      <c r="B87" s="97" t="s">
        <v>683</v>
      </c>
    </row>
    <row r="88" spans="1:2" x14ac:dyDescent="0.25">
      <c r="A88" s="172"/>
      <c r="B88" s="177"/>
    </row>
  </sheetData>
  <sheetProtection algorithmName="SHA-512" hashValue="tJVwbD7sweWcZe5z8y2CcEzkAjEPuG5fTvGTWd+Cw9JWESHMmwmaUXLT7szC4CRiOnKrRT4qQrlimvGI4im+Xg==" saltValue="jmmfoPQfMzbieTzEJGtH7Q==" spinCount="100000" sheet="1" objects="1" scenarios="1"/>
  <customSheetViews>
    <customSheetView guid="{9FCFC836-1CA5-48BF-958D-24D2EA94B219}" showGridLines="0" hiddenColumns="1">
      <selection activeCell="A5" sqref="A5"/>
      <pageMargins left="0.6" right="0.6" top="0.5" bottom="0.5" header="0.3" footer="0.3"/>
      <pageSetup orientation="portrait" r:id="rId1"/>
    </customSheetView>
    <customSheetView guid="{B08879A4-635B-4C39-9937-AC7883D562FC}"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85" fitToHeight="0" orientation="portrait" r:id="rId3"/>
  <rowBreaks count="1" manualBreakCount="1">
    <brk id="6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6"/>
  <sheetViews>
    <sheetView showGridLines="0" zoomScaleNormal="100" workbookViewId="0">
      <selection sqref="A1:I1"/>
    </sheetView>
  </sheetViews>
  <sheetFormatPr defaultColWidth="9.109375" defaultRowHeight="14.4" x14ac:dyDescent="0.3"/>
  <cols>
    <col min="1" max="1" width="3.5546875" style="48" customWidth="1"/>
    <col min="2" max="2" width="9.5546875" style="48" customWidth="1"/>
    <col min="3" max="3" width="10.33203125" style="48" bestFit="1" customWidth="1"/>
    <col min="4" max="8" width="9.109375" style="48"/>
    <col min="9" max="9" width="20.44140625" style="48" customWidth="1"/>
    <col min="10" max="16384" width="9.109375" style="48"/>
  </cols>
  <sheetData>
    <row r="1" spans="1:9" x14ac:dyDescent="0.3">
      <c r="A1" s="233" t="s">
        <v>242</v>
      </c>
      <c r="B1" s="233"/>
      <c r="C1" s="233"/>
      <c r="D1" s="233"/>
      <c r="E1" s="233"/>
      <c r="F1" s="233"/>
      <c r="G1" s="233"/>
      <c r="H1" s="233"/>
      <c r="I1" s="233"/>
    </row>
    <row r="2" spans="1:9" x14ac:dyDescent="0.3">
      <c r="A2" s="233" t="s">
        <v>966</v>
      </c>
      <c r="B2" s="233"/>
      <c r="C2" s="233"/>
      <c r="D2" s="233"/>
      <c r="E2" s="233"/>
      <c r="F2" s="233"/>
      <c r="G2" s="233"/>
      <c r="H2" s="233"/>
      <c r="I2" s="233"/>
    </row>
    <row r="3" spans="1:9" x14ac:dyDescent="0.3">
      <c r="A3" s="233" t="s">
        <v>594</v>
      </c>
      <c r="B3" s="233"/>
      <c r="C3" s="233"/>
      <c r="D3" s="233"/>
      <c r="E3" s="233"/>
      <c r="F3" s="233"/>
      <c r="G3" s="233"/>
      <c r="H3" s="233"/>
      <c r="I3" s="233"/>
    </row>
    <row r="4" spans="1:9" x14ac:dyDescent="0.3">
      <c r="A4" s="99"/>
      <c r="B4" s="100"/>
      <c r="C4" s="100"/>
      <c r="D4" s="100"/>
      <c r="E4" s="100"/>
      <c r="F4" s="100"/>
      <c r="G4" s="100"/>
      <c r="H4" s="100"/>
      <c r="I4" s="100"/>
    </row>
    <row r="5" spans="1:9" x14ac:dyDescent="0.3">
      <c r="A5" s="101" t="str">
        <f>Index!L4</f>
        <v>File revision date: 01/06/20</v>
      </c>
      <c r="B5" s="100"/>
      <c r="C5" s="100"/>
      <c r="D5" s="100"/>
      <c r="E5" s="100"/>
      <c r="F5" s="100"/>
      <c r="G5" s="100"/>
      <c r="H5" s="100"/>
      <c r="I5" s="100"/>
    </row>
    <row r="6" spans="1:9" x14ac:dyDescent="0.3">
      <c r="A6" s="100"/>
      <c r="B6" s="100"/>
      <c r="C6" s="100"/>
      <c r="D6" s="100"/>
      <c r="E6" s="100"/>
      <c r="F6" s="100"/>
      <c r="G6" s="100"/>
      <c r="H6" s="100"/>
      <c r="I6" s="100"/>
    </row>
    <row r="7" spans="1:9" x14ac:dyDescent="0.3">
      <c r="A7" s="222" t="s">
        <v>703</v>
      </c>
      <c r="B7" s="222"/>
      <c r="C7" s="222"/>
      <c r="D7" s="222"/>
      <c r="E7" s="222"/>
      <c r="F7" s="222"/>
      <c r="G7" s="222"/>
      <c r="H7" s="222"/>
      <c r="I7" s="222"/>
    </row>
    <row r="8" spans="1:9" x14ac:dyDescent="0.3">
      <c r="A8" s="222"/>
      <c r="B8" s="222"/>
      <c r="C8" s="222"/>
      <c r="D8" s="222"/>
      <c r="E8" s="222"/>
      <c r="F8" s="222"/>
      <c r="G8" s="222"/>
      <c r="H8" s="222"/>
      <c r="I8" s="222"/>
    </row>
    <row r="9" spans="1:9" x14ac:dyDescent="0.3">
      <c r="A9" s="222"/>
      <c r="B9" s="222"/>
      <c r="C9" s="222"/>
      <c r="D9" s="222"/>
      <c r="E9" s="222"/>
      <c r="F9" s="222"/>
      <c r="G9" s="222"/>
      <c r="H9" s="222"/>
      <c r="I9" s="222"/>
    </row>
    <row r="10" spans="1:9" x14ac:dyDescent="0.3">
      <c r="A10" s="100"/>
      <c r="B10" s="100"/>
      <c r="C10" s="100"/>
      <c r="D10" s="100"/>
      <c r="E10" s="100"/>
      <c r="F10" s="100"/>
      <c r="G10" s="100"/>
      <c r="H10" s="100"/>
      <c r="I10" s="100"/>
    </row>
    <row r="11" spans="1:9" x14ac:dyDescent="0.3">
      <c r="A11" s="99" t="s">
        <v>595</v>
      </c>
      <c r="B11" s="100"/>
      <c r="C11" s="100"/>
      <c r="D11" s="100"/>
      <c r="E11" s="100"/>
      <c r="F11" s="100"/>
      <c r="G11" s="100"/>
      <c r="H11" s="100"/>
      <c r="I11" s="100"/>
    </row>
    <row r="12" spans="1:9" x14ac:dyDescent="0.3">
      <c r="A12" s="100"/>
      <c r="B12" s="100"/>
      <c r="C12" s="100"/>
      <c r="D12" s="100"/>
      <c r="E12" s="100"/>
      <c r="F12" s="100"/>
      <c r="G12" s="100"/>
      <c r="H12" s="100"/>
      <c r="I12" s="100"/>
    </row>
    <row r="13" spans="1:9" x14ac:dyDescent="0.3">
      <c r="A13" s="234" t="s">
        <v>704</v>
      </c>
      <c r="B13" s="234"/>
      <c r="C13" s="234"/>
      <c r="D13" s="234"/>
      <c r="E13" s="234"/>
      <c r="F13" s="234"/>
      <c r="G13" s="234"/>
      <c r="H13" s="234"/>
      <c r="I13" s="234"/>
    </row>
    <row r="14" spans="1:9" x14ac:dyDescent="0.3">
      <c r="A14" s="234"/>
      <c r="B14" s="234"/>
      <c r="C14" s="234"/>
      <c r="D14" s="234"/>
      <c r="E14" s="234"/>
      <c r="F14" s="234"/>
      <c r="G14" s="234"/>
      <c r="H14" s="234"/>
      <c r="I14" s="234"/>
    </row>
    <row r="15" spans="1:9" x14ac:dyDescent="0.3">
      <c r="A15" s="234"/>
      <c r="B15" s="234"/>
      <c r="C15" s="234"/>
      <c r="D15" s="234"/>
      <c r="E15" s="234"/>
      <c r="F15" s="234"/>
      <c r="G15" s="234"/>
      <c r="H15" s="234"/>
      <c r="I15" s="234"/>
    </row>
    <row r="16" spans="1:9" x14ac:dyDescent="0.3">
      <c r="A16" s="102"/>
      <c r="B16" s="102"/>
      <c r="C16" s="102"/>
      <c r="D16" s="102"/>
      <c r="E16" s="102"/>
      <c r="F16" s="102"/>
      <c r="G16" s="102"/>
      <c r="H16" s="102"/>
      <c r="I16" s="102"/>
    </row>
    <row r="17" spans="1:9" ht="15" customHeight="1" x14ac:dyDescent="0.3">
      <c r="A17" s="103" t="s">
        <v>596</v>
      </c>
      <c r="B17" s="222" t="s">
        <v>705</v>
      </c>
      <c r="C17" s="222"/>
      <c r="D17" s="222"/>
      <c r="E17" s="222"/>
      <c r="F17" s="222"/>
      <c r="G17" s="222"/>
      <c r="H17" s="222"/>
      <c r="I17" s="222"/>
    </row>
    <row r="18" spans="1:9" x14ac:dyDescent="0.3">
      <c r="A18" s="104"/>
      <c r="B18" s="222"/>
      <c r="C18" s="222"/>
      <c r="D18" s="222"/>
      <c r="E18" s="222"/>
      <c r="F18" s="222"/>
      <c r="G18" s="222"/>
      <c r="H18" s="222"/>
      <c r="I18" s="222"/>
    </row>
    <row r="19" spans="1:9" x14ac:dyDescent="0.3">
      <c r="A19" s="104"/>
      <c r="B19" s="222"/>
      <c r="C19" s="222"/>
      <c r="D19" s="222"/>
      <c r="E19" s="222"/>
      <c r="F19" s="222"/>
      <c r="G19" s="222"/>
      <c r="H19" s="222"/>
      <c r="I19" s="222"/>
    </row>
    <row r="20" spans="1:9" x14ac:dyDescent="0.3">
      <c r="A20" s="100"/>
      <c r="B20" s="222"/>
      <c r="C20" s="222"/>
      <c r="D20" s="222"/>
      <c r="E20" s="222"/>
      <c r="F20" s="222"/>
      <c r="G20" s="222"/>
      <c r="H20" s="222"/>
      <c r="I20" s="222"/>
    </row>
    <row r="21" spans="1:9" x14ac:dyDescent="0.3">
      <c r="A21" s="100"/>
      <c r="B21" s="105"/>
      <c r="C21" s="105"/>
      <c r="D21" s="105"/>
      <c r="E21" s="105"/>
      <c r="F21" s="105"/>
      <c r="G21" s="105"/>
      <c r="H21" s="105"/>
      <c r="I21" s="105"/>
    </row>
    <row r="22" spans="1:9" x14ac:dyDescent="0.3">
      <c r="A22" s="103" t="s">
        <v>596</v>
      </c>
      <c r="B22" s="222" t="s">
        <v>706</v>
      </c>
      <c r="C22" s="222"/>
      <c r="D22" s="222"/>
      <c r="E22" s="222"/>
      <c r="F22" s="222"/>
      <c r="G22" s="222"/>
      <c r="H22" s="222"/>
      <c r="I22" s="222"/>
    </row>
    <row r="23" spans="1:9" x14ac:dyDescent="0.3">
      <c r="A23" s="100"/>
      <c r="B23" s="222"/>
      <c r="C23" s="222"/>
      <c r="D23" s="222"/>
      <c r="E23" s="222"/>
      <c r="F23" s="222"/>
      <c r="G23" s="222"/>
      <c r="H23" s="222"/>
      <c r="I23" s="222"/>
    </row>
    <row r="24" spans="1:9" x14ac:dyDescent="0.3">
      <c r="A24" s="100"/>
      <c r="B24" s="222"/>
      <c r="C24" s="222"/>
      <c r="D24" s="222"/>
      <c r="E24" s="222"/>
      <c r="F24" s="222"/>
      <c r="G24" s="222"/>
      <c r="H24" s="222"/>
      <c r="I24" s="222"/>
    </row>
    <row r="25" spans="1:9" x14ac:dyDescent="0.3">
      <c r="A25" s="100"/>
      <c r="B25" s="222"/>
      <c r="C25" s="222"/>
      <c r="D25" s="222"/>
      <c r="E25" s="222"/>
      <c r="F25" s="222"/>
      <c r="G25" s="222"/>
      <c r="H25" s="222"/>
      <c r="I25" s="222"/>
    </row>
    <row r="26" spans="1:9" x14ac:dyDescent="0.3">
      <c r="A26" s="103"/>
      <c r="B26" s="100"/>
      <c r="C26" s="100"/>
      <c r="D26" s="100"/>
      <c r="E26" s="100"/>
      <c r="F26" s="100"/>
      <c r="G26" s="100"/>
      <c r="H26" s="100"/>
      <c r="I26" s="100"/>
    </row>
    <row r="27" spans="1:9" x14ac:dyDescent="0.3">
      <c r="A27" s="103" t="s">
        <v>596</v>
      </c>
      <c r="B27" s="222" t="s">
        <v>707</v>
      </c>
      <c r="C27" s="222"/>
      <c r="D27" s="222"/>
      <c r="E27" s="222"/>
      <c r="F27" s="222"/>
      <c r="G27" s="222"/>
      <c r="H27" s="222"/>
      <c r="I27" s="222"/>
    </row>
    <row r="28" spans="1:9" x14ac:dyDescent="0.3">
      <c r="A28" s="100"/>
      <c r="B28" s="222"/>
      <c r="C28" s="222"/>
      <c r="D28" s="222"/>
      <c r="E28" s="222"/>
      <c r="F28" s="222"/>
      <c r="G28" s="222"/>
      <c r="H28" s="222"/>
      <c r="I28" s="222"/>
    </row>
    <row r="29" spans="1:9" x14ac:dyDescent="0.3">
      <c r="A29" s="100"/>
      <c r="B29" s="222"/>
      <c r="C29" s="222"/>
      <c r="D29" s="222"/>
      <c r="E29" s="222"/>
      <c r="F29" s="222"/>
      <c r="G29" s="222"/>
      <c r="H29" s="222"/>
      <c r="I29" s="222"/>
    </row>
    <row r="30" spans="1:9" x14ac:dyDescent="0.3">
      <c r="A30" s="100"/>
      <c r="B30" s="100"/>
      <c r="C30" s="100"/>
      <c r="D30" s="100"/>
      <c r="E30" s="100"/>
      <c r="F30" s="100"/>
      <c r="G30" s="100"/>
      <c r="H30" s="100"/>
      <c r="I30" s="100"/>
    </row>
    <row r="31" spans="1:9" x14ac:dyDescent="0.3">
      <c r="A31" s="222" t="s">
        <v>597</v>
      </c>
      <c r="B31" s="222"/>
      <c r="C31" s="222"/>
      <c r="D31" s="222"/>
      <c r="E31" s="222"/>
      <c r="F31" s="222"/>
      <c r="G31" s="222"/>
      <c r="H31" s="222"/>
      <c r="I31" s="222"/>
    </row>
    <row r="32" spans="1:9" x14ac:dyDescent="0.3">
      <c r="A32" s="222"/>
      <c r="B32" s="222"/>
      <c r="C32" s="222"/>
      <c r="D32" s="222"/>
      <c r="E32" s="222"/>
      <c r="F32" s="222"/>
      <c r="G32" s="222"/>
      <c r="H32" s="222"/>
      <c r="I32" s="222"/>
    </row>
    <row r="33" spans="1:9" x14ac:dyDescent="0.3">
      <c r="A33" s="222"/>
      <c r="B33" s="222"/>
      <c r="C33" s="222"/>
      <c r="D33" s="222"/>
      <c r="E33" s="222"/>
      <c r="F33" s="222"/>
      <c r="G33" s="222"/>
      <c r="H33" s="222"/>
      <c r="I33" s="222"/>
    </row>
    <row r="34" spans="1:9" x14ac:dyDescent="0.3">
      <c r="A34" s="222"/>
      <c r="B34" s="222"/>
      <c r="C34" s="222"/>
      <c r="D34" s="222"/>
      <c r="E34" s="222"/>
      <c r="F34" s="222"/>
      <c r="G34" s="222"/>
      <c r="H34" s="222"/>
      <c r="I34" s="222"/>
    </row>
    <row r="35" spans="1:9" x14ac:dyDescent="0.3">
      <c r="A35" s="222"/>
      <c r="B35" s="222"/>
      <c r="C35" s="222"/>
      <c r="D35" s="222"/>
      <c r="E35" s="222"/>
      <c r="F35" s="222"/>
      <c r="G35" s="222"/>
      <c r="H35" s="222"/>
      <c r="I35" s="222"/>
    </row>
    <row r="36" spans="1:9" x14ac:dyDescent="0.3">
      <c r="A36" s="100"/>
      <c r="B36" s="100"/>
      <c r="C36" s="100"/>
      <c r="D36" s="100"/>
      <c r="E36" s="100"/>
      <c r="F36" s="100"/>
      <c r="G36" s="100"/>
      <c r="H36" s="100"/>
      <c r="I36" s="100"/>
    </row>
    <row r="37" spans="1:9" ht="15" customHeight="1" x14ac:dyDescent="0.3">
      <c r="A37" s="234" t="s">
        <v>708</v>
      </c>
      <c r="B37" s="234"/>
      <c r="C37" s="234"/>
      <c r="D37" s="234"/>
      <c r="E37" s="234"/>
      <c r="F37" s="234"/>
      <c r="G37" s="234"/>
      <c r="H37" s="234"/>
      <c r="I37" s="234"/>
    </row>
    <row r="38" spans="1:9" x14ac:dyDescent="0.3">
      <c r="A38" s="234"/>
      <c r="B38" s="234"/>
      <c r="C38" s="234"/>
      <c r="D38" s="234"/>
      <c r="E38" s="234"/>
      <c r="F38" s="234"/>
      <c r="G38" s="234"/>
      <c r="H38" s="234"/>
      <c r="I38" s="234"/>
    </row>
    <row r="39" spans="1:9" x14ac:dyDescent="0.3">
      <c r="A39" s="234"/>
      <c r="B39" s="234"/>
      <c r="C39" s="234"/>
      <c r="D39" s="234"/>
      <c r="E39" s="234"/>
      <c r="F39" s="234"/>
      <c r="G39" s="234"/>
      <c r="H39" s="234"/>
      <c r="I39" s="234"/>
    </row>
    <row r="40" spans="1:9" x14ac:dyDescent="0.3">
      <c r="A40" s="100"/>
      <c r="B40" s="100"/>
      <c r="C40" s="100"/>
      <c r="D40" s="100"/>
      <c r="E40" s="100"/>
      <c r="F40" s="100"/>
      <c r="G40" s="100"/>
      <c r="H40" s="100"/>
      <c r="I40" s="100"/>
    </row>
    <row r="41" spans="1:9" x14ac:dyDescent="0.3">
      <c r="A41" s="99" t="s">
        <v>598</v>
      </c>
      <c r="B41" s="100"/>
      <c r="C41" s="100"/>
      <c r="D41" s="100"/>
      <c r="E41" s="100"/>
      <c r="F41" s="100"/>
      <c r="G41" s="100"/>
      <c r="H41" s="100"/>
      <c r="I41" s="100"/>
    </row>
    <row r="42" spans="1:9" x14ac:dyDescent="0.3">
      <c r="A42" s="100"/>
      <c r="B42" s="100"/>
      <c r="C42" s="100"/>
      <c r="D42" s="100"/>
      <c r="E42" s="100"/>
      <c r="F42" s="100"/>
      <c r="G42" s="100"/>
      <c r="H42" s="100"/>
      <c r="I42" s="100"/>
    </row>
    <row r="43" spans="1:9" ht="15" customHeight="1" x14ac:dyDescent="0.3">
      <c r="A43" s="222" t="s">
        <v>739</v>
      </c>
      <c r="B43" s="222"/>
      <c r="C43" s="222"/>
      <c r="D43" s="222"/>
      <c r="E43" s="222"/>
      <c r="F43" s="222"/>
      <c r="G43" s="222"/>
      <c r="H43" s="222"/>
      <c r="I43" s="222"/>
    </row>
    <row r="44" spans="1:9" x14ac:dyDescent="0.3">
      <c r="A44" s="222"/>
      <c r="B44" s="222"/>
      <c r="C44" s="222"/>
      <c r="D44" s="222"/>
      <c r="E44" s="222"/>
      <c r="F44" s="222"/>
      <c r="G44" s="222"/>
      <c r="H44" s="222"/>
      <c r="I44" s="222"/>
    </row>
    <row r="45" spans="1:9" ht="37.5" customHeight="1" x14ac:dyDescent="0.3">
      <c r="A45" s="222"/>
      <c r="B45" s="222"/>
      <c r="C45" s="222"/>
      <c r="D45" s="222"/>
      <c r="E45" s="222"/>
      <c r="F45" s="222"/>
      <c r="G45" s="222"/>
      <c r="H45" s="222"/>
      <c r="I45" s="222"/>
    </row>
    <row r="46" spans="1:9" ht="28.5" customHeight="1" x14ac:dyDescent="0.3">
      <c r="A46" s="222"/>
      <c r="B46" s="222"/>
      <c r="C46" s="222"/>
      <c r="D46" s="222"/>
      <c r="E46" s="222"/>
      <c r="F46" s="222"/>
      <c r="G46" s="222"/>
      <c r="H46" s="222"/>
      <c r="I46" s="222"/>
    </row>
    <row r="47" spans="1:9" x14ac:dyDescent="0.3">
      <c r="A47" s="105"/>
      <c r="B47" s="105"/>
      <c r="C47" s="105"/>
      <c r="D47" s="105"/>
      <c r="E47" s="105"/>
      <c r="F47" s="105"/>
      <c r="G47" s="105"/>
      <c r="H47" s="105"/>
      <c r="I47" s="105"/>
    </row>
    <row r="48" spans="1:9" x14ac:dyDescent="0.3">
      <c r="A48" s="222" t="s">
        <v>599</v>
      </c>
      <c r="B48" s="222"/>
      <c r="C48" s="222"/>
      <c r="D48" s="222"/>
      <c r="E48" s="222"/>
      <c r="F48" s="222"/>
      <c r="G48" s="222"/>
      <c r="H48" s="222"/>
      <c r="I48" s="222"/>
    </row>
    <row r="49" spans="1:9" x14ac:dyDescent="0.3">
      <c r="A49" s="222"/>
      <c r="B49" s="222"/>
      <c r="C49" s="222"/>
      <c r="D49" s="222"/>
      <c r="E49" s="222"/>
      <c r="F49" s="222"/>
      <c r="G49" s="222"/>
      <c r="H49" s="222"/>
      <c r="I49" s="222"/>
    </row>
    <row r="50" spans="1:9" x14ac:dyDescent="0.3">
      <c r="A50" s="222"/>
      <c r="B50" s="222"/>
      <c r="C50" s="222"/>
      <c r="D50" s="222"/>
      <c r="E50" s="222"/>
      <c r="F50" s="222"/>
      <c r="G50" s="222"/>
      <c r="H50" s="222"/>
      <c r="I50" s="222"/>
    </row>
    <row r="51" spans="1:9" x14ac:dyDescent="0.3">
      <c r="A51" s="100"/>
      <c r="B51" s="100"/>
      <c r="C51" s="100"/>
      <c r="D51" s="100"/>
      <c r="E51" s="100"/>
      <c r="F51" s="100"/>
      <c r="G51" s="100"/>
      <c r="H51" s="100"/>
      <c r="I51" s="100"/>
    </row>
    <row r="52" spans="1:9" x14ac:dyDescent="0.3">
      <c r="A52" s="222" t="s">
        <v>709</v>
      </c>
      <c r="B52" s="222"/>
      <c r="C52" s="222"/>
      <c r="D52" s="222"/>
      <c r="E52" s="222"/>
      <c r="F52" s="222"/>
      <c r="G52" s="222"/>
      <c r="H52" s="222"/>
      <c r="I52" s="222"/>
    </row>
    <row r="53" spans="1:9" x14ac:dyDescent="0.3">
      <c r="A53" s="222"/>
      <c r="B53" s="222"/>
      <c r="C53" s="222"/>
      <c r="D53" s="222"/>
      <c r="E53" s="222"/>
      <c r="F53" s="222"/>
      <c r="G53" s="222"/>
      <c r="H53" s="222"/>
      <c r="I53" s="222"/>
    </row>
    <row r="54" spans="1:9" x14ac:dyDescent="0.3">
      <c r="A54" s="222"/>
      <c r="B54" s="222"/>
      <c r="C54" s="222"/>
      <c r="D54" s="222"/>
      <c r="E54" s="222"/>
      <c r="F54" s="222"/>
      <c r="G54" s="222"/>
      <c r="H54" s="222"/>
      <c r="I54" s="222"/>
    </row>
    <row r="55" spans="1:9" x14ac:dyDescent="0.3">
      <c r="A55" s="222"/>
      <c r="B55" s="222"/>
      <c r="C55" s="222"/>
      <c r="D55" s="222"/>
      <c r="E55" s="222"/>
      <c r="F55" s="222"/>
      <c r="G55" s="222"/>
      <c r="H55" s="222"/>
      <c r="I55" s="222"/>
    </row>
    <row r="56" spans="1:9" x14ac:dyDescent="0.3">
      <c r="A56" s="100"/>
      <c r="B56" s="100"/>
      <c r="C56" s="100"/>
      <c r="D56" s="100"/>
      <c r="E56" s="100"/>
      <c r="F56" s="100"/>
      <c r="G56" s="100"/>
      <c r="H56" s="100"/>
      <c r="I56" s="100"/>
    </row>
    <row r="57" spans="1:9" x14ac:dyDescent="0.3">
      <c r="A57" s="106" t="s">
        <v>600</v>
      </c>
      <c r="B57" s="100"/>
      <c r="C57" s="100"/>
      <c r="D57" s="100"/>
      <c r="E57" s="100"/>
      <c r="F57" s="100"/>
      <c r="G57" s="100"/>
      <c r="H57" s="100"/>
      <c r="I57" s="100"/>
    </row>
    <row r="58" spans="1:9" x14ac:dyDescent="0.3">
      <c r="A58" s="100"/>
      <c r="B58" s="100"/>
      <c r="C58" s="100"/>
      <c r="D58" s="100"/>
      <c r="E58" s="100"/>
      <c r="F58" s="100"/>
      <c r="G58" s="100"/>
      <c r="H58" s="100"/>
      <c r="I58" s="100"/>
    </row>
    <row r="59" spans="1:9" x14ac:dyDescent="0.3">
      <c r="A59" s="107" t="s">
        <v>601</v>
      </c>
      <c r="B59" s="100"/>
      <c r="C59" s="100"/>
      <c r="D59" s="100"/>
      <c r="E59" s="100"/>
      <c r="F59" s="100"/>
      <c r="G59" s="100"/>
      <c r="H59" s="100"/>
      <c r="I59" s="100"/>
    </row>
    <row r="60" spans="1:9" x14ac:dyDescent="0.3">
      <c r="A60" s="108" t="s">
        <v>602</v>
      </c>
      <c r="B60" s="100"/>
      <c r="C60" s="100"/>
      <c r="D60" s="100"/>
      <c r="E60" s="100"/>
      <c r="F60" s="100"/>
      <c r="G60" s="100"/>
      <c r="H60" s="100"/>
      <c r="I60" s="100"/>
    </row>
    <row r="61" spans="1:9" x14ac:dyDescent="0.3">
      <c r="A61" s="100"/>
      <c r="B61" s="100"/>
      <c r="C61" s="100"/>
      <c r="D61" s="100"/>
      <c r="E61" s="100"/>
      <c r="F61" s="100"/>
      <c r="G61" s="100"/>
      <c r="H61" s="100"/>
      <c r="I61" s="100"/>
    </row>
    <row r="62" spans="1:9" x14ac:dyDescent="0.3">
      <c r="A62" s="107" t="s">
        <v>603</v>
      </c>
      <c r="B62" s="100"/>
      <c r="C62" s="100"/>
      <c r="D62" s="100"/>
      <c r="E62" s="100"/>
      <c r="F62" s="100"/>
      <c r="G62" s="100"/>
      <c r="H62" s="100"/>
      <c r="I62" s="100"/>
    </row>
    <row r="63" spans="1:9" x14ac:dyDescent="0.3">
      <c r="A63" s="108" t="s">
        <v>604</v>
      </c>
      <c r="B63" s="100"/>
      <c r="C63" s="100"/>
      <c r="D63" s="100"/>
      <c r="E63" s="100"/>
      <c r="F63" s="100"/>
      <c r="G63" s="100"/>
      <c r="H63" s="100"/>
      <c r="I63" s="100"/>
    </row>
    <row r="64" spans="1:9" x14ac:dyDescent="0.3">
      <c r="A64" s="100"/>
      <c r="B64" s="100"/>
      <c r="C64" s="100"/>
      <c r="D64" s="100"/>
      <c r="E64" s="100"/>
      <c r="F64" s="100"/>
      <c r="G64" s="100"/>
      <c r="H64" s="100"/>
      <c r="I64" s="100"/>
    </row>
    <row r="65" spans="1:9" x14ac:dyDescent="0.3">
      <c r="A65" s="99" t="s">
        <v>605</v>
      </c>
      <c r="B65" s="100"/>
      <c r="C65" s="100"/>
      <c r="D65" s="100"/>
      <c r="E65" s="100"/>
      <c r="F65" s="100"/>
      <c r="G65" s="100"/>
      <c r="H65" s="100"/>
      <c r="I65" s="100"/>
    </row>
    <row r="66" spans="1:9" x14ac:dyDescent="0.3">
      <c r="A66" s="100"/>
      <c r="B66" s="100"/>
      <c r="C66" s="100"/>
      <c r="D66" s="100"/>
      <c r="E66" s="100"/>
      <c r="F66" s="100"/>
      <c r="G66" s="100"/>
      <c r="H66" s="100"/>
      <c r="I66" s="100"/>
    </row>
    <row r="67" spans="1:9" ht="15" customHeight="1" x14ac:dyDescent="0.3">
      <c r="A67" s="232" t="s">
        <v>710</v>
      </c>
      <c r="B67" s="232"/>
      <c r="C67" s="232"/>
      <c r="D67" s="232"/>
      <c r="E67" s="232"/>
      <c r="F67" s="232"/>
      <c r="G67" s="232"/>
      <c r="H67" s="232"/>
      <c r="I67" s="232"/>
    </row>
    <row r="68" spans="1:9" x14ac:dyDescent="0.3">
      <c r="A68" s="232"/>
      <c r="B68" s="232"/>
      <c r="C68" s="232"/>
      <c r="D68" s="232"/>
      <c r="E68" s="232"/>
      <c r="F68" s="232"/>
      <c r="G68" s="232"/>
      <c r="H68" s="232"/>
      <c r="I68" s="232"/>
    </row>
    <row r="69" spans="1:9" x14ac:dyDescent="0.3">
      <c r="A69" s="232"/>
      <c r="B69" s="232"/>
      <c r="C69" s="232"/>
      <c r="D69" s="232"/>
      <c r="E69" s="232"/>
      <c r="F69" s="232"/>
      <c r="G69" s="232"/>
      <c r="H69" s="232"/>
      <c r="I69" s="232"/>
    </row>
    <row r="70" spans="1:9" x14ac:dyDescent="0.3">
      <c r="A70" s="232"/>
      <c r="B70" s="232"/>
      <c r="C70" s="232"/>
      <c r="D70" s="232"/>
      <c r="E70" s="232"/>
      <c r="F70" s="232"/>
      <c r="G70" s="232"/>
      <c r="H70" s="232"/>
      <c r="I70" s="232"/>
    </row>
    <row r="71" spans="1:9" x14ac:dyDescent="0.3">
      <c r="A71" s="100"/>
      <c r="B71" s="100"/>
      <c r="C71" s="100"/>
      <c r="D71" s="100"/>
      <c r="E71" s="100"/>
      <c r="F71" s="100"/>
      <c r="G71" s="100"/>
      <c r="H71" s="100"/>
      <c r="I71" s="100"/>
    </row>
    <row r="72" spans="1:9" x14ac:dyDescent="0.3">
      <c r="A72" s="222" t="s">
        <v>711</v>
      </c>
      <c r="B72" s="222"/>
      <c r="C72" s="222"/>
      <c r="D72" s="222"/>
      <c r="E72" s="222"/>
      <c r="F72" s="222"/>
      <c r="G72" s="222"/>
      <c r="H72" s="222"/>
      <c r="I72" s="222"/>
    </row>
    <row r="73" spans="1:9" x14ac:dyDescent="0.3">
      <c r="A73" s="222"/>
      <c r="B73" s="222"/>
      <c r="C73" s="222"/>
      <c r="D73" s="222"/>
      <c r="E73" s="222"/>
      <c r="F73" s="222"/>
      <c r="G73" s="222"/>
      <c r="H73" s="222"/>
      <c r="I73" s="222"/>
    </row>
    <row r="74" spans="1:9" x14ac:dyDescent="0.3">
      <c r="A74" s="100"/>
      <c r="B74" s="100"/>
      <c r="C74" s="100"/>
      <c r="D74" s="100"/>
      <c r="E74" s="100"/>
      <c r="F74" s="100"/>
      <c r="G74" s="100"/>
      <c r="H74" s="100"/>
      <c r="I74" s="100"/>
    </row>
    <row r="75" spans="1:9" x14ac:dyDescent="0.3">
      <c r="A75" s="222" t="s">
        <v>606</v>
      </c>
      <c r="B75" s="222"/>
      <c r="C75" s="222"/>
      <c r="D75" s="222"/>
      <c r="E75" s="222"/>
      <c r="F75" s="222"/>
      <c r="G75" s="222"/>
      <c r="H75" s="222"/>
      <c r="I75" s="222"/>
    </row>
    <row r="76" spans="1:9" x14ac:dyDescent="0.3">
      <c r="A76" s="222"/>
      <c r="B76" s="222"/>
      <c r="C76" s="222"/>
      <c r="D76" s="222"/>
      <c r="E76" s="222"/>
      <c r="F76" s="222"/>
      <c r="G76" s="222"/>
      <c r="H76" s="222"/>
      <c r="I76" s="222"/>
    </row>
    <row r="77" spans="1:9" x14ac:dyDescent="0.3">
      <c r="A77" s="222"/>
      <c r="B77" s="222"/>
      <c r="C77" s="222"/>
      <c r="D77" s="222"/>
      <c r="E77" s="222"/>
      <c r="F77" s="222"/>
      <c r="G77" s="222"/>
      <c r="H77" s="222"/>
      <c r="I77" s="222"/>
    </row>
    <row r="78" spans="1:9" x14ac:dyDescent="0.3">
      <c r="A78" s="100"/>
      <c r="B78" s="100"/>
      <c r="C78" s="100"/>
      <c r="D78" s="100"/>
      <c r="E78" s="100"/>
      <c r="F78" s="100"/>
      <c r="G78" s="100"/>
      <c r="H78" s="100"/>
      <c r="I78" s="100"/>
    </row>
    <row r="79" spans="1:9" x14ac:dyDescent="0.3">
      <c r="A79" s="99" t="s">
        <v>607</v>
      </c>
      <c r="B79" s="100"/>
      <c r="C79" s="100"/>
      <c r="D79" s="100"/>
      <c r="E79" s="100"/>
      <c r="F79" s="100"/>
      <c r="G79" s="100"/>
      <c r="H79" s="100"/>
      <c r="I79" s="100"/>
    </row>
    <row r="80" spans="1:9" x14ac:dyDescent="0.3">
      <c r="A80" s="100"/>
      <c r="B80" s="100"/>
      <c r="C80" s="100"/>
      <c r="D80" s="100"/>
      <c r="E80" s="100"/>
      <c r="F80" s="100"/>
      <c r="G80" s="100"/>
      <c r="H80" s="100"/>
      <c r="I80" s="100"/>
    </row>
    <row r="81" spans="1:9" x14ac:dyDescent="0.3">
      <c r="A81" s="222" t="s">
        <v>712</v>
      </c>
      <c r="B81" s="222"/>
      <c r="C81" s="222"/>
      <c r="D81" s="222"/>
      <c r="E81" s="222"/>
      <c r="F81" s="222"/>
      <c r="G81" s="222"/>
      <c r="H81" s="222"/>
      <c r="I81" s="222"/>
    </row>
    <row r="82" spans="1:9" x14ac:dyDescent="0.3">
      <c r="A82" s="222"/>
      <c r="B82" s="222"/>
      <c r="C82" s="222"/>
      <c r="D82" s="222"/>
      <c r="E82" s="222"/>
      <c r="F82" s="222"/>
      <c r="G82" s="222"/>
      <c r="H82" s="222"/>
      <c r="I82" s="222"/>
    </row>
    <row r="83" spans="1:9" x14ac:dyDescent="0.3">
      <c r="A83" s="222"/>
      <c r="B83" s="222"/>
      <c r="C83" s="222"/>
      <c r="D83" s="222"/>
      <c r="E83" s="222"/>
      <c r="F83" s="222"/>
      <c r="G83" s="222"/>
      <c r="H83" s="222"/>
      <c r="I83" s="222"/>
    </row>
    <row r="84" spans="1:9" x14ac:dyDescent="0.3">
      <c r="A84" s="222"/>
      <c r="B84" s="222"/>
      <c r="C84" s="222"/>
      <c r="D84" s="222"/>
      <c r="E84" s="222"/>
      <c r="F84" s="222"/>
      <c r="G84" s="222"/>
      <c r="H84" s="222"/>
      <c r="I84" s="222"/>
    </row>
    <row r="85" spans="1:9" x14ac:dyDescent="0.3">
      <c r="A85" s="222"/>
      <c r="B85" s="222"/>
      <c r="C85" s="222"/>
      <c r="D85" s="222"/>
      <c r="E85" s="222"/>
      <c r="F85" s="222"/>
      <c r="G85" s="222"/>
      <c r="H85" s="222"/>
      <c r="I85" s="222"/>
    </row>
    <row r="86" spans="1:9" x14ac:dyDescent="0.3">
      <c r="A86" s="100"/>
      <c r="B86" s="100"/>
      <c r="C86" s="100"/>
      <c r="D86" s="100"/>
      <c r="E86" s="100"/>
      <c r="F86" s="100"/>
      <c r="G86" s="100"/>
      <c r="H86" s="100"/>
      <c r="I86" s="100"/>
    </row>
    <row r="87" spans="1:9" ht="15" customHeight="1" x14ac:dyDescent="0.3">
      <c r="A87" s="222" t="s">
        <v>713</v>
      </c>
      <c r="B87" s="222"/>
      <c r="C87" s="222"/>
      <c r="D87" s="222"/>
      <c r="E87" s="222"/>
      <c r="F87" s="222"/>
      <c r="G87" s="222"/>
      <c r="H87" s="222"/>
      <c r="I87" s="222"/>
    </row>
    <row r="88" spans="1:9" x14ac:dyDescent="0.3">
      <c r="A88" s="222"/>
      <c r="B88" s="222"/>
      <c r="C88" s="222"/>
      <c r="D88" s="222"/>
      <c r="E88" s="222"/>
      <c r="F88" s="222"/>
      <c r="G88" s="222"/>
      <c r="H88" s="222"/>
      <c r="I88" s="222"/>
    </row>
    <row r="89" spans="1:9" x14ac:dyDescent="0.3">
      <c r="A89" s="222"/>
      <c r="B89" s="222"/>
      <c r="C89" s="222"/>
      <c r="D89" s="222"/>
      <c r="E89" s="222"/>
      <c r="F89" s="222"/>
      <c r="G89" s="222"/>
      <c r="H89" s="222"/>
      <c r="I89" s="222"/>
    </row>
    <row r="90" spans="1:9" x14ac:dyDescent="0.3">
      <c r="A90" s="222"/>
      <c r="B90" s="222"/>
      <c r="C90" s="222"/>
      <c r="D90" s="222"/>
      <c r="E90" s="222"/>
      <c r="F90" s="222"/>
      <c r="G90" s="222"/>
      <c r="H90" s="222"/>
      <c r="I90" s="222"/>
    </row>
    <row r="91" spans="1:9" x14ac:dyDescent="0.3">
      <c r="A91" s="100"/>
      <c r="B91" s="100"/>
      <c r="C91" s="100"/>
      <c r="D91" s="100"/>
      <c r="E91" s="100"/>
      <c r="F91" s="100"/>
      <c r="G91" s="100"/>
      <c r="H91" s="100"/>
      <c r="I91" s="100"/>
    </row>
    <row r="92" spans="1:9" x14ac:dyDescent="0.3">
      <c r="A92" s="222" t="s">
        <v>714</v>
      </c>
      <c r="B92" s="222"/>
      <c r="C92" s="222"/>
      <c r="D92" s="222"/>
      <c r="E92" s="222"/>
      <c r="F92" s="222"/>
      <c r="G92" s="222"/>
      <c r="H92" s="222"/>
      <c r="I92" s="222"/>
    </row>
    <row r="93" spans="1:9" x14ac:dyDescent="0.3">
      <c r="A93" s="222"/>
      <c r="B93" s="222"/>
      <c r="C93" s="222"/>
      <c r="D93" s="222"/>
      <c r="E93" s="222"/>
      <c r="F93" s="222"/>
      <c r="G93" s="222"/>
      <c r="H93" s="222"/>
      <c r="I93" s="222"/>
    </row>
    <row r="94" spans="1:9" x14ac:dyDescent="0.3">
      <c r="A94" s="222"/>
      <c r="B94" s="222"/>
      <c r="C94" s="222"/>
      <c r="D94" s="222"/>
      <c r="E94" s="222"/>
      <c r="F94" s="222"/>
      <c r="G94" s="222"/>
      <c r="H94" s="222"/>
      <c r="I94" s="222"/>
    </row>
    <row r="95" spans="1:9" x14ac:dyDescent="0.3">
      <c r="A95" s="222"/>
      <c r="B95" s="222"/>
      <c r="C95" s="222"/>
      <c r="D95" s="222"/>
      <c r="E95" s="222"/>
      <c r="F95" s="222"/>
      <c r="G95" s="222"/>
      <c r="H95" s="222"/>
      <c r="I95" s="222"/>
    </row>
    <row r="96" spans="1:9" x14ac:dyDescent="0.3">
      <c r="A96" s="100"/>
      <c r="B96" s="100"/>
      <c r="C96" s="100"/>
      <c r="D96" s="100"/>
      <c r="E96" s="100"/>
      <c r="F96" s="100"/>
      <c r="G96" s="100"/>
      <c r="H96" s="100"/>
      <c r="I96" s="100"/>
    </row>
    <row r="97" spans="1:9" x14ac:dyDescent="0.3">
      <c r="A97" s="222" t="s">
        <v>715</v>
      </c>
      <c r="B97" s="222"/>
      <c r="C97" s="222"/>
      <c r="D97" s="222"/>
      <c r="E97" s="222"/>
      <c r="F97" s="222"/>
      <c r="G97" s="222"/>
      <c r="H97" s="222"/>
      <c r="I97" s="222"/>
    </row>
    <row r="98" spans="1:9" x14ac:dyDescent="0.3">
      <c r="A98" s="222"/>
      <c r="B98" s="222"/>
      <c r="C98" s="222"/>
      <c r="D98" s="222"/>
      <c r="E98" s="222"/>
      <c r="F98" s="222"/>
      <c r="G98" s="222"/>
      <c r="H98" s="222"/>
      <c r="I98" s="222"/>
    </row>
    <row r="99" spans="1:9" x14ac:dyDescent="0.3">
      <c r="A99" s="222"/>
      <c r="B99" s="222"/>
      <c r="C99" s="222"/>
      <c r="D99" s="222"/>
      <c r="E99" s="222"/>
      <c r="F99" s="222"/>
      <c r="G99" s="222"/>
      <c r="H99" s="222"/>
      <c r="I99" s="222"/>
    </row>
    <row r="100" spans="1:9" ht="15" thickBot="1" x14ac:dyDescent="0.35">
      <c r="A100" s="100"/>
      <c r="B100" s="100"/>
      <c r="C100" s="100"/>
      <c r="D100" s="100"/>
      <c r="E100" s="100"/>
      <c r="F100" s="100"/>
      <c r="G100" s="100"/>
      <c r="H100" s="100"/>
      <c r="I100" s="100"/>
    </row>
    <row r="101" spans="1:9" x14ac:dyDescent="0.3">
      <c r="A101" s="223" t="s">
        <v>716</v>
      </c>
      <c r="B101" s="224"/>
      <c r="C101" s="224"/>
      <c r="D101" s="224"/>
      <c r="E101" s="224"/>
      <c r="F101" s="224"/>
      <c r="G101" s="224"/>
      <c r="H101" s="224"/>
      <c r="I101" s="225"/>
    </row>
    <row r="102" spans="1:9" x14ac:dyDescent="0.3">
      <c r="A102" s="226"/>
      <c r="B102" s="227"/>
      <c r="C102" s="227"/>
      <c r="D102" s="227"/>
      <c r="E102" s="227"/>
      <c r="F102" s="227"/>
      <c r="G102" s="227"/>
      <c r="H102" s="227"/>
      <c r="I102" s="228"/>
    </row>
    <row r="103" spans="1:9" x14ac:dyDescent="0.3">
      <c r="A103" s="226"/>
      <c r="B103" s="227"/>
      <c r="C103" s="227"/>
      <c r="D103" s="227"/>
      <c r="E103" s="227"/>
      <c r="F103" s="227"/>
      <c r="G103" s="227"/>
      <c r="H103" s="227"/>
      <c r="I103" s="228"/>
    </row>
    <row r="104" spans="1:9" ht="15" thickBot="1" x14ac:dyDescent="0.35">
      <c r="A104" s="229"/>
      <c r="B104" s="230"/>
      <c r="C104" s="230"/>
      <c r="D104" s="230"/>
      <c r="E104" s="230"/>
      <c r="F104" s="230"/>
      <c r="G104" s="230"/>
      <c r="H104" s="230"/>
      <c r="I104" s="231"/>
    </row>
    <row r="105" spans="1:9" x14ac:dyDescent="0.3">
      <c r="A105" s="100"/>
      <c r="B105" s="100"/>
      <c r="C105" s="100"/>
      <c r="D105" s="100"/>
      <c r="E105" s="100"/>
      <c r="F105" s="100"/>
      <c r="G105" s="100"/>
      <c r="H105" s="100"/>
      <c r="I105" s="100"/>
    </row>
    <row r="106" spans="1:9" x14ac:dyDescent="0.3">
      <c r="A106" s="99" t="s">
        <v>742</v>
      </c>
      <c r="B106" s="100"/>
      <c r="C106" s="100"/>
      <c r="D106" s="100"/>
      <c r="E106" s="100"/>
      <c r="F106" s="100"/>
      <c r="G106" s="100"/>
      <c r="H106" s="100"/>
      <c r="I106" s="100"/>
    </row>
    <row r="107" spans="1:9" x14ac:dyDescent="0.3">
      <c r="A107" s="100"/>
      <c r="B107" s="100"/>
      <c r="C107" s="100"/>
      <c r="D107" s="100"/>
      <c r="E107" s="100"/>
      <c r="F107" s="100"/>
      <c r="G107" s="100"/>
      <c r="H107" s="100"/>
      <c r="I107" s="100"/>
    </row>
    <row r="108" spans="1:9" ht="15" customHeight="1" x14ac:dyDescent="0.3">
      <c r="A108" s="222" t="s">
        <v>717</v>
      </c>
      <c r="B108" s="222"/>
      <c r="C108" s="222"/>
      <c r="D108" s="222"/>
      <c r="E108" s="222"/>
      <c r="F108" s="222"/>
      <c r="G108" s="222"/>
      <c r="H108" s="222"/>
      <c r="I108" s="222"/>
    </row>
    <row r="109" spans="1:9" x14ac:dyDescent="0.3">
      <c r="A109" s="222"/>
      <c r="B109" s="222"/>
      <c r="C109" s="222"/>
      <c r="D109" s="222"/>
      <c r="E109" s="222"/>
      <c r="F109" s="222"/>
      <c r="G109" s="222"/>
      <c r="H109" s="222"/>
      <c r="I109" s="222"/>
    </row>
    <row r="110" spans="1:9" x14ac:dyDescent="0.3">
      <c r="A110" s="222"/>
      <c r="B110" s="222"/>
      <c r="C110" s="222"/>
      <c r="D110" s="222"/>
      <c r="E110" s="222"/>
      <c r="F110" s="222"/>
      <c r="G110" s="222"/>
      <c r="H110" s="222"/>
      <c r="I110" s="222"/>
    </row>
    <row r="111" spans="1:9" x14ac:dyDescent="0.3">
      <c r="A111" s="222"/>
      <c r="B111" s="222"/>
      <c r="C111" s="222"/>
      <c r="D111" s="222"/>
      <c r="E111" s="222"/>
      <c r="F111" s="222"/>
      <c r="G111" s="222"/>
      <c r="H111" s="222"/>
      <c r="I111" s="222"/>
    </row>
    <row r="112" spans="1:9" x14ac:dyDescent="0.3">
      <c r="A112" s="100"/>
      <c r="B112" s="100"/>
      <c r="C112" s="100"/>
      <c r="D112" s="100"/>
      <c r="E112" s="100"/>
      <c r="F112" s="100"/>
      <c r="G112" s="100"/>
      <c r="H112" s="100"/>
      <c r="I112" s="100"/>
    </row>
    <row r="113" spans="1:9" x14ac:dyDescent="0.3">
      <c r="A113" s="222" t="s">
        <v>608</v>
      </c>
      <c r="B113" s="222"/>
      <c r="C113" s="222"/>
      <c r="D113" s="222"/>
      <c r="E113" s="222"/>
      <c r="F113" s="222"/>
      <c r="G113" s="222"/>
      <c r="H113" s="222"/>
      <c r="I113" s="222"/>
    </row>
    <row r="114" spans="1:9" x14ac:dyDescent="0.3">
      <c r="A114" s="222"/>
      <c r="B114" s="222"/>
      <c r="C114" s="222"/>
      <c r="D114" s="222"/>
      <c r="E114" s="222"/>
      <c r="F114" s="222"/>
      <c r="G114" s="222"/>
      <c r="H114" s="222"/>
      <c r="I114" s="222"/>
    </row>
    <row r="115" spans="1:9" x14ac:dyDescent="0.3">
      <c r="A115" s="100"/>
      <c r="B115" s="100"/>
      <c r="C115" s="100"/>
      <c r="D115" s="100"/>
      <c r="E115" s="100"/>
      <c r="F115" s="100"/>
      <c r="G115" s="100"/>
      <c r="H115" s="100"/>
      <c r="I115" s="100"/>
    </row>
    <row r="116" spans="1:9" x14ac:dyDescent="0.3">
      <c r="A116" s="222" t="s">
        <v>609</v>
      </c>
      <c r="B116" s="222"/>
      <c r="C116" s="222"/>
      <c r="D116" s="222"/>
      <c r="E116" s="222"/>
      <c r="F116" s="222"/>
      <c r="G116" s="222"/>
      <c r="H116" s="222"/>
      <c r="I116" s="222"/>
    </row>
    <row r="117" spans="1:9" x14ac:dyDescent="0.3">
      <c r="A117" s="222"/>
      <c r="B117" s="222"/>
      <c r="C117" s="222"/>
      <c r="D117" s="222"/>
      <c r="E117" s="222"/>
      <c r="F117" s="222"/>
      <c r="G117" s="222"/>
      <c r="H117" s="222"/>
      <c r="I117" s="222"/>
    </row>
    <row r="118" spans="1:9" x14ac:dyDescent="0.3">
      <c r="A118" s="100"/>
      <c r="B118" s="100"/>
      <c r="C118" s="100"/>
      <c r="D118" s="100"/>
      <c r="E118" s="100"/>
      <c r="F118" s="100"/>
      <c r="G118" s="100"/>
      <c r="H118" s="100"/>
      <c r="I118" s="100"/>
    </row>
    <row r="119" spans="1:9" x14ac:dyDescent="0.3">
      <c r="A119" s="222" t="s">
        <v>718</v>
      </c>
      <c r="B119" s="222"/>
      <c r="C119" s="222"/>
      <c r="D119" s="222"/>
      <c r="E119" s="222"/>
      <c r="F119" s="222"/>
      <c r="G119" s="222"/>
      <c r="H119" s="222"/>
      <c r="I119" s="222"/>
    </row>
    <row r="120" spans="1:9" x14ac:dyDescent="0.3">
      <c r="A120" s="222"/>
      <c r="B120" s="222"/>
      <c r="C120" s="222"/>
      <c r="D120" s="222"/>
      <c r="E120" s="222"/>
      <c r="F120" s="222"/>
      <c r="G120" s="222"/>
      <c r="H120" s="222"/>
      <c r="I120" s="222"/>
    </row>
    <row r="121" spans="1:9" x14ac:dyDescent="0.3">
      <c r="A121" s="222"/>
      <c r="B121" s="222"/>
      <c r="C121" s="222"/>
      <c r="D121" s="222"/>
      <c r="E121" s="222"/>
      <c r="F121" s="222"/>
      <c r="G121" s="222"/>
      <c r="H121" s="222"/>
      <c r="I121" s="222"/>
    </row>
    <row r="122" spans="1:9" x14ac:dyDescent="0.3">
      <c r="A122" s="100"/>
      <c r="B122" s="100"/>
      <c r="C122" s="100"/>
      <c r="D122" s="100"/>
      <c r="E122" s="100"/>
      <c r="F122" s="100"/>
      <c r="G122" s="100"/>
      <c r="H122" s="100"/>
      <c r="I122" s="100"/>
    </row>
    <row r="123" spans="1:9" x14ac:dyDescent="0.3">
      <c r="A123" s="99" t="s">
        <v>610</v>
      </c>
      <c r="B123" s="100"/>
      <c r="C123" s="100"/>
      <c r="D123" s="100"/>
      <c r="E123" s="100"/>
      <c r="F123" s="100"/>
      <c r="G123" s="100"/>
      <c r="H123" s="100"/>
      <c r="I123" s="100"/>
    </row>
    <row r="124" spans="1:9" x14ac:dyDescent="0.3">
      <c r="A124" s="100"/>
      <c r="B124" s="100"/>
      <c r="C124" s="100"/>
      <c r="D124" s="100"/>
      <c r="E124" s="100"/>
      <c r="F124" s="100"/>
      <c r="G124" s="100"/>
      <c r="H124" s="100"/>
      <c r="I124" s="100"/>
    </row>
    <row r="125" spans="1:9" x14ac:dyDescent="0.3">
      <c r="A125" s="222" t="s">
        <v>719</v>
      </c>
      <c r="B125" s="222"/>
      <c r="C125" s="222"/>
      <c r="D125" s="222"/>
      <c r="E125" s="222"/>
      <c r="F125" s="222"/>
      <c r="G125" s="222"/>
      <c r="H125" s="222"/>
      <c r="I125" s="222"/>
    </row>
    <row r="126" spans="1:9" x14ac:dyDescent="0.3">
      <c r="A126" s="222"/>
      <c r="B126" s="222"/>
      <c r="C126" s="222"/>
      <c r="D126" s="222"/>
      <c r="E126" s="222"/>
      <c r="F126" s="222"/>
      <c r="G126" s="222"/>
      <c r="H126" s="222"/>
      <c r="I126" s="222"/>
    </row>
    <row r="127" spans="1:9" x14ac:dyDescent="0.3">
      <c r="A127" s="222"/>
      <c r="B127" s="222"/>
      <c r="C127" s="222"/>
      <c r="D127" s="222"/>
      <c r="E127" s="222"/>
      <c r="F127" s="222"/>
      <c r="G127" s="222"/>
      <c r="H127" s="222"/>
      <c r="I127" s="222"/>
    </row>
    <row r="128" spans="1:9" x14ac:dyDescent="0.3">
      <c r="A128" s="222"/>
      <c r="B128" s="222"/>
      <c r="C128" s="222"/>
      <c r="D128" s="222"/>
      <c r="E128" s="222"/>
      <c r="F128" s="222"/>
      <c r="G128" s="222"/>
      <c r="H128" s="222"/>
      <c r="I128" s="222"/>
    </row>
    <row r="129" spans="1:9" x14ac:dyDescent="0.3">
      <c r="A129" s="222"/>
      <c r="B129" s="222"/>
      <c r="C129" s="222"/>
      <c r="D129" s="222"/>
      <c r="E129" s="222"/>
      <c r="F129" s="222"/>
      <c r="G129" s="222"/>
      <c r="H129" s="222"/>
      <c r="I129" s="222"/>
    </row>
    <row r="130" spans="1:9" x14ac:dyDescent="0.3">
      <c r="A130" s="100"/>
      <c r="B130" s="100"/>
      <c r="C130" s="100"/>
      <c r="D130" s="100"/>
      <c r="E130" s="100"/>
      <c r="F130" s="100"/>
      <c r="G130" s="100"/>
      <c r="H130" s="100"/>
      <c r="I130" s="100"/>
    </row>
    <row r="131" spans="1:9" ht="17.25" customHeight="1" x14ac:dyDescent="0.3">
      <c r="A131" s="222" t="s">
        <v>720</v>
      </c>
      <c r="B131" s="222"/>
      <c r="C131" s="222"/>
      <c r="D131" s="222"/>
      <c r="E131" s="222"/>
      <c r="F131" s="222"/>
      <c r="G131" s="222"/>
      <c r="H131" s="222"/>
      <c r="I131" s="222"/>
    </row>
    <row r="132" spans="1:9" x14ac:dyDescent="0.3">
      <c r="A132" s="222"/>
      <c r="B132" s="222"/>
      <c r="C132" s="222"/>
      <c r="D132" s="222"/>
      <c r="E132" s="222"/>
      <c r="F132" s="222"/>
      <c r="G132" s="222"/>
      <c r="H132" s="222"/>
      <c r="I132" s="222"/>
    </row>
    <row r="133" spans="1:9" x14ac:dyDescent="0.3">
      <c r="A133" s="222"/>
      <c r="B133" s="222"/>
      <c r="C133" s="222"/>
      <c r="D133" s="222"/>
      <c r="E133" s="222"/>
      <c r="F133" s="222"/>
      <c r="G133" s="222"/>
      <c r="H133" s="222"/>
      <c r="I133" s="222"/>
    </row>
    <row r="134" spans="1:9" x14ac:dyDescent="0.3">
      <c r="A134" s="100"/>
      <c r="B134" s="100"/>
      <c r="C134" s="100"/>
      <c r="D134" s="100"/>
      <c r="E134" s="100"/>
      <c r="F134" s="100"/>
      <c r="G134" s="100"/>
      <c r="H134" s="100"/>
      <c r="I134" s="100"/>
    </row>
    <row r="135" spans="1:9" ht="15" customHeight="1" x14ac:dyDescent="0.3">
      <c r="A135" s="222" t="s">
        <v>611</v>
      </c>
      <c r="B135" s="222"/>
      <c r="C135" s="222"/>
      <c r="D135" s="222"/>
      <c r="E135" s="222"/>
      <c r="F135" s="222"/>
      <c r="G135" s="222"/>
      <c r="H135" s="222"/>
      <c r="I135" s="222"/>
    </row>
    <row r="136" spans="1:9" x14ac:dyDescent="0.3">
      <c r="A136" s="222"/>
      <c r="B136" s="222"/>
      <c r="C136" s="222"/>
      <c r="D136" s="222"/>
      <c r="E136" s="222"/>
      <c r="F136" s="222"/>
      <c r="G136" s="222"/>
      <c r="H136" s="222"/>
      <c r="I136" s="222"/>
    </row>
    <row r="137" spans="1:9" x14ac:dyDescent="0.3">
      <c r="A137" s="222"/>
      <c r="B137" s="222"/>
      <c r="C137" s="222"/>
      <c r="D137" s="222"/>
      <c r="E137" s="222"/>
      <c r="F137" s="222"/>
      <c r="G137" s="222"/>
      <c r="H137" s="222"/>
      <c r="I137" s="222"/>
    </row>
    <row r="138" spans="1:9" x14ac:dyDescent="0.3">
      <c r="A138" s="222"/>
      <c r="B138" s="222"/>
      <c r="C138" s="222"/>
      <c r="D138" s="222"/>
      <c r="E138" s="222"/>
      <c r="F138" s="222"/>
      <c r="G138" s="222"/>
      <c r="H138" s="222"/>
      <c r="I138" s="222"/>
    </row>
    <row r="139" spans="1:9" x14ac:dyDescent="0.3">
      <c r="A139" s="100"/>
      <c r="B139" s="100"/>
      <c r="C139" s="100"/>
      <c r="D139" s="100"/>
      <c r="E139" s="100"/>
      <c r="F139" s="100"/>
      <c r="G139" s="100"/>
      <c r="H139" s="100"/>
      <c r="I139" s="100"/>
    </row>
    <row r="140" spans="1:9" x14ac:dyDescent="0.3">
      <c r="A140" s="222" t="s">
        <v>721</v>
      </c>
      <c r="B140" s="222"/>
      <c r="C140" s="222"/>
      <c r="D140" s="222"/>
      <c r="E140" s="222"/>
      <c r="F140" s="222"/>
      <c r="G140" s="222"/>
      <c r="H140" s="222"/>
      <c r="I140" s="222"/>
    </row>
    <row r="141" spans="1:9" x14ac:dyDescent="0.3">
      <c r="A141" s="222"/>
      <c r="B141" s="222"/>
      <c r="C141" s="222"/>
      <c r="D141" s="222"/>
      <c r="E141" s="222"/>
      <c r="F141" s="222"/>
      <c r="G141" s="222"/>
      <c r="H141" s="222"/>
      <c r="I141" s="222"/>
    </row>
    <row r="142" spans="1:9" x14ac:dyDescent="0.3">
      <c r="A142" s="222"/>
      <c r="B142" s="222"/>
      <c r="C142" s="222"/>
      <c r="D142" s="222"/>
      <c r="E142" s="222"/>
      <c r="F142" s="222"/>
      <c r="G142" s="222"/>
      <c r="H142" s="222"/>
      <c r="I142" s="222"/>
    </row>
    <row r="143" spans="1:9" x14ac:dyDescent="0.3">
      <c r="A143" s="100"/>
      <c r="B143" s="100"/>
      <c r="C143" s="100"/>
      <c r="D143" s="100"/>
      <c r="E143" s="100"/>
      <c r="F143" s="100"/>
      <c r="G143" s="100"/>
      <c r="H143" s="100"/>
      <c r="I143" s="100"/>
    </row>
    <row r="144" spans="1:9" x14ac:dyDescent="0.3">
      <c r="A144" s="222" t="s">
        <v>653</v>
      </c>
      <c r="B144" s="222"/>
      <c r="C144" s="222"/>
      <c r="D144" s="222"/>
      <c r="E144" s="222"/>
      <c r="F144" s="222"/>
      <c r="G144" s="222"/>
      <c r="H144" s="222"/>
      <c r="I144" s="222"/>
    </row>
    <row r="145" spans="1:9" x14ac:dyDescent="0.3">
      <c r="A145" s="222"/>
      <c r="B145" s="222"/>
      <c r="C145" s="222"/>
      <c r="D145" s="222"/>
      <c r="E145" s="222"/>
      <c r="F145" s="222"/>
      <c r="G145" s="222"/>
      <c r="H145" s="222"/>
      <c r="I145" s="222"/>
    </row>
    <row r="146" spans="1:9" ht="5.25" customHeight="1" x14ac:dyDescent="0.3">
      <c r="A146" s="100"/>
      <c r="B146" s="100"/>
      <c r="C146" s="100"/>
      <c r="D146" s="100"/>
      <c r="E146" s="100"/>
      <c r="F146" s="100"/>
      <c r="G146" s="100"/>
      <c r="H146" s="100"/>
      <c r="I146" s="100"/>
    </row>
    <row r="147" spans="1:9" x14ac:dyDescent="0.3">
      <c r="A147" s="100"/>
      <c r="B147" s="109" t="s">
        <v>612</v>
      </c>
      <c r="C147" s="100"/>
      <c r="D147" s="100"/>
      <c r="E147" s="100"/>
      <c r="F147" s="100"/>
      <c r="G147" s="100"/>
      <c r="H147" s="100"/>
      <c r="I147" s="100"/>
    </row>
    <row r="148" spans="1:9" x14ac:dyDescent="0.3">
      <c r="A148" s="100"/>
      <c r="B148" s="109" t="s">
        <v>613</v>
      </c>
      <c r="C148" s="100"/>
      <c r="D148" s="100"/>
      <c r="E148" s="100"/>
      <c r="F148" s="100"/>
      <c r="G148" s="100"/>
      <c r="H148" s="100"/>
      <c r="I148" s="100"/>
    </row>
    <row r="149" spans="1:9" x14ac:dyDescent="0.3">
      <c r="A149" s="100"/>
      <c r="B149" s="100"/>
      <c r="C149" s="100"/>
      <c r="D149" s="100"/>
      <c r="E149" s="100"/>
      <c r="F149" s="100"/>
      <c r="G149" s="100"/>
      <c r="H149" s="100"/>
      <c r="I149" s="100"/>
    </row>
    <row r="150" spans="1:9" x14ac:dyDescent="0.3">
      <c r="A150" s="222" t="s">
        <v>614</v>
      </c>
      <c r="B150" s="222"/>
      <c r="C150" s="222"/>
      <c r="D150" s="222"/>
      <c r="E150" s="222"/>
      <c r="F150" s="222"/>
      <c r="G150" s="222"/>
      <c r="H150" s="222"/>
      <c r="I150" s="222"/>
    </row>
    <row r="151" spans="1:9" x14ac:dyDescent="0.3">
      <c r="A151" s="222"/>
      <c r="B151" s="222"/>
      <c r="C151" s="222"/>
      <c r="D151" s="222"/>
      <c r="E151" s="222"/>
      <c r="F151" s="222"/>
      <c r="G151" s="222"/>
      <c r="H151" s="222"/>
      <c r="I151" s="222"/>
    </row>
    <row r="152" spans="1:9" x14ac:dyDescent="0.3">
      <c r="A152" s="100"/>
      <c r="B152" s="100"/>
      <c r="C152" s="100"/>
      <c r="D152" s="100"/>
      <c r="E152" s="100"/>
      <c r="F152" s="100"/>
      <c r="G152" s="100"/>
      <c r="H152" s="100"/>
      <c r="I152" s="100"/>
    </row>
    <row r="153" spans="1:9" x14ac:dyDescent="0.3">
      <c r="A153" s="100"/>
      <c r="B153" s="100"/>
      <c r="C153" s="100"/>
      <c r="D153" s="100"/>
      <c r="E153" s="100"/>
      <c r="F153" s="100"/>
      <c r="G153" s="100"/>
      <c r="H153" s="100"/>
      <c r="I153" s="100"/>
    </row>
    <row r="154" spans="1:9" x14ac:dyDescent="0.3">
      <c r="A154" s="100"/>
      <c r="B154" s="100"/>
      <c r="C154" s="100"/>
      <c r="D154" s="100"/>
      <c r="E154" s="100"/>
      <c r="F154" s="100"/>
      <c r="G154" s="100"/>
      <c r="H154" s="100"/>
      <c r="I154" s="100"/>
    </row>
    <row r="155" spans="1:9" x14ac:dyDescent="0.3">
      <c r="A155" s="100"/>
      <c r="B155" s="100"/>
      <c r="C155" s="100"/>
      <c r="D155" s="100"/>
      <c r="E155" s="100"/>
      <c r="F155" s="100"/>
      <c r="G155" s="100"/>
      <c r="H155" s="100"/>
      <c r="I155" s="100"/>
    </row>
    <row r="156" spans="1:9" x14ac:dyDescent="0.3">
      <c r="A156" s="100"/>
      <c r="B156" s="100"/>
      <c r="C156" s="100"/>
      <c r="D156" s="100"/>
      <c r="E156" s="100"/>
      <c r="F156" s="100"/>
      <c r="G156" s="100"/>
      <c r="H156" s="100"/>
      <c r="I156" s="100"/>
    </row>
    <row r="157" spans="1:9" x14ac:dyDescent="0.3">
      <c r="A157" s="100"/>
      <c r="B157" s="100"/>
      <c r="C157" s="100"/>
      <c r="D157" s="100"/>
      <c r="E157" s="100"/>
      <c r="F157" s="100"/>
      <c r="G157" s="100"/>
      <c r="H157" s="100"/>
      <c r="I157" s="100"/>
    </row>
    <row r="158" spans="1:9" x14ac:dyDescent="0.3">
      <c r="A158" s="100"/>
      <c r="B158" s="100"/>
      <c r="C158" s="100"/>
      <c r="D158" s="100"/>
      <c r="E158" s="100"/>
      <c r="F158" s="100"/>
      <c r="G158" s="100"/>
      <c r="H158" s="100"/>
      <c r="I158" s="100"/>
    </row>
    <row r="159" spans="1:9" x14ac:dyDescent="0.3">
      <c r="A159" s="100"/>
      <c r="B159" s="100"/>
      <c r="C159" s="100"/>
      <c r="D159" s="100"/>
      <c r="E159" s="100"/>
      <c r="F159" s="100"/>
      <c r="G159" s="100"/>
      <c r="H159" s="100"/>
      <c r="I159" s="100"/>
    </row>
    <row r="160" spans="1:9" x14ac:dyDescent="0.3">
      <c r="A160" s="100"/>
      <c r="B160" s="100"/>
      <c r="C160" s="100"/>
      <c r="D160" s="100"/>
      <c r="E160" s="100"/>
      <c r="F160" s="100"/>
      <c r="G160" s="100"/>
      <c r="H160" s="100"/>
      <c r="I160" s="100"/>
    </row>
    <row r="161" spans="1:9" x14ac:dyDescent="0.3">
      <c r="A161" s="100"/>
      <c r="B161" s="100"/>
      <c r="C161" s="100"/>
      <c r="D161" s="100"/>
      <c r="E161" s="100"/>
      <c r="F161" s="100"/>
      <c r="G161" s="100"/>
      <c r="H161" s="100"/>
      <c r="I161" s="100"/>
    </row>
    <row r="162" spans="1:9" x14ac:dyDescent="0.3">
      <c r="A162" s="100"/>
      <c r="B162" s="100"/>
      <c r="C162" s="100"/>
      <c r="D162" s="100"/>
      <c r="E162" s="100"/>
      <c r="F162" s="100"/>
      <c r="G162" s="100"/>
      <c r="H162" s="100"/>
      <c r="I162" s="100"/>
    </row>
    <row r="163" spans="1:9" x14ac:dyDescent="0.3">
      <c r="A163" s="100"/>
      <c r="B163" s="100"/>
      <c r="C163" s="100"/>
      <c r="D163" s="100"/>
      <c r="E163" s="100"/>
      <c r="F163" s="100"/>
      <c r="G163" s="100"/>
      <c r="H163" s="100"/>
      <c r="I163" s="100"/>
    </row>
    <row r="164" spans="1:9" x14ac:dyDescent="0.3">
      <c r="A164" s="100"/>
      <c r="B164" s="100"/>
      <c r="C164" s="100"/>
      <c r="D164" s="100"/>
      <c r="E164" s="100"/>
      <c r="F164" s="100"/>
      <c r="G164" s="100"/>
      <c r="H164" s="100"/>
      <c r="I164" s="100"/>
    </row>
    <row r="165" spans="1:9" x14ac:dyDescent="0.3">
      <c r="A165" s="100"/>
      <c r="B165" s="100"/>
      <c r="C165" s="100"/>
      <c r="D165" s="100"/>
      <c r="E165" s="100"/>
      <c r="F165" s="100"/>
      <c r="G165" s="100"/>
      <c r="H165" s="100"/>
      <c r="I165" s="100"/>
    </row>
    <row r="166" spans="1:9" x14ac:dyDescent="0.3">
      <c r="A166" s="100"/>
      <c r="B166" s="100"/>
      <c r="C166" s="100"/>
      <c r="D166" s="100"/>
      <c r="E166" s="100"/>
      <c r="F166" s="100"/>
      <c r="G166" s="100"/>
      <c r="H166" s="100"/>
      <c r="I166" s="100"/>
    </row>
    <row r="167" spans="1:9" x14ac:dyDescent="0.3">
      <c r="A167" s="100"/>
      <c r="B167" s="100"/>
      <c r="C167" s="100"/>
      <c r="D167" s="100"/>
      <c r="E167" s="100"/>
      <c r="F167" s="100"/>
      <c r="G167" s="100"/>
      <c r="H167" s="100"/>
      <c r="I167" s="100"/>
    </row>
    <row r="168" spans="1:9" x14ac:dyDescent="0.3">
      <c r="A168" s="100"/>
      <c r="B168" s="100"/>
      <c r="C168" s="100"/>
      <c r="D168" s="100"/>
      <c r="E168" s="100"/>
      <c r="F168" s="100"/>
      <c r="G168" s="100"/>
      <c r="H168" s="100"/>
      <c r="I168" s="100"/>
    </row>
    <row r="169" spans="1:9" x14ac:dyDescent="0.3">
      <c r="A169" s="100"/>
      <c r="B169" s="100"/>
      <c r="C169" s="100"/>
      <c r="D169" s="100"/>
      <c r="E169" s="100"/>
      <c r="F169" s="100"/>
      <c r="G169" s="100"/>
      <c r="H169" s="100"/>
      <c r="I169" s="100"/>
    </row>
    <row r="170" spans="1:9" x14ac:dyDescent="0.3">
      <c r="A170" s="107" t="s">
        <v>615</v>
      </c>
      <c r="B170" s="100"/>
      <c r="C170" s="100"/>
      <c r="D170" s="100"/>
      <c r="E170" s="100"/>
      <c r="F170" s="100"/>
      <c r="G170" s="100"/>
      <c r="H170" s="100"/>
      <c r="I170" s="100"/>
    </row>
    <row r="171" spans="1:9" x14ac:dyDescent="0.3">
      <c r="A171" s="100"/>
      <c r="B171" s="100"/>
      <c r="C171" s="100"/>
      <c r="D171" s="100"/>
      <c r="E171" s="100"/>
      <c r="F171" s="100"/>
      <c r="G171" s="100"/>
      <c r="H171" s="100"/>
      <c r="I171" s="100"/>
    </row>
    <row r="172" spans="1:9" x14ac:dyDescent="0.3">
      <c r="A172" s="222" t="s">
        <v>722</v>
      </c>
      <c r="B172" s="222"/>
      <c r="C172" s="222"/>
      <c r="D172" s="222"/>
      <c r="E172" s="222"/>
      <c r="F172" s="222"/>
      <c r="G172" s="222"/>
      <c r="H172" s="222"/>
      <c r="I172" s="222"/>
    </row>
    <row r="173" spans="1:9" x14ac:dyDescent="0.3">
      <c r="A173" s="222"/>
      <c r="B173" s="222"/>
      <c r="C173" s="222"/>
      <c r="D173" s="222"/>
      <c r="E173" s="222"/>
      <c r="F173" s="222"/>
      <c r="G173" s="222"/>
      <c r="H173" s="222"/>
      <c r="I173" s="222"/>
    </row>
    <row r="174" spans="1:9" x14ac:dyDescent="0.3">
      <c r="A174" s="222"/>
      <c r="B174" s="222"/>
      <c r="C174" s="222"/>
      <c r="D174" s="222"/>
      <c r="E174" s="222"/>
      <c r="F174" s="222"/>
      <c r="G174" s="222"/>
      <c r="H174" s="222"/>
      <c r="I174" s="222"/>
    </row>
    <row r="175" spans="1:9" x14ac:dyDescent="0.3">
      <c r="A175" s="100"/>
      <c r="B175" s="100"/>
      <c r="C175" s="100"/>
      <c r="D175" s="100"/>
      <c r="E175" s="100"/>
      <c r="F175" s="100"/>
      <c r="G175" s="100"/>
      <c r="H175" s="100"/>
      <c r="I175" s="100"/>
    </row>
    <row r="176" spans="1:9" x14ac:dyDescent="0.3">
      <c r="A176" s="107" t="s">
        <v>616</v>
      </c>
      <c r="B176" s="100"/>
      <c r="C176" s="100"/>
      <c r="D176" s="100"/>
      <c r="E176" s="100"/>
      <c r="F176" s="100"/>
      <c r="G176" s="100"/>
      <c r="H176" s="100"/>
      <c r="I176" s="100"/>
    </row>
    <row r="177" spans="1:9" ht="7.5" customHeight="1" x14ac:dyDescent="0.3">
      <c r="A177" s="100"/>
      <c r="B177" s="100"/>
      <c r="C177" s="100"/>
      <c r="D177" s="100"/>
      <c r="E177" s="100"/>
      <c r="F177" s="100"/>
      <c r="G177" s="100"/>
      <c r="H177" s="100"/>
      <c r="I177" s="100"/>
    </row>
    <row r="178" spans="1:9" x14ac:dyDescent="0.3">
      <c r="A178" s="100"/>
      <c r="B178" s="106" t="s">
        <v>617</v>
      </c>
      <c r="C178" s="100"/>
      <c r="D178" s="100"/>
      <c r="E178" s="100"/>
      <c r="F178" s="100"/>
      <c r="G178" s="100"/>
      <c r="H178" s="100"/>
      <c r="I178" s="100"/>
    </row>
    <row r="179" spans="1:9" x14ac:dyDescent="0.3">
      <c r="A179" s="100"/>
      <c r="B179" s="106" t="s">
        <v>241</v>
      </c>
      <c r="C179" s="100"/>
      <c r="D179" s="100"/>
      <c r="E179" s="100"/>
      <c r="F179" s="100"/>
      <c r="G179" s="100"/>
      <c r="H179" s="100"/>
      <c r="I179" s="100"/>
    </row>
    <row r="180" spans="1:9" x14ac:dyDescent="0.3">
      <c r="A180" s="100"/>
      <c r="B180" s="106" t="s">
        <v>618</v>
      </c>
      <c r="C180" s="100"/>
      <c r="D180" s="100"/>
      <c r="E180" s="100"/>
      <c r="F180" s="100"/>
      <c r="G180" s="100"/>
      <c r="H180" s="100"/>
      <c r="I180" s="100"/>
    </row>
    <row r="181" spans="1:9" x14ac:dyDescent="0.3">
      <c r="A181" s="100"/>
      <c r="B181" s="106" t="s">
        <v>38</v>
      </c>
      <c r="C181" s="100"/>
      <c r="D181" s="100"/>
      <c r="E181" s="100"/>
      <c r="F181" s="100"/>
      <c r="G181" s="100"/>
      <c r="H181" s="100"/>
      <c r="I181" s="100"/>
    </row>
    <row r="182" spans="1:9" x14ac:dyDescent="0.3">
      <c r="A182" s="100"/>
      <c r="B182" s="106" t="s">
        <v>619</v>
      </c>
      <c r="C182" s="100"/>
      <c r="D182" s="100"/>
      <c r="E182" s="100"/>
      <c r="F182" s="100"/>
      <c r="G182" s="100"/>
      <c r="H182" s="100"/>
      <c r="I182" s="100"/>
    </row>
    <row r="183" spans="1:9" x14ac:dyDescent="0.3">
      <c r="A183" s="100"/>
      <c r="B183" s="106" t="s">
        <v>620</v>
      </c>
      <c r="C183" s="100"/>
      <c r="D183" s="100"/>
      <c r="E183" s="100"/>
      <c r="F183" s="100"/>
      <c r="G183" s="100"/>
      <c r="H183" s="100"/>
      <c r="I183" s="100"/>
    </row>
    <row r="184" spans="1:9" x14ac:dyDescent="0.3">
      <c r="A184" s="100"/>
      <c r="B184" s="106" t="s">
        <v>104</v>
      </c>
      <c r="C184" s="100"/>
      <c r="D184" s="100"/>
      <c r="E184" s="100"/>
      <c r="F184" s="100"/>
      <c r="G184" s="100"/>
      <c r="H184" s="100"/>
      <c r="I184" s="100"/>
    </row>
    <row r="185" spans="1:9" x14ac:dyDescent="0.3">
      <c r="A185" s="100"/>
      <c r="B185" s="106" t="s">
        <v>105</v>
      </c>
      <c r="C185" s="100"/>
      <c r="D185" s="100"/>
      <c r="E185" s="100"/>
      <c r="F185" s="100"/>
      <c r="G185" s="100"/>
      <c r="H185" s="100"/>
      <c r="I185" s="100"/>
    </row>
    <row r="186" spans="1:9" x14ac:dyDescent="0.3">
      <c r="A186" s="100"/>
      <c r="B186" s="106" t="s">
        <v>120</v>
      </c>
      <c r="C186" s="100"/>
      <c r="D186" s="100"/>
      <c r="E186" s="100"/>
      <c r="F186" s="100"/>
      <c r="G186" s="100"/>
      <c r="H186" s="100"/>
      <c r="I186" s="100"/>
    </row>
    <row r="187" spans="1:9" x14ac:dyDescent="0.3">
      <c r="A187" s="100"/>
      <c r="B187" s="106" t="s">
        <v>297</v>
      </c>
      <c r="C187" s="100"/>
      <c r="D187" s="100"/>
      <c r="E187" s="100"/>
      <c r="F187" s="100"/>
      <c r="G187" s="100"/>
      <c r="H187" s="100"/>
      <c r="I187" s="100"/>
    </row>
    <row r="188" spans="1:9" x14ac:dyDescent="0.3">
      <c r="A188" s="100"/>
      <c r="B188" s="106" t="s">
        <v>621</v>
      </c>
      <c r="C188" s="100"/>
      <c r="D188" s="100"/>
      <c r="E188" s="100"/>
      <c r="F188" s="100"/>
      <c r="G188" s="100"/>
      <c r="H188" s="100"/>
      <c r="I188" s="100"/>
    </row>
    <row r="189" spans="1:9" x14ac:dyDescent="0.3">
      <c r="A189" s="100"/>
      <c r="B189" s="106" t="s">
        <v>355</v>
      </c>
      <c r="C189" s="100"/>
      <c r="D189" s="100"/>
      <c r="E189" s="100"/>
      <c r="F189" s="100"/>
      <c r="G189" s="100"/>
      <c r="H189" s="100"/>
      <c r="I189" s="100"/>
    </row>
    <row r="190" spans="1:9" x14ac:dyDescent="0.3">
      <c r="A190" s="100"/>
      <c r="B190" s="106" t="s">
        <v>532</v>
      </c>
      <c r="C190" s="100"/>
      <c r="D190" s="100"/>
      <c r="E190" s="100"/>
      <c r="F190" s="100"/>
      <c r="G190" s="100"/>
      <c r="H190" s="100"/>
      <c r="I190" s="100"/>
    </row>
    <row r="191" spans="1:9" x14ac:dyDescent="0.3">
      <c r="A191" s="100"/>
      <c r="B191" s="100"/>
      <c r="C191" s="100"/>
      <c r="D191" s="100"/>
      <c r="E191" s="100"/>
      <c r="F191" s="100"/>
      <c r="G191" s="100"/>
      <c r="H191" s="100"/>
      <c r="I191" s="100"/>
    </row>
    <row r="192" spans="1:9" x14ac:dyDescent="0.3">
      <c r="A192" s="107" t="s">
        <v>622</v>
      </c>
      <c r="B192" s="100"/>
      <c r="C192" s="100"/>
      <c r="D192" s="100"/>
      <c r="E192" s="100"/>
      <c r="F192" s="100"/>
      <c r="G192" s="100"/>
      <c r="H192" s="100"/>
      <c r="I192" s="100"/>
    </row>
    <row r="193" spans="1:9" x14ac:dyDescent="0.3">
      <c r="A193" s="100"/>
      <c r="B193" s="100"/>
      <c r="C193" s="100"/>
      <c r="D193" s="100"/>
      <c r="E193" s="100"/>
      <c r="F193" s="100"/>
      <c r="G193" s="100"/>
      <c r="H193" s="100"/>
      <c r="I193" s="100"/>
    </row>
    <row r="194" spans="1:9" x14ac:dyDescent="0.3">
      <c r="A194" s="222" t="s">
        <v>723</v>
      </c>
      <c r="B194" s="222"/>
      <c r="C194" s="222"/>
      <c r="D194" s="222"/>
      <c r="E194" s="222"/>
      <c r="F194" s="222"/>
      <c r="G194" s="222"/>
      <c r="H194" s="222"/>
      <c r="I194" s="222"/>
    </row>
    <row r="195" spans="1:9" x14ac:dyDescent="0.3">
      <c r="A195" s="222"/>
      <c r="B195" s="222"/>
      <c r="C195" s="222"/>
      <c r="D195" s="222"/>
      <c r="E195" s="222"/>
      <c r="F195" s="222"/>
      <c r="G195" s="222"/>
      <c r="H195" s="222"/>
      <c r="I195" s="222"/>
    </row>
    <row r="196" spans="1:9" x14ac:dyDescent="0.3">
      <c r="A196" s="222"/>
      <c r="B196" s="222"/>
      <c r="C196" s="222"/>
      <c r="D196" s="222"/>
      <c r="E196" s="222"/>
      <c r="F196" s="222"/>
      <c r="G196" s="222"/>
      <c r="H196" s="222"/>
      <c r="I196" s="222"/>
    </row>
    <row r="197" spans="1:9" x14ac:dyDescent="0.3">
      <c r="A197" s="222"/>
      <c r="B197" s="222"/>
      <c r="C197" s="222"/>
      <c r="D197" s="222"/>
      <c r="E197" s="222"/>
      <c r="F197" s="222"/>
      <c r="G197" s="222"/>
      <c r="H197" s="222"/>
      <c r="I197" s="222"/>
    </row>
    <row r="198" spans="1:9" x14ac:dyDescent="0.3">
      <c r="A198" s="100"/>
      <c r="B198" s="100"/>
      <c r="C198" s="100"/>
      <c r="D198" s="100"/>
      <c r="E198" s="100"/>
      <c r="F198" s="100"/>
      <c r="G198" s="100"/>
      <c r="H198" s="100"/>
      <c r="I198" s="100"/>
    </row>
    <row r="199" spans="1:9" x14ac:dyDescent="0.3">
      <c r="A199" s="107" t="s">
        <v>623</v>
      </c>
      <c r="B199" s="100"/>
      <c r="C199" s="100"/>
      <c r="D199" s="100"/>
      <c r="E199" s="100"/>
      <c r="F199" s="100"/>
      <c r="G199" s="100"/>
      <c r="H199" s="100"/>
      <c r="I199" s="100"/>
    </row>
    <row r="200" spans="1:9" x14ac:dyDescent="0.3">
      <c r="A200" s="100"/>
      <c r="B200" s="100"/>
      <c r="C200" s="100"/>
      <c r="D200" s="100"/>
      <c r="E200" s="100"/>
      <c r="F200" s="100"/>
      <c r="G200" s="100"/>
      <c r="H200" s="100"/>
      <c r="I200" s="100"/>
    </row>
    <row r="201" spans="1:9" x14ac:dyDescent="0.3">
      <c r="A201" s="106" t="s">
        <v>624</v>
      </c>
      <c r="B201" s="100"/>
      <c r="C201" s="100"/>
      <c r="D201" s="100"/>
      <c r="E201" s="100"/>
      <c r="F201" s="100"/>
      <c r="G201" s="100"/>
      <c r="H201" s="100"/>
      <c r="I201" s="100"/>
    </row>
    <row r="202" spans="1:9" x14ac:dyDescent="0.3">
      <c r="A202" s="100"/>
      <c r="B202" s="100"/>
      <c r="C202" s="100"/>
      <c r="D202" s="100"/>
      <c r="E202" s="100"/>
      <c r="F202" s="100"/>
      <c r="G202" s="100"/>
      <c r="H202" s="100"/>
      <c r="I202" s="100"/>
    </row>
    <row r="203" spans="1:9" ht="17.25" customHeight="1" x14ac:dyDescent="0.3">
      <c r="A203" s="110" t="s">
        <v>97</v>
      </c>
      <c r="B203" s="222" t="s">
        <v>724</v>
      </c>
      <c r="C203" s="222"/>
      <c r="D203" s="222"/>
      <c r="E203" s="222"/>
      <c r="F203" s="222"/>
      <c r="G203" s="222"/>
      <c r="H203" s="222"/>
      <c r="I203" s="222"/>
    </row>
    <row r="204" spans="1:9" x14ac:dyDescent="0.3">
      <c r="A204" s="100"/>
      <c r="B204" s="222"/>
      <c r="C204" s="222"/>
      <c r="D204" s="222"/>
      <c r="E204" s="222"/>
      <c r="F204" s="222"/>
      <c r="G204" s="222"/>
      <c r="H204" s="222"/>
      <c r="I204" s="222"/>
    </row>
    <row r="205" spans="1:9" x14ac:dyDescent="0.3">
      <c r="A205" s="100"/>
      <c r="B205" s="222"/>
      <c r="C205" s="222"/>
      <c r="D205" s="222"/>
      <c r="E205" s="222"/>
      <c r="F205" s="222"/>
      <c r="G205" s="222"/>
      <c r="H205" s="222"/>
      <c r="I205" s="222"/>
    </row>
    <row r="206" spans="1:9" x14ac:dyDescent="0.3">
      <c r="A206" s="100"/>
      <c r="B206" s="222"/>
      <c r="C206" s="222"/>
      <c r="D206" s="222"/>
      <c r="E206" s="222"/>
      <c r="F206" s="222"/>
      <c r="G206" s="222"/>
      <c r="H206" s="222"/>
      <c r="I206" s="222"/>
    </row>
    <row r="207" spans="1:9" x14ac:dyDescent="0.3">
      <c r="A207" s="100"/>
      <c r="B207" s="222"/>
      <c r="C207" s="222"/>
      <c r="D207" s="222"/>
      <c r="E207" s="222"/>
      <c r="F207" s="222"/>
      <c r="G207" s="222"/>
      <c r="H207" s="222"/>
      <c r="I207" s="222"/>
    </row>
    <row r="208" spans="1:9" x14ac:dyDescent="0.3">
      <c r="A208" s="100"/>
      <c r="B208" s="222"/>
      <c r="C208" s="222"/>
      <c r="D208" s="222"/>
      <c r="E208" s="222"/>
      <c r="F208" s="222"/>
      <c r="G208" s="222"/>
      <c r="H208" s="222"/>
      <c r="I208" s="222"/>
    </row>
    <row r="209" spans="1:9" x14ac:dyDescent="0.3">
      <c r="A209" s="100"/>
      <c r="B209" s="222"/>
      <c r="C209" s="222"/>
      <c r="D209" s="222"/>
      <c r="E209" s="222"/>
      <c r="F209" s="222"/>
      <c r="G209" s="222"/>
      <c r="H209" s="222"/>
      <c r="I209" s="222"/>
    </row>
    <row r="210" spans="1:9" x14ac:dyDescent="0.3">
      <c r="A210" s="100"/>
      <c r="B210" s="222"/>
      <c r="C210" s="222"/>
      <c r="D210" s="222"/>
      <c r="E210" s="222"/>
      <c r="F210" s="222"/>
      <c r="G210" s="222"/>
      <c r="H210" s="222"/>
      <c r="I210" s="222"/>
    </row>
    <row r="211" spans="1:9" ht="5.25" customHeight="1" x14ac:dyDescent="0.3">
      <c r="A211" s="100"/>
      <c r="B211" s="105"/>
      <c r="C211" s="105"/>
      <c r="D211" s="105"/>
      <c r="E211" s="105"/>
      <c r="F211" s="105"/>
      <c r="G211" s="105"/>
      <c r="H211" s="105"/>
      <c r="I211" s="105"/>
    </row>
    <row r="212" spans="1:9" x14ac:dyDescent="0.3">
      <c r="A212" s="100"/>
      <c r="B212" s="222" t="s">
        <v>625</v>
      </c>
      <c r="C212" s="222"/>
      <c r="D212" s="222"/>
      <c r="E212" s="222"/>
      <c r="F212" s="222"/>
      <c r="G212" s="222"/>
      <c r="H212" s="222"/>
      <c r="I212" s="222"/>
    </row>
    <row r="213" spans="1:9" x14ac:dyDescent="0.3">
      <c r="A213" s="100"/>
      <c r="B213" s="222"/>
      <c r="C213" s="222"/>
      <c r="D213" s="222"/>
      <c r="E213" s="222"/>
      <c r="F213" s="222"/>
      <c r="G213" s="222"/>
      <c r="H213" s="222"/>
      <c r="I213" s="222"/>
    </row>
    <row r="214" spans="1:9" x14ac:dyDescent="0.3">
      <c r="A214" s="100"/>
      <c r="B214" s="222"/>
      <c r="C214" s="222"/>
      <c r="D214" s="222"/>
      <c r="E214" s="222"/>
      <c r="F214" s="222"/>
      <c r="G214" s="222"/>
      <c r="H214" s="222"/>
      <c r="I214" s="222"/>
    </row>
    <row r="215" spans="1:9" x14ac:dyDescent="0.3">
      <c r="A215" s="100"/>
      <c r="B215" s="100"/>
      <c r="C215" s="100"/>
      <c r="D215" s="100"/>
      <c r="E215" s="100"/>
      <c r="F215" s="100"/>
      <c r="G215" s="100"/>
      <c r="H215" s="100"/>
      <c r="I215" s="100"/>
    </row>
    <row r="216" spans="1:9" x14ac:dyDescent="0.3">
      <c r="A216" s="110" t="s">
        <v>98</v>
      </c>
      <c r="B216" s="222" t="s">
        <v>725</v>
      </c>
      <c r="C216" s="222"/>
      <c r="D216" s="222"/>
      <c r="E216" s="222"/>
      <c r="F216" s="222"/>
      <c r="G216" s="222"/>
      <c r="H216" s="222"/>
      <c r="I216" s="222"/>
    </row>
    <row r="217" spans="1:9" x14ac:dyDescent="0.3">
      <c r="A217" s="100"/>
      <c r="B217" s="222"/>
      <c r="C217" s="222"/>
      <c r="D217" s="222"/>
      <c r="E217" s="222"/>
      <c r="F217" s="222"/>
      <c r="G217" s="222"/>
      <c r="H217" s="222"/>
      <c r="I217" s="222"/>
    </row>
    <row r="218" spans="1:9" x14ac:dyDescent="0.3">
      <c r="A218" s="100"/>
      <c r="B218" s="222"/>
      <c r="C218" s="222"/>
      <c r="D218" s="222"/>
      <c r="E218" s="222"/>
      <c r="F218" s="222"/>
      <c r="G218" s="222"/>
      <c r="H218" s="222"/>
      <c r="I218" s="222"/>
    </row>
    <row r="219" spans="1:9" x14ac:dyDescent="0.3">
      <c r="A219" s="100"/>
      <c r="B219" s="222"/>
      <c r="C219" s="222"/>
      <c r="D219" s="222"/>
      <c r="E219" s="222"/>
      <c r="F219" s="222"/>
      <c r="G219" s="222"/>
      <c r="H219" s="222"/>
      <c r="I219" s="222"/>
    </row>
    <row r="220" spans="1:9" x14ac:dyDescent="0.3">
      <c r="A220" s="100"/>
      <c r="B220" s="222"/>
      <c r="C220" s="222"/>
      <c r="D220" s="222"/>
      <c r="E220" s="222"/>
      <c r="F220" s="222"/>
      <c r="G220" s="222"/>
      <c r="H220" s="222"/>
      <c r="I220" s="222"/>
    </row>
    <row r="221" spans="1:9" ht="6.75" customHeight="1" x14ac:dyDescent="0.3">
      <c r="A221" s="100"/>
      <c r="B221" s="100"/>
      <c r="C221" s="100"/>
      <c r="D221" s="100"/>
      <c r="E221" s="100"/>
      <c r="F221" s="100"/>
      <c r="G221" s="100"/>
      <c r="H221" s="100"/>
      <c r="I221" s="100"/>
    </row>
    <row r="222" spans="1:9" x14ac:dyDescent="0.3">
      <c r="A222" s="100"/>
      <c r="B222" s="232" t="s">
        <v>726</v>
      </c>
      <c r="C222" s="232"/>
      <c r="D222" s="232"/>
      <c r="E222" s="232"/>
      <c r="F222" s="232"/>
      <c r="G222" s="232"/>
      <c r="H222" s="232"/>
      <c r="I222" s="232"/>
    </row>
    <row r="223" spans="1:9" x14ac:dyDescent="0.3">
      <c r="A223" s="100"/>
      <c r="B223" s="232"/>
      <c r="C223" s="232"/>
      <c r="D223" s="232"/>
      <c r="E223" s="232"/>
      <c r="F223" s="232"/>
      <c r="G223" s="232"/>
      <c r="H223" s="232"/>
      <c r="I223" s="232"/>
    </row>
    <row r="224" spans="1:9" x14ac:dyDescent="0.3">
      <c r="A224" s="100"/>
      <c r="B224" s="232"/>
      <c r="C224" s="232"/>
      <c r="D224" s="232"/>
      <c r="E224" s="232"/>
      <c r="F224" s="232"/>
      <c r="G224" s="232"/>
      <c r="H224" s="232"/>
      <c r="I224" s="232"/>
    </row>
    <row r="225" spans="1:9" ht="10.5" customHeight="1" x14ac:dyDescent="0.3">
      <c r="A225" s="100"/>
      <c r="B225" s="100"/>
      <c r="C225" s="100"/>
      <c r="D225" s="100"/>
      <c r="E225" s="100"/>
      <c r="F225" s="100"/>
      <c r="G225" s="100"/>
      <c r="H225" s="100"/>
      <c r="I225" s="100"/>
    </row>
    <row r="226" spans="1:9" x14ac:dyDescent="0.3">
      <c r="A226" s="222" t="s">
        <v>626</v>
      </c>
      <c r="B226" s="222"/>
      <c r="C226" s="222"/>
      <c r="D226" s="222"/>
      <c r="E226" s="222"/>
      <c r="F226" s="222"/>
      <c r="G226" s="222"/>
      <c r="H226" s="222"/>
      <c r="I226" s="222"/>
    </row>
    <row r="227" spans="1:9" x14ac:dyDescent="0.3">
      <c r="A227" s="222"/>
      <c r="B227" s="222"/>
      <c r="C227" s="222"/>
      <c r="D227" s="222"/>
      <c r="E227" s="222"/>
      <c r="F227" s="222"/>
      <c r="G227" s="222"/>
      <c r="H227" s="222"/>
      <c r="I227" s="222"/>
    </row>
    <row r="228" spans="1:9" x14ac:dyDescent="0.3">
      <c r="A228" s="100"/>
      <c r="B228" s="100"/>
      <c r="C228" s="100"/>
      <c r="D228" s="100"/>
      <c r="E228" s="100"/>
      <c r="F228" s="100"/>
      <c r="G228" s="100"/>
      <c r="H228" s="100"/>
      <c r="I228" s="100"/>
    </row>
    <row r="229" spans="1:9" x14ac:dyDescent="0.3">
      <c r="A229" s="107" t="s">
        <v>627</v>
      </c>
      <c r="B229" s="100"/>
      <c r="C229" s="100"/>
      <c r="D229" s="100"/>
      <c r="E229" s="100"/>
      <c r="F229" s="100"/>
      <c r="G229" s="100"/>
      <c r="H229" s="100"/>
      <c r="I229" s="100"/>
    </row>
    <row r="230" spans="1:9" ht="9.75" customHeight="1" x14ac:dyDescent="0.3">
      <c r="A230" s="100"/>
      <c r="B230" s="100"/>
      <c r="C230" s="100"/>
      <c r="D230" s="100"/>
      <c r="E230" s="100"/>
      <c r="F230" s="100"/>
      <c r="G230" s="100"/>
      <c r="H230" s="100"/>
      <c r="I230" s="100"/>
    </row>
    <row r="231" spans="1:9" ht="15" customHeight="1" x14ac:dyDescent="0.3">
      <c r="A231" s="222" t="s">
        <v>727</v>
      </c>
      <c r="B231" s="222"/>
      <c r="C231" s="222"/>
      <c r="D231" s="222"/>
      <c r="E231" s="222"/>
      <c r="F231" s="222"/>
      <c r="G231" s="222"/>
      <c r="H231" s="222"/>
      <c r="I231" s="222"/>
    </row>
    <row r="232" spans="1:9" x14ac:dyDescent="0.3">
      <c r="A232" s="222"/>
      <c r="B232" s="222"/>
      <c r="C232" s="222"/>
      <c r="D232" s="222"/>
      <c r="E232" s="222"/>
      <c r="F232" s="222"/>
      <c r="G232" s="222"/>
      <c r="H232" s="222"/>
      <c r="I232" s="222"/>
    </row>
    <row r="233" spans="1:9" x14ac:dyDescent="0.3">
      <c r="A233" s="222"/>
      <c r="B233" s="222"/>
      <c r="C233" s="222"/>
      <c r="D233" s="222"/>
      <c r="E233" s="222"/>
      <c r="F233" s="222"/>
      <c r="G233" s="222"/>
      <c r="H233" s="222"/>
      <c r="I233" s="222"/>
    </row>
    <row r="234" spans="1:9" x14ac:dyDescent="0.3">
      <c r="A234" s="222"/>
      <c r="B234" s="222"/>
      <c r="C234" s="222"/>
      <c r="D234" s="222"/>
      <c r="E234" s="222"/>
      <c r="F234" s="222"/>
      <c r="G234" s="222"/>
      <c r="H234" s="222"/>
      <c r="I234" s="222"/>
    </row>
    <row r="235" spans="1:9" x14ac:dyDescent="0.3">
      <c r="A235" s="222"/>
      <c r="B235" s="222"/>
      <c r="C235" s="222"/>
      <c r="D235" s="222"/>
      <c r="E235" s="222"/>
      <c r="F235" s="222"/>
      <c r="G235" s="222"/>
      <c r="H235" s="222"/>
      <c r="I235" s="222"/>
    </row>
    <row r="236" spans="1:9" x14ac:dyDescent="0.3">
      <c r="A236" s="222"/>
      <c r="B236" s="222"/>
      <c r="C236" s="222"/>
      <c r="D236" s="222"/>
      <c r="E236" s="222"/>
      <c r="F236" s="222"/>
      <c r="G236" s="222"/>
      <c r="H236" s="222"/>
      <c r="I236" s="222"/>
    </row>
  </sheetData>
  <sheetProtection algorithmName="SHA-512" hashValue="Wg2AYyuGIKIYR3jv6zGEK4nYhOIGFLqL0i62dguOwiwdirjP+71CQ7fbSqmY6rA06SkcoUKpB4+55DEh6XUz8w==" saltValue="W5HOdi/jKAOqPKGU5IQ9wQ==" spinCount="100000" sheet="1" objects="1" scenarios="1"/>
  <mergeCells count="39">
    <mergeCell ref="B17:I20"/>
    <mergeCell ref="A48:I50"/>
    <mergeCell ref="A52:I55"/>
    <mergeCell ref="A72:I73"/>
    <mergeCell ref="A75:I77"/>
    <mergeCell ref="A67:I70"/>
    <mergeCell ref="B22:I25"/>
    <mergeCell ref="B27:I29"/>
    <mergeCell ref="A31:I35"/>
    <mergeCell ref="A37:I39"/>
    <mergeCell ref="A1:I1"/>
    <mergeCell ref="A2:I2"/>
    <mergeCell ref="A3:I3"/>
    <mergeCell ref="A7:I9"/>
    <mergeCell ref="A13:I1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87:I90"/>
    <mergeCell ref="A43:I46"/>
    <mergeCell ref="A226:I227"/>
    <mergeCell ref="A150:I151"/>
    <mergeCell ref="A172:I174"/>
    <mergeCell ref="A194:I197"/>
    <mergeCell ref="B212:I214"/>
    <mergeCell ref="B216:I220"/>
    <mergeCell ref="B203:I210"/>
    <mergeCell ref="A81:I85"/>
  </mergeCells>
  <hyperlinks>
    <hyperlink ref="A60" r:id="rId1" xr:uid="{00000000-0004-0000-0100-000000000000}"/>
    <hyperlink ref="A63"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dimension ref="A1:R1345"/>
  <sheetViews>
    <sheetView showGridLines="0" zoomScaleNormal="100" workbookViewId="0">
      <pane ySplit="4" topLeftCell="A5" activePane="bottomLeft" state="frozen"/>
      <selection activeCell="B2" sqref="B2:L2"/>
      <selection pane="bottomLeft" sqref="A1:O1"/>
    </sheetView>
  </sheetViews>
  <sheetFormatPr defaultColWidth="9.109375" defaultRowHeight="14.4" x14ac:dyDescent="0.3"/>
  <cols>
    <col min="1" max="1" width="10.109375" style="25" customWidth="1"/>
    <col min="2" max="2" width="8.44140625" style="25" customWidth="1"/>
    <col min="3" max="3" width="10.44140625" style="25" customWidth="1"/>
    <col min="4" max="4" width="9" style="25" hidden="1" customWidth="1"/>
    <col min="5" max="5" width="9" style="25" customWidth="1"/>
    <col min="6" max="9" width="8.33203125" style="25" customWidth="1"/>
    <col min="10" max="10" width="9.6640625" style="25" customWidth="1"/>
    <col min="11" max="11" width="7.5546875" style="25" customWidth="1"/>
    <col min="12" max="12" width="10.6640625" style="25" customWidth="1"/>
    <col min="13" max="13" width="9.109375" style="25" customWidth="1"/>
    <col min="14" max="14" width="9.33203125" style="25" customWidth="1"/>
    <col min="15" max="15" width="2.88671875" style="25" customWidth="1"/>
    <col min="16" max="16" width="7.33203125" style="25" customWidth="1"/>
    <col min="17" max="17" width="2.109375" style="25" customWidth="1"/>
    <col min="18" max="18" width="9.109375" style="25" customWidth="1"/>
    <col min="19" max="16384" width="9.109375" style="25"/>
  </cols>
  <sheetData>
    <row r="1" spans="1:18" ht="15.6" x14ac:dyDescent="0.3">
      <c r="A1" s="221" t="s">
        <v>553</v>
      </c>
      <c r="B1" s="221"/>
      <c r="C1" s="221"/>
      <c r="D1" s="221"/>
      <c r="E1" s="221"/>
      <c r="F1" s="221"/>
      <c r="G1" s="221"/>
      <c r="H1" s="221"/>
      <c r="I1" s="221"/>
      <c r="J1" s="221"/>
      <c r="K1" s="221"/>
      <c r="L1" s="221"/>
      <c r="M1" s="221"/>
      <c r="N1" s="221"/>
      <c r="O1" s="221"/>
    </row>
    <row r="2" spans="1:18" ht="15.6" x14ac:dyDescent="0.3">
      <c r="A2" s="221" t="s">
        <v>964</v>
      </c>
      <c r="B2" s="221"/>
      <c r="C2" s="221"/>
      <c r="D2" s="221"/>
      <c r="E2" s="221"/>
      <c r="F2" s="221"/>
      <c r="G2" s="221"/>
      <c r="H2" s="221"/>
      <c r="I2" s="221"/>
      <c r="J2" s="221"/>
      <c r="K2" s="221"/>
      <c r="L2" s="221"/>
      <c r="M2" s="221"/>
      <c r="N2" s="221"/>
      <c r="O2" s="221"/>
    </row>
    <row r="3" spans="1:18" ht="15.6" x14ac:dyDescent="0.3">
      <c r="A3" s="221" t="s">
        <v>108</v>
      </c>
      <c r="B3" s="221"/>
      <c r="C3" s="221"/>
      <c r="D3" s="221"/>
      <c r="E3" s="221"/>
      <c r="F3" s="221"/>
      <c r="G3" s="221"/>
      <c r="H3" s="221"/>
      <c r="I3" s="221"/>
      <c r="J3" s="221"/>
      <c r="K3" s="221"/>
      <c r="L3" s="221"/>
      <c r="M3" s="221"/>
      <c r="N3" s="221"/>
      <c r="O3" s="221"/>
    </row>
    <row r="4" spans="1:18" x14ac:dyDescent="0.3">
      <c r="A4" s="26"/>
      <c r="B4" s="26"/>
      <c r="C4" s="26"/>
      <c r="D4" s="26"/>
      <c r="E4" s="26"/>
      <c r="F4" s="26"/>
      <c r="G4" s="27"/>
      <c r="H4" s="27"/>
      <c r="I4" s="27"/>
      <c r="J4" s="26"/>
      <c r="K4" s="26"/>
      <c r="L4" s="252" t="s">
        <v>965</v>
      </c>
      <c r="M4" s="253"/>
      <c r="N4" s="253"/>
      <c r="O4" s="254"/>
      <c r="P4" s="28"/>
    </row>
    <row r="5" spans="1:18" x14ac:dyDescent="0.3">
      <c r="A5" s="133" t="s">
        <v>147</v>
      </c>
      <c r="B5" s="134"/>
      <c r="C5" s="134"/>
      <c r="D5" s="134"/>
      <c r="E5" s="134"/>
      <c r="F5" s="134"/>
      <c r="G5" s="135"/>
      <c r="H5" s="134"/>
      <c r="I5" s="134"/>
      <c r="J5" s="136"/>
      <c r="K5" s="134"/>
      <c r="L5" s="134"/>
      <c r="M5" s="134"/>
      <c r="N5" s="134"/>
      <c r="O5" s="134"/>
      <c r="P5" s="137"/>
      <c r="Q5" s="137"/>
      <c r="R5" s="137"/>
    </row>
    <row r="6" spans="1:18" x14ac:dyDescent="0.3">
      <c r="A6" s="138" t="s">
        <v>45</v>
      </c>
      <c r="B6" s="139"/>
      <c r="C6" s="134"/>
      <c r="D6" s="134"/>
      <c r="E6" s="251" t="s">
        <v>654</v>
      </c>
      <c r="F6" s="251"/>
      <c r="G6" s="251"/>
      <c r="H6" s="251"/>
      <c r="I6" s="251"/>
      <c r="J6" s="251"/>
      <c r="K6" s="140" t="s">
        <v>149</v>
      </c>
      <c r="L6" s="134"/>
      <c r="M6" s="134"/>
      <c r="N6" s="134"/>
      <c r="O6" s="134"/>
      <c r="P6" s="137"/>
      <c r="Q6" s="137"/>
      <c r="R6" s="137"/>
    </row>
    <row r="7" spans="1:18" x14ac:dyDescent="0.3">
      <c r="A7" s="139"/>
      <c r="B7" s="139"/>
      <c r="C7" s="134"/>
      <c r="D7" s="134"/>
      <c r="E7" s="134"/>
      <c r="F7" s="141"/>
      <c r="G7" s="141"/>
      <c r="H7" s="141"/>
      <c r="I7" s="141"/>
      <c r="J7" s="141"/>
      <c r="K7" s="134"/>
      <c r="L7" s="134"/>
      <c r="M7" s="134"/>
      <c r="N7" s="134"/>
      <c r="O7" s="134"/>
      <c r="P7" s="137"/>
      <c r="Q7" s="137"/>
      <c r="R7" s="137"/>
    </row>
    <row r="8" spans="1:18" x14ac:dyDescent="0.3">
      <c r="A8" s="139" t="s">
        <v>46</v>
      </c>
      <c r="B8" s="139"/>
      <c r="C8" s="134"/>
      <c r="D8" s="134"/>
      <c r="E8" s="134"/>
      <c r="F8" s="134"/>
      <c r="G8" s="134"/>
      <c r="H8" s="134"/>
      <c r="I8" s="134"/>
      <c r="J8" s="134"/>
      <c r="K8" s="134"/>
      <c r="L8" s="134"/>
      <c r="M8" s="134"/>
      <c r="N8" s="134"/>
      <c r="O8" s="134"/>
      <c r="P8" s="137"/>
      <c r="Q8" s="137"/>
      <c r="R8" s="137"/>
    </row>
    <row r="9" spans="1:18" x14ac:dyDescent="0.3">
      <c r="A9" s="139"/>
      <c r="B9" s="139"/>
      <c r="C9" s="134"/>
      <c r="D9" s="134"/>
      <c r="E9" s="134"/>
      <c r="F9" s="134"/>
      <c r="G9" s="134"/>
      <c r="H9" s="134"/>
      <c r="I9" s="134"/>
      <c r="J9" s="134"/>
      <c r="K9" s="134"/>
      <c r="L9" s="134"/>
      <c r="M9" s="134"/>
      <c r="N9" s="134"/>
      <c r="O9" s="134"/>
      <c r="P9" s="137"/>
      <c r="Q9" s="137"/>
      <c r="R9" s="137"/>
    </row>
    <row r="10" spans="1:18" x14ac:dyDescent="0.3">
      <c r="A10" s="139"/>
      <c r="B10" s="244" t="s">
        <v>226</v>
      </c>
      <c r="C10" s="245"/>
      <c r="D10" s="245"/>
      <c r="E10" s="246" t="str">
        <f>INDEX(comptable,MATCH(E6,ConcNum,0),2)</f>
        <v>01</v>
      </c>
      <c r="F10" s="246"/>
      <c r="G10" s="246"/>
      <c r="H10" s="246"/>
      <c r="I10" s="247"/>
      <c r="J10" s="142"/>
      <c r="K10" s="140"/>
      <c r="L10" s="134"/>
      <c r="M10" s="140"/>
      <c r="N10" s="140"/>
      <c r="O10" s="140"/>
      <c r="P10" s="137"/>
      <c r="Q10" s="137"/>
      <c r="R10" s="137"/>
    </row>
    <row r="11" spans="1:18" x14ac:dyDescent="0.3">
      <c r="A11" s="139"/>
      <c r="B11" s="244" t="s">
        <v>243</v>
      </c>
      <c r="C11" s="245"/>
      <c r="D11" s="245"/>
      <c r="E11" s="246" t="str">
        <f>IF(ISNA(MATCH(TEXT(AgyIdx,"00"),compnumtxt,0)),"INVALID COMPANY NUMBER",INDEX(comptable,MATCH(TEXT(AgyIdx,"00"),compnumtxt,0),3))</f>
        <v>North Carolina General Assembly</v>
      </c>
      <c r="F11" s="246"/>
      <c r="G11" s="246"/>
      <c r="H11" s="246"/>
      <c r="I11" s="247"/>
      <c r="J11" s="142"/>
      <c r="K11" s="240" t="str">
        <f>IF(K10="","",E10&amp;"p.xlsx")</f>
        <v/>
      </c>
      <c r="L11" s="240"/>
      <c r="M11" s="240"/>
      <c r="N11" s="240"/>
      <c r="O11" s="134"/>
      <c r="P11" s="137"/>
      <c r="Q11" s="137"/>
      <c r="R11" s="137"/>
    </row>
    <row r="12" spans="1:18" x14ac:dyDescent="0.3">
      <c r="A12" s="139"/>
      <c r="B12" s="244" t="s">
        <v>62</v>
      </c>
      <c r="C12" s="245"/>
      <c r="D12" s="245"/>
      <c r="E12" s="242"/>
      <c r="F12" s="242"/>
      <c r="G12" s="242"/>
      <c r="H12" s="242"/>
      <c r="I12" s="243"/>
      <c r="J12" s="143"/>
      <c r="K12" s="144" t="str">
        <f>IF(ISBLANK(E12),"Enter preparer name!","")</f>
        <v>Enter preparer name!</v>
      </c>
      <c r="L12" s="145"/>
      <c r="M12" s="145"/>
      <c r="N12" s="145"/>
      <c r="O12" s="145"/>
      <c r="P12" s="137"/>
      <c r="Q12" s="137"/>
      <c r="R12" s="137"/>
    </row>
    <row r="13" spans="1:18" x14ac:dyDescent="0.3">
      <c r="A13" s="139"/>
      <c r="B13" s="146" t="s">
        <v>67</v>
      </c>
      <c r="C13" s="147"/>
      <c r="D13" s="147"/>
      <c r="E13" s="241"/>
      <c r="F13" s="242"/>
      <c r="G13" s="242"/>
      <c r="H13" s="242"/>
      <c r="I13" s="243"/>
      <c r="J13" s="143"/>
      <c r="K13" s="144" t="str">
        <f>IF(ISBLANK(E13),"Enter email address!","")</f>
        <v>Enter email address!</v>
      </c>
      <c r="L13" s="145"/>
      <c r="M13" s="145"/>
      <c r="N13" s="145"/>
      <c r="O13" s="145"/>
      <c r="P13" s="137"/>
      <c r="Q13" s="137"/>
      <c r="R13" s="137"/>
    </row>
    <row r="14" spans="1:18" x14ac:dyDescent="0.3">
      <c r="A14" s="139"/>
      <c r="B14" s="244" t="s">
        <v>63</v>
      </c>
      <c r="C14" s="245"/>
      <c r="D14" s="245"/>
      <c r="E14" s="242"/>
      <c r="F14" s="242"/>
      <c r="G14" s="242"/>
      <c r="H14" s="242"/>
      <c r="I14" s="243"/>
      <c r="J14" s="148"/>
      <c r="K14" s="144" t="str">
        <f>IF(ISBLANK(E14),"Enter preparer phone number, including area code and extension!","")</f>
        <v>Enter preparer phone number, including area code and extension!</v>
      </c>
      <c r="L14" s="149"/>
      <c r="M14" s="145"/>
      <c r="N14" s="145"/>
      <c r="O14" s="145"/>
      <c r="P14" s="137"/>
      <c r="Q14" s="137"/>
      <c r="R14" s="137"/>
    </row>
    <row r="15" spans="1:18" x14ac:dyDescent="0.3">
      <c r="A15" s="139"/>
      <c r="B15" s="139"/>
      <c r="C15" s="134"/>
      <c r="D15" s="134"/>
      <c r="E15" s="150"/>
      <c r="F15" s="134"/>
      <c r="G15" s="134"/>
      <c r="H15" s="134"/>
      <c r="I15" s="134"/>
      <c r="J15" s="145"/>
      <c r="K15" s="145"/>
      <c r="L15" s="145"/>
      <c r="M15" s="145"/>
      <c r="N15" s="145"/>
      <c r="O15" s="145"/>
      <c r="P15" s="137"/>
      <c r="Q15" s="137"/>
      <c r="R15" s="137"/>
    </row>
    <row r="16" spans="1:18" ht="42" x14ac:dyDescent="0.3">
      <c r="A16" s="151" t="s">
        <v>64</v>
      </c>
      <c r="B16" s="152" t="s">
        <v>348</v>
      </c>
      <c r="C16" s="152" t="s">
        <v>347</v>
      </c>
      <c r="D16" s="153"/>
      <c r="E16" s="239" t="s">
        <v>66</v>
      </c>
      <c r="F16" s="239"/>
      <c r="G16" s="239"/>
      <c r="H16" s="239"/>
      <c r="I16" s="239"/>
      <c r="J16" s="239"/>
      <c r="K16" s="239"/>
      <c r="L16" s="239"/>
      <c r="M16" s="239"/>
      <c r="N16" s="239"/>
      <c r="O16" s="239"/>
      <c r="P16" s="154" t="s">
        <v>99</v>
      </c>
    </row>
    <row r="17" spans="1:16" s="30" customFormat="1" x14ac:dyDescent="0.3">
      <c r="A17" s="86">
        <v>550</v>
      </c>
      <c r="B17" s="155"/>
      <c r="C17" s="156" t="s">
        <v>65</v>
      </c>
      <c r="D17" s="157" t="str">
        <f t="shared" ref="D17:D18" si="0">IF(B17="NA","",IF(Q17&lt;&gt;0,"E",""))</f>
        <v/>
      </c>
      <c r="E17" s="248" t="s">
        <v>638</v>
      </c>
      <c r="F17" s="249"/>
      <c r="G17" s="249"/>
      <c r="H17" s="249"/>
      <c r="I17" s="249"/>
      <c r="J17" s="249"/>
      <c r="K17" s="249"/>
      <c r="L17" s="249"/>
      <c r="M17" s="249"/>
      <c r="N17" s="249"/>
      <c r="O17" s="250"/>
      <c r="P17" s="158"/>
    </row>
    <row r="18" spans="1:16" s="30" customFormat="1" x14ac:dyDescent="0.3">
      <c r="A18" s="86">
        <v>555</v>
      </c>
      <c r="B18" s="155"/>
      <c r="C18" s="156" t="s">
        <v>65</v>
      </c>
      <c r="D18" s="157" t="str">
        <f t="shared" si="0"/>
        <v/>
      </c>
      <c r="E18" s="248" t="s">
        <v>639</v>
      </c>
      <c r="F18" s="249"/>
      <c r="G18" s="249"/>
      <c r="H18" s="249"/>
      <c r="I18" s="249"/>
      <c r="J18" s="249"/>
      <c r="K18" s="249"/>
      <c r="L18" s="249"/>
      <c r="M18" s="249"/>
      <c r="N18" s="249"/>
      <c r="O18" s="250"/>
      <c r="P18" s="158"/>
    </row>
    <row r="19" spans="1:16" s="30" customFormat="1" x14ac:dyDescent="0.3">
      <c r="A19" s="86">
        <v>560</v>
      </c>
      <c r="B19" s="155"/>
      <c r="C19" s="156" t="s">
        <v>65</v>
      </c>
      <c r="D19" s="157" t="str">
        <f t="shared" ref="D19" si="1">IF(B19="NA","",IF(Q19&lt;&gt;0,"E",""))</f>
        <v/>
      </c>
      <c r="E19" s="248" t="s">
        <v>667</v>
      </c>
      <c r="F19" s="249"/>
      <c r="G19" s="249"/>
      <c r="H19" s="249"/>
      <c r="I19" s="249"/>
      <c r="J19" s="249"/>
      <c r="K19" s="249"/>
      <c r="L19" s="249"/>
      <c r="M19" s="249"/>
      <c r="N19" s="249"/>
      <c r="O19" s="250"/>
      <c r="P19" s="158"/>
    </row>
    <row r="20" spans="1:16" s="30" customFormat="1" x14ac:dyDescent="0.3">
      <c r="A20" s="88"/>
      <c r="B20" s="89"/>
      <c r="C20" s="93"/>
      <c r="D20" s="90"/>
      <c r="E20" s="91"/>
      <c r="F20" s="91"/>
      <c r="G20" s="91"/>
      <c r="H20" s="91"/>
      <c r="I20" s="91"/>
      <c r="J20" s="91"/>
      <c r="K20" s="91"/>
      <c r="L20" s="91"/>
      <c r="M20" s="91"/>
      <c r="N20" s="91"/>
      <c r="O20" s="91"/>
      <c r="P20" s="92"/>
    </row>
    <row r="21" spans="1:16" x14ac:dyDescent="0.3">
      <c r="A21" s="41" t="s">
        <v>293</v>
      </c>
      <c r="B21" s="26"/>
      <c r="C21" s="26"/>
      <c r="D21" s="26"/>
      <c r="E21" s="26"/>
      <c r="F21" s="31"/>
      <c r="G21" s="31"/>
      <c r="H21" s="26"/>
      <c r="I21" s="238" t="str">
        <f>CONCATENATE(E10," ",E11)</f>
        <v>01 North Carolina General Assembly</v>
      </c>
      <c r="J21" s="238"/>
      <c r="K21" s="238"/>
      <c r="L21" s="238"/>
      <c r="M21" s="238"/>
      <c r="N21" s="238"/>
      <c r="O21" s="238"/>
    </row>
    <row r="22" spans="1:16" s="30" customFormat="1" x14ac:dyDescent="0.3">
      <c r="A22" s="237"/>
      <c r="B22" s="236"/>
      <c r="C22" s="236"/>
      <c r="D22" s="236"/>
      <c r="E22" s="236"/>
      <c r="F22" s="236"/>
      <c r="G22" s="236"/>
      <c r="H22" s="236"/>
      <c r="I22" s="236"/>
      <c r="J22" s="236"/>
      <c r="K22" s="236"/>
      <c r="L22" s="236"/>
      <c r="M22" s="236"/>
      <c r="N22" s="236"/>
      <c r="O22" s="236"/>
      <c r="P22" s="236"/>
    </row>
    <row r="23" spans="1:16" x14ac:dyDescent="0.3">
      <c r="A23" s="235"/>
      <c r="B23" s="236"/>
      <c r="C23" s="236"/>
      <c r="D23" s="236"/>
      <c r="E23" s="236"/>
      <c r="F23" s="236"/>
      <c r="G23" s="236"/>
      <c r="H23" s="236"/>
      <c r="I23" s="236"/>
      <c r="J23" s="236"/>
      <c r="K23" s="236"/>
      <c r="L23" s="236"/>
      <c r="M23" s="236"/>
      <c r="N23" s="236"/>
      <c r="O23" s="236"/>
      <c r="P23" s="236"/>
    </row>
    <row r="27" spans="1:16" x14ac:dyDescent="0.3">
      <c r="F27" s="26"/>
      <c r="G27" s="26"/>
    </row>
    <row r="28" spans="1:16" x14ac:dyDescent="0.3">
      <c r="F28" s="26"/>
      <c r="G28" s="26"/>
    </row>
    <row r="29" spans="1:16" x14ac:dyDescent="0.3">
      <c r="F29" s="26"/>
      <c r="G29" s="26"/>
    </row>
    <row r="30" spans="1:16" x14ac:dyDescent="0.3">
      <c r="F30" s="26"/>
      <c r="G30" s="26"/>
    </row>
    <row r="31" spans="1:16" x14ac:dyDescent="0.3">
      <c r="F31" s="26"/>
      <c r="G31" s="26"/>
    </row>
    <row r="32" spans="1:16" x14ac:dyDescent="0.3">
      <c r="F32" s="26"/>
      <c r="G32" s="26"/>
    </row>
    <row r="1189" spans="1:4" s="26" customFormat="1" x14ac:dyDescent="0.3">
      <c r="A1189" s="32"/>
    </row>
    <row r="1190" spans="1:4" s="26" customFormat="1" x14ac:dyDescent="0.3">
      <c r="A1190" s="32"/>
      <c r="B1190" s="32"/>
      <c r="C1190" s="32"/>
      <c r="D1190" s="32"/>
    </row>
    <row r="1191" spans="1:4" s="26" customFormat="1" x14ac:dyDescent="0.3">
      <c r="A1191" s="32"/>
      <c r="B1191" s="32"/>
      <c r="C1191" s="32"/>
      <c r="D1191" s="32"/>
    </row>
    <row r="1192" spans="1:4" s="26" customFormat="1" x14ac:dyDescent="0.3">
      <c r="A1192" s="32"/>
      <c r="B1192" s="32"/>
      <c r="C1192" s="32"/>
      <c r="D1192" s="32"/>
    </row>
    <row r="1193" spans="1:4" s="26" customFormat="1" x14ac:dyDescent="0.3">
      <c r="A1193" s="32"/>
      <c r="B1193" s="32"/>
      <c r="C1193" s="32"/>
      <c r="D1193" s="32"/>
    </row>
    <row r="1194" spans="1:4" s="26" customFormat="1" x14ac:dyDescent="0.3">
      <c r="A1194" s="32"/>
      <c r="B1194" s="32"/>
      <c r="C1194" s="32"/>
      <c r="D1194" s="32"/>
    </row>
    <row r="1195" spans="1:4" s="26" customFormat="1" x14ac:dyDescent="0.3">
      <c r="A1195" s="32"/>
      <c r="B1195" s="32"/>
      <c r="C1195" s="32"/>
      <c r="D1195" s="32"/>
    </row>
    <row r="1196" spans="1:4" s="26" customFormat="1" x14ac:dyDescent="0.3">
      <c r="A1196" s="32"/>
      <c r="B1196" s="32"/>
      <c r="C1196" s="32"/>
      <c r="D1196" s="32"/>
    </row>
    <row r="1197" spans="1:4" s="26" customFormat="1" x14ac:dyDescent="0.3">
      <c r="A1197" s="32"/>
      <c r="B1197" s="32"/>
      <c r="C1197" s="32"/>
      <c r="D1197" s="32"/>
    </row>
    <row r="1198" spans="1:4" s="26" customFormat="1" x14ac:dyDescent="0.3">
      <c r="A1198" s="32"/>
      <c r="B1198" s="32"/>
      <c r="C1198" s="32"/>
      <c r="D1198" s="32"/>
    </row>
    <row r="1199" spans="1:4" s="26" customFormat="1" x14ac:dyDescent="0.3">
      <c r="A1199" s="32"/>
      <c r="B1199" s="32"/>
      <c r="C1199" s="32"/>
      <c r="D1199" s="32"/>
    </row>
    <row r="1200" spans="1:4" s="26" customFormat="1" x14ac:dyDescent="0.3">
      <c r="A1200" s="32"/>
      <c r="B1200" s="32"/>
      <c r="C1200" s="32"/>
      <c r="D1200" s="32"/>
    </row>
    <row r="1201" spans="1:4" s="26" customFormat="1" x14ac:dyDescent="0.3">
      <c r="A1201" s="32"/>
      <c r="B1201" s="32"/>
      <c r="C1201" s="32"/>
      <c r="D1201" s="32"/>
    </row>
    <row r="1202" spans="1:4" s="26" customFormat="1" x14ac:dyDescent="0.3">
      <c r="A1202" s="32"/>
      <c r="B1202" s="32"/>
      <c r="C1202" s="32"/>
      <c r="D1202" s="32"/>
    </row>
    <row r="1203" spans="1:4" s="26" customFormat="1" x14ac:dyDescent="0.3">
      <c r="A1203" s="32"/>
      <c r="B1203" s="32"/>
      <c r="C1203" s="32"/>
      <c r="D1203" s="32"/>
    </row>
    <row r="1204" spans="1:4" s="26" customFormat="1" x14ac:dyDescent="0.3">
      <c r="A1204" s="32"/>
      <c r="B1204" s="32"/>
      <c r="C1204" s="32"/>
      <c r="D1204" s="32"/>
    </row>
    <row r="1205" spans="1:4" s="26" customFormat="1" x14ac:dyDescent="0.3">
      <c r="A1205" s="32"/>
      <c r="B1205" s="32"/>
      <c r="C1205" s="32"/>
      <c r="D1205" s="32"/>
    </row>
    <row r="1206" spans="1:4" s="26" customFormat="1" x14ac:dyDescent="0.3">
      <c r="A1206" s="32"/>
      <c r="B1206" s="32"/>
      <c r="C1206" s="32"/>
      <c r="D1206" s="32"/>
    </row>
    <row r="1207" spans="1:4" s="26" customFormat="1" x14ac:dyDescent="0.3">
      <c r="A1207" s="32"/>
      <c r="B1207" s="32"/>
      <c r="C1207" s="32"/>
      <c r="D1207" s="32"/>
    </row>
    <row r="1208" spans="1:4" s="26" customFormat="1" x14ac:dyDescent="0.3">
      <c r="A1208" s="32"/>
      <c r="B1208" s="32"/>
      <c r="C1208" s="32"/>
      <c r="D1208" s="32"/>
    </row>
    <row r="1209" spans="1:4" s="26" customFormat="1" x14ac:dyDescent="0.3">
      <c r="A1209" s="32"/>
      <c r="B1209" s="32"/>
      <c r="C1209" s="32"/>
      <c r="D1209" s="32"/>
    </row>
    <row r="1210" spans="1:4" s="26" customFormat="1" x14ac:dyDescent="0.3">
      <c r="A1210" s="32"/>
      <c r="B1210" s="32"/>
      <c r="C1210" s="32"/>
      <c r="D1210" s="32"/>
    </row>
    <row r="1211" spans="1:4" s="26" customFormat="1" x14ac:dyDescent="0.3">
      <c r="A1211" s="32"/>
      <c r="B1211" s="32"/>
      <c r="C1211" s="32"/>
      <c r="D1211" s="32"/>
    </row>
    <row r="1212" spans="1:4" s="26" customFormat="1" x14ac:dyDescent="0.3">
      <c r="A1212" s="32"/>
      <c r="B1212" s="32"/>
      <c r="C1212" s="32"/>
      <c r="D1212" s="32"/>
    </row>
    <row r="1213" spans="1:4" s="26" customFormat="1" x14ac:dyDescent="0.3">
      <c r="A1213" s="32"/>
      <c r="B1213" s="32"/>
      <c r="C1213" s="32"/>
      <c r="D1213" s="32"/>
    </row>
    <row r="1214" spans="1:4" s="26" customFormat="1" x14ac:dyDescent="0.3">
      <c r="A1214" s="32"/>
      <c r="B1214" s="32"/>
      <c r="C1214" s="32"/>
      <c r="D1214" s="32"/>
    </row>
    <row r="1215" spans="1:4" s="26" customFormat="1" x14ac:dyDescent="0.3">
      <c r="A1215" s="32"/>
      <c r="B1215" s="32"/>
      <c r="C1215" s="32"/>
      <c r="D1215" s="32"/>
    </row>
    <row r="1216" spans="1:4" s="26" customFormat="1" x14ac:dyDescent="0.3">
      <c r="A1216" s="32"/>
      <c r="B1216" s="32"/>
      <c r="C1216" s="32"/>
      <c r="D1216" s="32"/>
    </row>
    <row r="1217" spans="1:4" s="26" customFormat="1" x14ac:dyDescent="0.3">
      <c r="A1217" s="32"/>
      <c r="B1217" s="32"/>
      <c r="C1217" s="32"/>
      <c r="D1217" s="32"/>
    </row>
    <row r="1218" spans="1:4" s="26" customFormat="1" x14ac:dyDescent="0.3">
      <c r="A1218" s="32"/>
      <c r="B1218" s="32"/>
      <c r="C1218" s="32"/>
      <c r="D1218" s="32"/>
    </row>
    <row r="1219" spans="1:4" s="26" customFormat="1" x14ac:dyDescent="0.3">
      <c r="A1219" s="32"/>
      <c r="B1219" s="32"/>
      <c r="C1219" s="32"/>
      <c r="D1219" s="32"/>
    </row>
    <row r="1220" spans="1:4" s="26" customFormat="1" x14ac:dyDescent="0.3">
      <c r="A1220" s="32"/>
      <c r="B1220" s="32"/>
      <c r="C1220" s="32"/>
      <c r="D1220" s="32"/>
    </row>
    <row r="1221" spans="1:4" s="26" customFormat="1" x14ac:dyDescent="0.3">
      <c r="A1221" s="32"/>
      <c r="B1221" s="32"/>
      <c r="C1221" s="32"/>
      <c r="D1221" s="32"/>
    </row>
    <row r="1222" spans="1:4" s="26" customFormat="1" x14ac:dyDescent="0.3">
      <c r="A1222" s="32"/>
      <c r="B1222" s="32"/>
      <c r="C1222" s="32"/>
      <c r="D1222" s="32"/>
    </row>
    <row r="1223" spans="1:4" s="26" customFormat="1" x14ac:dyDescent="0.3">
      <c r="A1223" s="32"/>
      <c r="B1223" s="32"/>
      <c r="C1223" s="32"/>
      <c r="D1223" s="32"/>
    </row>
    <row r="1224" spans="1:4" s="26" customFormat="1" x14ac:dyDescent="0.3">
      <c r="A1224" s="32"/>
      <c r="B1224" s="32"/>
      <c r="C1224" s="32"/>
      <c r="D1224" s="32"/>
    </row>
    <row r="1225" spans="1:4" s="26" customFormat="1" x14ac:dyDescent="0.3">
      <c r="A1225" s="32"/>
      <c r="B1225" s="32"/>
      <c r="C1225" s="32"/>
      <c r="D1225" s="32"/>
    </row>
    <row r="1226" spans="1:4" s="26" customFormat="1" x14ac:dyDescent="0.3">
      <c r="A1226" s="32"/>
      <c r="B1226" s="32"/>
      <c r="C1226" s="32"/>
      <c r="D1226" s="32"/>
    </row>
    <row r="1227" spans="1:4" s="26" customFormat="1" x14ac:dyDescent="0.3">
      <c r="A1227" s="32"/>
      <c r="B1227" s="32"/>
      <c r="C1227" s="32"/>
      <c r="D1227" s="32"/>
    </row>
    <row r="1228" spans="1:4" s="26" customFormat="1" x14ac:dyDescent="0.3">
      <c r="A1228" s="32"/>
      <c r="B1228" s="32"/>
      <c r="C1228" s="32"/>
      <c r="D1228" s="32"/>
    </row>
    <row r="1229" spans="1:4" s="26" customFormat="1" x14ac:dyDescent="0.3">
      <c r="A1229" s="32"/>
      <c r="B1229" s="32"/>
      <c r="C1229" s="32"/>
      <c r="D1229" s="32"/>
    </row>
    <row r="1230" spans="1:4" s="26" customFormat="1" x14ac:dyDescent="0.3">
      <c r="A1230" s="32"/>
      <c r="B1230" s="32"/>
      <c r="C1230" s="32"/>
      <c r="D1230" s="32"/>
    </row>
    <row r="1231" spans="1:4" s="26" customFormat="1" x14ac:dyDescent="0.3">
      <c r="A1231" s="32"/>
      <c r="B1231" s="32"/>
      <c r="C1231" s="32"/>
      <c r="D1231" s="32"/>
    </row>
    <row r="1232" spans="1:4" s="26" customFormat="1" x14ac:dyDescent="0.3">
      <c r="A1232" s="32"/>
      <c r="B1232" s="32"/>
      <c r="C1232" s="32"/>
      <c r="D1232" s="32"/>
    </row>
    <row r="1233" spans="1:4" s="26" customFormat="1" x14ac:dyDescent="0.3">
      <c r="A1233" s="32"/>
      <c r="B1233" s="32"/>
      <c r="C1233" s="32"/>
      <c r="D1233" s="32"/>
    </row>
    <row r="1234" spans="1:4" s="26" customFormat="1" x14ac:dyDescent="0.3">
      <c r="A1234" s="32"/>
      <c r="B1234" s="32"/>
      <c r="C1234" s="32"/>
      <c r="D1234" s="32"/>
    </row>
    <row r="1235" spans="1:4" s="26" customFormat="1" x14ac:dyDescent="0.3">
      <c r="A1235" s="32"/>
      <c r="B1235" s="32"/>
      <c r="C1235" s="32"/>
      <c r="D1235" s="32"/>
    </row>
    <row r="1236" spans="1:4" s="26" customFormat="1" x14ac:dyDescent="0.3">
      <c r="A1236" s="32"/>
      <c r="B1236" s="32"/>
      <c r="C1236" s="32"/>
      <c r="D1236" s="32"/>
    </row>
    <row r="1237" spans="1:4" s="26" customFormat="1" x14ac:dyDescent="0.3">
      <c r="A1237" s="32"/>
      <c r="B1237" s="32"/>
      <c r="C1237" s="32"/>
      <c r="D1237" s="32"/>
    </row>
    <row r="1238" spans="1:4" s="26" customFormat="1" x14ac:dyDescent="0.3">
      <c r="A1238" s="32"/>
      <c r="B1238" s="32"/>
      <c r="C1238" s="32"/>
      <c r="D1238" s="32"/>
    </row>
    <row r="1239" spans="1:4" s="26" customFormat="1" x14ac:dyDescent="0.3">
      <c r="A1239" s="32"/>
      <c r="B1239" s="32"/>
      <c r="C1239" s="32"/>
      <c r="D1239" s="32"/>
    </row>
    <row r="1240" spans="1:4" s="26" customFormat="1" x14ac:dyDescent="0.3">
      <c r="A1240" s="32"/>
      <c r="B1240" s="32"/>
      <c r="C1240" s="32"/>
      <c r="D1240" s="32"/>
    </row>
    <row r="1241" spans="1:4" s="26" customFormat="1" x14ac:dyDescent="0.3">
      <c r="A1241" s="32"/>
      <c r="B1241" s="32"/>
      <c r="C1241" s="32"/>
      <c r="D1241" s="32"/>
    </row>
    <row r="1242" spans="1:4" s="26" customFormat="1" x14ac:dyDescent="0.3">
      <c r="A1242" s="32"/>
      <c r="B1242" s="32"/>
      <c r="C1242" s="32"/>
      <c r="D1242" s="32"/>
    </row>
    <row r="1243" spans="1:4" s="26" customFormat="1" x14ac:dyDescent="0.3">
      <c r="A1243" s="32"/>
      <c r="B1243" s="32"/>
      <c r="C1243" s="32"/>
      <c r="D1243" s="32"/>
    </row>
    <row r="1244" spans="1:4" s="26" customFormat="1" x14ac:dyDescent="0.3">
      <c r="A1244" s="32"/>
      <c r="B1244" s="32"/>
      <c r="C1244" s="32"/>
      <c r="D1244" s="32"/>
    </row>
    <row r="1245" spans="1:4" s="26" customFormat="1" x14ac:dyDescent="0.3">
      <c r="A1245" s="32"/>
      <c r="B1245" s="32"/>
      <c r="C1245" s="32"/>
      <c r="D1245" s="32"/>
    </row>
    <row r="1246" spans="1:4" s="26" customFormat="1" x14ac:dyDescent="0.3">
      <c r="A1246" s="32"/>
      <c r="B1246" s="32"/>
      <c r="C1246" s="32"/>
      <c r="D1246" s="32"/>
    </row>
    <row r="1247" spans="1:4" s="26" customFormat="1" x14ac:dyDescent="0.3">
      <c r="A1247" s="32"/>
      <c r="B1247" s="32"/>
      <c r="C1247" s="32"/>
      <c r="D1247" s="32"/>
    </row>
    <row r="1248" spans="1:4" s="26" customFormat="1" x14ac:dyDescent="0.3">
      <c r="A1248" s="32"/>
      <c r="B1248" s="32"/>
      <c r="C1248" s="32"/>
      <c r="D1248" s="32"/>
    </row>
    <row r="1249" spans="1:4" s="26" customFormat="1" x14ac:dyDescent="0.3">
      <c r="A1249" s="32"/>
      <c r="B1249" s="32"/>
      <c r="C1249" s="32"/>
      <c r="D1249" s="32"/>
    </row>
    <row r="1250" spans="1:4" s="26" customFormat="1" x14ac:dyDescent="0.3">
      <c r="A1250" s="32"/>
      <c r="B1250" s="32"/>
      <c r="C1250" s="32"/>
      <c r="D1250" s="32"/>
    </row>
    <row r="1251" spans="1:4" s="26" customFormat="1" x14ac:dyDescent="0.3">
      <c r="A1251" s="32"/>
      <c r="B1251" s="32"/>
      <c r="C1251" s="32"/>
      <c r="D1251" s="32"/>
    </row>
    <row r="1252" spans="1:4" s="26" customFormat="1" x14ac:dyDescent="0.3">
      <c r="A1252" s="32"/>
      <c r="B1252" s="32"/>
      <c r="C1252" s="32"/>
      <c r="D1252" s="32"/>
    </row>
    <row r="1253" spans="1:4" s="26" customFormat="1" x14ac:dyDescent="0.3">
      <c r="A1253" s="32"/>
      <c r="B1253" s="32"/>
      <c r="C1253" s="32"/>
      <c r="D1253" s="32"/>
    </row>
    <row r="1254" spans="1:4" s="26" customFormat="1" x14ac:dyDescent="0.3">
      <c r="A1254" s="32"/>
      <c r="B1254" s="32"/>
      <c r="C1254" s="32"/>
      <c r="D1254" s="32"/>
    </row>
    <row r="1255" spans="1:4" s="26" customFormat="1" x14ac:dyDescent="0.3">
      <c r="A1255" s="32"/>
      <c r="B1255" s="32"/>
      <c r="C1255" s="32"/>
      <c r="D1255" s="32"/>
    </row>
    <row r="1256" spans="1:4" x14ac:dyDescent="0.3">
      <c r="B1256" s="33"/>
      <c r="C1256" s="33"/>
      <c r="D1256" s="33"/>
    </row>
    <row r="1257" spans="1:4" x14ac:dyDescent="0.3">
      <c r="B1257" s="33"/>
      <c r="C1257" s="33"/>
      <c r="D1257" s="33"/>
    </row>
    <row r="1258" spans="1:4" x14ac:dyDescent="0.3">
      <c r="B1258" s="33"/>
      <c r="C1258" s="33"/>
      <c r="D1258" s="33"/>
    </row>
    <row r="1259" spans="1:4" x14ac:dyDescent="0.3">
      <c r="B1259" s="33"/>
      <c r="C1259" s="33"/>
      <c r="D1259" s="33"/>
    </row>
    <row r="1260" spans="1:4" x14ac:dyDescent="0.3">
      <c r="B1260" s="33"/>
      <c r="C1260" s="33"/>
      <c r="D1260" s="33"/>
    </row>
    <row r="1261" spans="1:4" x14ac:dyDescent="0.3">
      <c r="B1261" s="33"/>
      <c r="C1261" s="33"/>
      <c r="D1261" s="33"/>
    </row>
    <row r="1262" spans="1:4" x14ac:dyDescent="0.3">
      <c r="B1262" s="33"/>
      <c r="C1262" s="33"/>
      <c r="D1262" s="33"/>
    </row>
    <row r="1263" spans="1:4" x14ac:dyDescent="0.3">
      <c r="B1263" s="33"/>
      <c r="C1263" s="33"/>
      <c r="D1263" s="33"/>
    </row>
    <row r="1264" spans="1:4" x14ac:dyDescent="0.3">
      <c r="B1264" s="33"/>
      <c r="C1264" s="33"/>
      <c r="D1264" s="33"/>
    </row>
    <row r="1265" spans="2:4" x14ac:dyDescent="0.3">
      <c r="B1265" s="33"/>
      <c r="C1265" s="33"/>
      <c r="D1265" s="33"/>
    </row>
    <row r="1266" spans="2:4" x14ac:dyDescent="0.3">
      <c r="B1266" s="33"/>
      <c r="C1266" s="33"/>
      <c r="D1266" s="33"/>
    </row>
    <row r="1267" spans="2:4" x14ac:dyDescent="0.3">
      <c r="B1267" s="33"/>
      <c r="C1267" s="33"/>
      <c r="D1267" s="33"/>
    </row>
    <row r="1268" spans="2:4" x14ac:dyDescent="0.3">
      <c r="B1268" s="33"/>
      <c r="C1268" s="33"/>
      <c r="D1268" s="33"/>
    </row>
    <row r="1269" spans="2:4" x14ac:dyDescent="0.3">
      <c r="B1269" s="33"/>
      <c r="C1269" s="33"/>
      <c r="D1269" s="33"/>
    </row>
    <row r="1270" spans="2:4" x14ac:dyDescent="0.3">
      <c r="B1270" s="33"/>
      <c r="C1270" s="33"/>
      <c r="D1270" s="33"/>
    </row>
    <row r="1271" spans="2:4" x14ac:dyDescent="0.3">
      <c r="B1271" s="33"/>
      <c r="C1271" s="33"/>
      <c r="D1271" s="33"/>
    </row>
    <row r="1272" spans="2:4" x14ac:dyDescent="0.3">
      <c r="B1272" s="33"/>
      <c r="C1272" s="33"/>
      <c r="D1272" s="33"/>
    </row>
    <row r="1273" spans="2:4" x14ac:dyDescent="0.3">
      <c r="B1273" s="33"/>
      <c r="C1273" s="33"/>
      <c r="D1273" s="33"/>
    </row>
    <row r="1274" spans="2:4" x14ac:dyDescent="0.3">
      <c r="B1274" s="33"/>
      <c r="C1274" s="33"/>
      <c r="D1274" s="33"/>
    </row>
    <row r="1275" spans="2:4" x14ac:dyDescent="0.3">
      <c r="B1275" s="33"/>
      <c r="C1275" s="33"/>
      <c r="D1275" s="33"/>
    </row>
    <row r="1276" spans="2:4" x14ac:dyDescent="0.3">
      <c r="B1276" s="33"/>
      <c r="C1276" s="33"/>
      <c r="D1276" s="33"/>
    </row>
    <row r="1277" spans="2:4" x14ac:dyDescent="0.3">
      <c r="B1277" s="33"/>
      <c r="C1277" s="33"/>
      <c r="D1277" s="33"/>
    </row>
    <row r="1278" spans="2:4" x14ac:dyDescent="0.3">
      <c r="B1278" s="33"/>
      <c r="C1278" s="33"/>
      <c r="D1278" s="33"/>
    </row>
    <row r="1279" spans="2:4" x14ac:dyDescent="0.3">
      <c r="B1279" s="33"/>
      <c r="C1279" s="33"/>
      <c r="D1279" s="33"/>
    </row>
    <row r="1280" spans="2:4" x14ac:dyDescent="0.3">
      <c r="B1280" s="33"/>
      <c r="C1280" s="33"/>
      <c r="D1280" s="33"/>
    </row>
    <row r="1281" spans="2:4" x14ac:dyDescent="0.3">
      <c r="B1281" s="33"/>
      <c r="C1281" s="33"/>
      <c r="D1281" s="33"/>
    </row>
    <row r="1282" spans="2:4" x14ac:dyDescent="0.3">
      <c r="B1282" s="33"/>
      <c r="C1282" s="33"/>
      <c r="D1282" s="33"/>
    </row>
    <row r="1283" spans="2:4" x14ac:dyDescent="0.3">
      <c r="B1283" s="33"/>
      <c r="C1283" s="33"/>
      <c r="D1283" s="33"/>
    </row>
    <row r="1284" spans="2:4" x14ac:dyDescent="0.3">
      <c r="B1284" s="33"/>
      <c r="C1284" s="33"/>
      <c r="D1284" s="33"/>
    </row>
    <row r="1285" spans="2:4" x14ac:dyDescent="0.3">
      <c r="B1285" s="33"/>
      <c r="C1285" s="33"/>
      <c r="D1285" s="33"/>
    </row>
    <row r="1286" spans="2:4" x14ac:dyDescent="0.3">
      <c r="B1286" s="33"/>
      <c r="C1286" s="33"/>
      <c r="D1286" s="33"/>
    </row>
    <row r="1287" spans="2:4" x14ac:dyDescent="0.3">
      <c r="B1287" s="33"/>
      <c r="C1287" s="33"/>
      <c r="D1287" s="33"/>
    </row>
    <row r="1288" spans="2:4" x14ac:dyDescent="0.3">
      <c r="B1288" s="33"/>
      <c r="C1288" s="33"/>
      <c r="D1288" s="33"/>
    </row>
    <row r="1289" spans="2:4" x14ac:dyDescent="0.3">
      <c r="B1289" s="33"/>
      <c r="C1289" s="33"/>
      <c r="D1289" s="33"/>
    </row>
    <row r="1290" spans="2:4" x14ac:dyDescent="0.3">
      <c r="B1290" s="33"/>
      <c r="C1290" s="33"/>
      <c r="D1290" s="33"/>
    </row>
    <row r="1291" spans="2:4" x14ac:dyDescent="0.3">
      <c r="B1291" s="33"/>
      <c r="C1291" s="33"/>
      <c r="D1291" s="33"/>
    </row>
    <row r="1292" spans="2:4" x14ac:dyDescent="0.3">
      <c r="B1292" s="33"/>
      <c r="C1292" s="33"/>
      <c r="D1292" s="33"/>
    </row>
    <row r="1293" spans="2:4" x14ac:dyDescent="0.3">
      <c r="B1293" s="33"/>
      <c r="C1293" s="33"/>
      <c r="D1293" s="33"/>
    </row>
    <row r="1294" spans="2:4" x14ac:dyDescent="0.3">
      <c r="B1294" s="33"/>
      <c r="C1294" s="33"/>
      <c r="D1294" s="33"/>
    </row>
    <row r="1295" spans="2:4" x14ac:dyDescent="0.3">
      <c r="B1295" s="33"/>
      <c r="C1295" s="33"/>
      <c r="D1295" s="33"/>
    </row>
    <row r="1296" spans="2:4" x14ac:dyDescent="0.3">
      <c r="B1296" s="33"/>
      <c r="C1296" s="33"/>
      <c r="D1296" s="33"/>
    </row>
    <row r="1297" spans="2:4" x14ac:dyDescent="0.3">
      <c r="B1297" s="33"/>
      <c r="C1297" s="33"/>
      <c r="D1297" s="33"/>
    </row>
    <row r="1298" spans="2:4" x14ac:dyDescent="0.3">
      <c r="B1298" s="33"/>
      <c r="C1298" s="33"/>
      <c r="D1298" s="33"/>
    </row>
    <row r="1299" spans="2:4" x14ac:dyDescent="0.3">
      <c r="B1299" s="33"/>
      <c r="C1299" s="33"/>
      <c r="D1299" s="33"/>
    </row>
    <row r="1300" spans="2:4" x14ac:dyDescent="0.3">
      <c r="B1300" s="33"/>
      <c r="C1300" s="33"/>
      <c r="D1300" s="33"/>
    </row>
    <row r="1301" spans="2:4" x14ac:dyDescent="0.3">
      <c r="B1301" s="33"/>
      <c r="C1301" s="33"/>
      <c r="D1301" s="33"/>
    </row>
    <row r="1302" spans="2:4" x14ac:dyDescent="0.3">
      <c r="B1302" s="33"/>
      <c r="C1302" s="33"/>
      <c r="D1302" s="33"/>
    </row>
    <row r="1303" spans="2:4" x14ac:dyDescent="0.3">
      <c r="B1303" s="33"/>
      <c r="C1303" s="33"/>
      <c r="D1303" s="33"/>
    </row>
    <row r="1304" spans="2:4" x14ac:dyDescent="0.3">
      <c r="B1304" s="33"/>
      <c r="C1304" s="33"/>
      <c r="D1304" s="33"/>
    </row>
    <row r="1305" spans="2:4" x14ac:dyDescent="0.3">
      <c r="B1305" s="33"/>
      <c r="C1305" s="33"/>
      <c r="D1305" s="33"/>
    </row>
    <row r="1306" spans="2:4" x14ac:dyDescent="0.3">
      <c r="B1306" s="33"/>
      <c r="C1306" s="33"/>
      <c r="D1306" s="33"/>
    </row>
    <row r="1307" spans="2:4" x14ac:dyDescent="0.3">
      <c r="B1307" s="33"/>
      <c r="C1307" s="33"/>
      <c r="D1307" s="33"/>
    </row>
    <row r="1308" spans="2:4" x14ac:dyDescent="0.3">
      <c r="B1308" s="33"/>
      <c r="C1308" s="33"/>
      <c r="D1308" s="33"/>
    </row>
    <row r="1309" spans="2:4" x14ac:dyDescent="0.3">
      <c r="B1309" s="33"/>
      <c r="C1309" s="33"/>
      <c r="D1309" s="33"/>
    </row>
    <row r="1310" spans="2:4" x14ac:dyDescent="0.3">
      <c r="B1310" s="33"/>
      <c r="C1310" s="33"/>
      <c r="D1310" s="33"/>
    </row>
    <row r="1311" spans="2:4" x14ac:dyDescent="0.3">
      <c r="B1311" s="33"/>
      <c r="C1311" s="33"/>
      <c r="D1311" s="33"/>
    </row>
    <row r="1312" spans="2:4" x14ac:dyDescent="0.3">
      <c r="B1312" s="33"/>
      <c r="C1312" s="33"/>
      <c r="D1312" s="33"/>
    </row>
    <row r="1313" spans="2:4" x14ac:dyDescent="0.3">
      <c r="B1313" s="33"/>
      <c r="C1313" s="33"/>
      <c r="D1313" s="33"/>
    </row>
    <row r="1314" spans="2:4" x14ac:dyDescent="0.3">
      <c r="B1314" s="33"/>
      <c r="C1314" s="33"/>
      <c r="D1314" s="33"/>
    </row>
    <row r="1315" spans="2:4" x14ac:dyDescent="0.3">
      <c r="B1315" s="33"/>
      <c r="C1315" s="33"/>
      <c r="D1315" s="33"/>
    </row>
    <row r="1316" spans="2:4" x14ac:dyDescent="0.3">
      <c r="B1316" s="33"/>
      <c r="C1316" s="33"/>
      <c r="D1316" s="33"/>
    </row>
    <row r="1317" spans="2:4" x14ac:dyDescent="0.3">
      <c r="B1317" s="33"/>
      <c r="C1317" s="33"/>
      <c r="D1317" s="33"/>
    </row>
    <row r="1318" spans="2:4" x14ac:dyDescent="0.3">
      <c r="B1318" s="33"/>
      <c r="C1318" s="33"/>
      <c r="D1318" s="33"/>
    </row>
    <row r="1319" spans="2:4" x14ac:dyDescent="0.3">
      <c r="B1319" s="33"/>
      <c r="C1319" s="33"/>
      <c r="D1319" s="33"/>
    </row>
    <row r="1320" spans="2:4" x14ac:dyDescent="0.3">
      <c r="B1320" s="33"/>
      <c r="C1320" s="33"/>
      <c r="D1320" s="33"/>
    </row>
    <row r="1321" spans="2:4" x14ac:dyDescent="0.3">
      <c r="B1321" s="33"/>
      <c r="C1321" s="33"/>
      <c r="D1321" s="33"/>
    </row>
    <row r="1322" spans="2:4" x14ac:dyDescent="0.3">
      <c r="B1322" s="33"/>
      <c r="C1322" s="33"/>
      <c r="D1322" s="33"/>
    </row>
    <row r="1323" spans="2:4" x14ac:dyDescent="0.3">
      <c r="B1323" s="33"/>
      <c r="C1323" s="33"/>
      <c r="D1323" s="33"/>
    </row>
    <row r="1324" spans="2:4" x14ac:dyDescent="0.3">
      <c r="B1324" s="33"/>
      <c r="C1324" s="33"/>
      <c r="D1324" s="33"/>
    </row>
    <row r="1325" spans="2:4" x14ac:dyDescent="0.3">
      <c r="B1325" s="33"/>
      <c r="C1325" s="33"/>
      <c r="D1325" s="33"/>
    </row>
    <row r="1326" spans="2:4" x14ac:dyDescent="0.3">
      <c r="B1326" s="33"/>
      <c r="C1326" s="33"/>
      <c r="D1326" s="33"/>
    </row>
    <row r="1327" spans="2:4" x14ac:dyDescent="0.3">
      <c r="B1327" s="33"/>
      <c r="C1327" s="33"/>
      <c r="D1327" s="33"/>
    </row>
    <row r="1328" spans="2:4" x14ac:dyDescent="0.3">
      <c r="B1328" s="33"/>
      <c r="C1328" s="33"/>
      <c r="D1328" s="33"/>
    </row>
    <row r="1329" spans="2:4" x14ac:dyDescent="0.3">
      <c r="B1329" s="33"/>
      <c r="C1329" s="33"/>
      <c r="D1329" s="33"/>
    </row>
    <row r="1330" spans="2:4" x14ac:dyDescent="0.3">
      <c r="B1330" s="33"/>
      <c r="C1330" s="33"/>
      <c r="D1330" s="33"/>
    </row>
    <row r="1331" spans="2:4" x14ac:dyDescent="0.3">
      <c r="B1331" s="33"/>
      <c r="C1331" s="33"/>
      <c r="D1331" s="33"/>
    </row>
    <row r="1332" spans="2:4" x14ac:dyDescent="0.3">
      <c r="B1332" s="33"/>
      <c r="C1332" s="33"/>
      <c r="D1332" s="33"/>
    </row>
    <row r="1333" spans="2:4" x14ac:dyDescent="0.3">
      <c r="B1333" s="33"/>
      <c r="C1333" s="33"/>
      <c r="D1333" s="33"/>
    </row>
    <row r="1334" spans="2:4" x14ac:dyDescent="0.3">
      <c r="B1334" s="33"/>
      <c r="C1334" s="33"/>
      <c r="D1334" s="33"/>
    </row>
    <row r="1335" spans="2:4" x14ac:dyDescent="0.3">
      <c r="B1335" s="33"/>
      <c r="C1335" s="33"/>
      <c r="D1335" s="33"/>
    </row>
    <row r="1336" spans="2:4" x14ac:dyDescent="0.3">
      <c r="B1336" s="33"/>
      <c r="C1336" s="33"/>
      <c r="D1336" s="33"/>
    </row>
    <row r="1337" spans="2:4" x14ac:dyDescent="0.3">
      <c r="B1337" s="33"/>
      <c r="C1337" s="33"/>
      <c r="D1337" s="33"/>
    </row>
    <row r="1338" spans="2:4" x14ac:dyDescent="0.3">
      <c r="B1338" s="33"/>
      <c r="C1338" s="33"/>
      <c r="D1338" s="33"/>
    </row>
    <row r="1339" spans="2:4" x14ac:dyDescent="0.3">
      <c r="B1339" s="33"/>
      <c r="C1339" s="33"/>
      <c r="D1339" s="33"/>
    </row>
    <row r="1340" spans="2:4" x14ac:dyDescent="0.3">
      <c r="B1340" s="33"/>
      <c r="C1340" s="33"/>
      <c r="D1340" s="33"/>
    </row>
    <row r="1341" spans="2:4" x14ac:dyDescent="0.3">
      <c r="B1341" s="33"/>
      <c r="C1341" s="33"/>
      <c r="D1341" s="33"/>
    </row>
    <row r="1342" spans="2:4" x14ac:dyDescent="0.3">
      <c r="B1342" s="33"/>
      <c r="C1342" s="33"/>
      <c r="D1342" s="33"/>
    </row>
    <row r="1343" spans="2:4" x14ac:dyDescent="0.3">
      <c r="B1343" s="33"/>
      <c r="C1343" s="33"/>
      <c r="D1343" s="33"/>
    </row>
    <row r="1344" spans="2:4" x14ac:dyDescent="0.3">
      <c r="B1344" s="33"/>
      <c r="C1344" s="33"/>
      <c r="D1344" s="33"/>
    </row>
    <row r="1345" spans="2:4" x14ac:dyDescent="0.3">
      <c r="B1345" s="33"/>
      <c r="C1345" s="33"/>
      <c r="D1345" s="33"/>
    </row>
  </sheetData>
  <sheetProtection algorithmName="SHA-512" hashValue="vU0rPVTIyOFu0MnUF3h7EQdYVX8DXBUV8i53WoRq+vWUew4YcoLCa6tYQK5GLyAlBRKGptPUqcHWbV8hIvVNRg==" saltValue="wphtLHAqNG0nNIcTkExf6g==" spinCount="100000" sheet="1" objects="1" scenarios="1"/>
  <customSheetViews>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1"/>
    </customSheetView>
    <customSheetView guid="{BEA4BE86-04D1-4C96-9358-7A260B9D2B2D}" showGridLines="0" fitToPage="1" hiddenRows="1" showRuler="0">
      <selection sqref="A1:J1"/>
      <pageMargins left="0.75" right="0.5" top="0.5" bottom="0.5" header="0.5" footer="0.5"/>
      <pageSetup scale="80" fitToHeight="2" orientation="portrait" r:id="rId2"/>
      <headerFooter alignWithMargins="0"/>
    </customSheetView>
    <customSheetView guid="{1250FD07-FF56-4A9D-AF9E-C27124A7EBE9}" showGridLines="0" fitToPage="1" hiddenRows="1" showRuler="0">
      <selection sqref="A1:J1"/>
      <pageMargins left="0.75" right="0.5" top="0.5" bottom="0.5" header="0.5" footer="0.5"/>
      <pageSetup scale="80" fitToHeight="2" orientation="portrait" r:id="rId3"/>
      <headerFooter alignWithMargins="0"/>
    </customSheetView>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4"/>
    </customSheetView>
  </customSheetViews>
  <mergeCells count="22">
    <mergeCell ref="A1:O1"/>
    <mergeCell ref="A2:O2"/>
    <mergeCell ref="A3:O3"/>
    <mergeCell ref="B10:D10"/>
    <mergeCell ref="E6:J6"/>
    <mergeCell ref="E10:I10"/>
    <mergeCell ref="L4:O4"/>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s>
  <phoneticPr fontId="11" type="noConversion"/>
  <conditionalFormatting sqref="E12:E14 F12:I12 F14:I14">
    <cfRule type="expression" dxfId="6" priority="1" stopIfTrue="1">
      <formula>ISBLANK(E12)</formula>
    </cfRule>
  </conditionalFormatting>
  <dataValidations count="2">
    <dataValidation type="list" allowBlank="1" showInputMessage="1" showErrorMessage="1" sqref="F7:J7 E6:J6" xr:uid="{00000000-0002-0000-0200-000000000000}">
      <formula1>ConcNum</formula1>
    </dataValidation>
    <dataValidation type="textLength" operator="equal" allowBlank="1" showInputMessage="1" showErrorMessage="1" errorTitle="Input Error!" error="Leave blank or enter NA." prompt="Leave blank or enter NA." sqref="B17:C20" xr:uid="{00000000-0002-0000-0200-000001000000}">
      <formula1>2</formula1>
    </dataValidation>
  </dataValidations>
  <hyperlinks>
    <hyperlink ref="A18" location="'555'!Print_Area" display="'555'!Print_Area" xr:uid="{00000000-0004-0000-0200-000000000000}"/>
    <hyperlink ref="E18:L18" location="'565'!A1" display="Schedule of Interinstitutional Transfers" xr:uid="{00000000-0004-0000-0200-000001000000}"/>
    <hyperlink ref="A17" location="'550'!Print_Area" display="'550'!Print_Area" xr:uid="{00000000-0004-0000-0200-000002000000}"/>
    <hyperlink ref="E17:L17" location="'535'!A1" display="Schedule of Advances" xr:uid="{00000000-0004-0000-0200-000003000000}"/>
    <hyperlink ref="E17:O17" location="'550'!Print_Area" display="Schedule of Advances" xr:uid="{00000000-0004-0000-0200-000004000000}"/>
    <hyperlink ref="E18:O18" location="'555'!Print_Area" display="Schedule of Interinstitutional Transfers" xr:uid="{00000000-0004-0000-0200-000005000000}"/>
    <hyperlink ref="A19" location="'560'!Print_Area" display="'560'!Print_Area" xr:uid="{00000000-0004-0000-0200-000006000000}"/>
    <hyperlink ref="E19:L19" location="'565'!A1" display="Schedule of Interinstitutional Transfers" xr:uid="{00000000-0004-0000-0200-000007000000}"/>
    <hyperlink ref="E19:O19" location="'560'!Print_Area" display="Schedule of Agency Nonroutine Transfers" xr:uid="{00000000-0004-0000-0200-000008000000}"/>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2">
    <tabColor rgb="FFFFFF00"/>
  </sheetPr>
  <dimension ref="A1:D64"/>
  <sheetViews>
    <sheetView workbookViewId="0">
      <selection activeCell="C22" sqref="C22"/>
    </sheetView>
  </sheetViews>
  <sheetFormatPr defaultRowHeight="13.2" x14ac:dyDescent="0.25"/>
  <cols>
    <col min="1" max="1" width="42.5546875" bestFit="1" customWidth="1"/>
    <col min="3" max="3" width="47.109375" bestFit="1" customWidth="1"/>
    <col min="4" max="4" width="14" bestFit="1" customWidth="1"/>
  </cols>
  <sheetData>
    <row r="1" spans="1:4" ht="15.6" x14ac:dyDescent="0.3">
      <c r="B1" s="19" t="s">
        <v>152</v>
      </c>
      <c r="C1" s="38" t="s">
        <v>242</v>
      </c>
      <c r="D1" s="18"/>
    </row>
    <row r="2" spans="1:4" ht="31.2" x14ac:dyDescent="0.3">
      <c r="B2" s="20" t="s">
        <v>310</v>
      </c>
      <c r="C2" s="21" t="s">
        <v>558</v>
      </c>
      <c r="D2" s="22" t="s">
        <v>311</v>
      </c>
    </row>
    <row r="3" spans="1:4" ht="15.6" x14ac:dyDescent="0.3">
      <c r="A3" t="str">
        <f>CONCATENATE(B3," ",C3)</f>
        <v>01 North Carolina General Assembly</v>
      </c>
      <c r="B3" s="5" t="s">
        <v>449</v>
      </c>
      <c r="C3" s="4" t="s">
        <v>52</v>
      </c>
      <c r="D3" s="4" t="s">
        <v>228</v>
      </c>
    </row>
    <row r="4" spans="1:4" ht="15.6" x14ac:dyDescent="0.3">
      <c r="A4" t="str">
        <f t="shared" ref="A4:A64" si="0">CONCATENATE(B4," ",C4)</f>
        <v>02 Administrative Office of the Courts</v>
      </c>
      <c r="B4" s="5" t="s">
        <v>450</v>
      </c>
      <c r="C4" s="4" t="s">
        <v>286</v>
      </c>
      <c r="D4" s="4" t="s">
        <v>228</v>
      </c>
    </row>
    <row r="5" spans="1:4" ht="15.6" x14ac:dyDescent="0.3">
      <c r="A5" t="str">
        <f t="shared" si="0"/>
        <v>03 Office of the Governor</v>
      </c>
      <c r="B5" s="5" t="s">
        <v>252</v>
      </c>
      <c r="C5" s="4" t="s">
        <v>287</v>
      </c>
      <c r="D5" s="4" t="s">
        <v>228</v>
      </c>
    </row>
    <row r="6" spans="1:4" ht="15.6" x14ac:dyDescent="0.3">
      <c r="A6" t="str">
        <f t="shared" si="0"/>
        <v>04 Office of Lieutenant Governor</v>
      </c>
      <c r="B6" s="5" t="s">
        <v>451</v>
      </c>
      <c r="C6" s="4" t="s">
        <v>288</v>
      </c>
      <c r="D6" s="4" t="s">
        <v>228</v>
      </c>
    </row>
    <row r="7" spans="1:4" ht="15.6" x14ac:dyDescent="0.3">
      <c r="A7" t="str">
        <f t="shared" si="0"/>
        <v>05 Office of the Secretary of State</v>
      </c>
      <c r="B7" s="5" t="s">
        <v>452</v>
      </c>
      <c r="C7" s="4" t="s">
        <v>53</v>
      </c>
      <c r="D7" s="4" t="s">
        <v>228</v>
      </c>
    </row>
    <row r="8" spans="1:4" ht="15.6" x14ac:dyDescent="0.3">
      <c r="A8" t="str">
        <f t="shared" si="0"/>
        <v>06 Office of the State Auditor</v>
      </c>
      <c r="B8" s="5" t="s">
        <v>453</v>
      </c>
      <c r="C8" s="4" t="s">
        <v>47</v>
      </c>
      <c r="D8" s="4" t="s">
        <v>228</v>
      </c>
    </row>
    <row r="9" spans="1:4" ht="15.6" x14ac:dyDescent="0.3">
      <c r="A9" t="str">
        <f t="shared" si="0"/>
        <v xml:space="preserve">07 Department of the State Treasurer </v>
      </c>
      <c r="B9" s="5" t="s">
        <v>454</v>
      </c>
      <c r="C9" s="4" t="s">
        <v>6</v>
      </c>
      <c r="D9" s="4" t="s">
        <v>228</v>
      </c>
    </row>
    <row r="10" spans="1:4" ht="15.6" x14ac:dyDescent="0.3">
      <c r="A10" t="str">
        <f t="shared" si="0"/>
        <v xml:space="preserve">08 Department of Public Instruction </v>
      </c>
      <c r="B10" s="5" t="s">
        <v>455</v>
      </c>
      <c r="C10" s="4" t="s">
        <v>168</v>
      </c>
      <c r="D10" s="4" t="s">
        <v>228</v>
      </c>
    </row>
    <row r="11" spans="1:4" ht="15.6" x14ac:dyDescent="0.3">
      <c r="A11" t="str">
        <f t="shared" si="0"/>
        <v xml:space="preserve">09 Department of Justice </v>
      </c>
      <c r="B11" s="5" t="s">
        <v>456</v>
      </c>
      <c r="C11" s="4" t="s">
        <v>57</v>
      </c>
      <c r="D11" s="4" t="s">
        <v>228</v>
      </c>
    </row>
    <row r="12" spans="1:4" ht="15.6" x14ac:dyDescent="0.3">
      <c r="A12" t="str">
        <f t="shared" si="0"/>
        <v>10 Department of Agriculture</v>
      </c>
      <c r="B12" s="5" t="s">
        <v>457</v>
      </c>
      <c r="C12" s="4" t="s">
        <v>58</v>
      </c>
      <c r="D12" s="4" t="s">
        <v>228</v>
      </c>
    </row>
    <row r="13" spans="1:4" ht="15.6" x14ac:dyDescent="0.3">
      <c r="A13" t="str">
        <f t="shared" si="0"/>
        <v>11 Department of Labor</v>
      </c>
      <c r="B13" s="5" t="s">
        <v>458</v>
      </c>
      <c r="C13" s="4" t="s">
        <v>59</v>
      </c>
      <c r="D13" s="4" t="s">
        <v>228</v>
      </c>
    </row>
    <row r="14" spans="1:4" ht="15.6" x14ac:dyDescent="0.3">
      <c r="A14" t="str">
        <f t="shared" si="0"/>
        <v xml:space="preserve">12 Department of Insurance </v>
      </c>
      <c r="B14" s="5" t="s">
        <v>459</v>
      </c>
      <c r="C14" s="4" t="s">
        <v>60</v>
      </c>
      <c r="D14" s="4" t="s">
        <v>228</v>
      </c>
    </row>
    <row r="15" spans="1:4" ht="15.6" x14ac:dyDescent="0.3">
      <c r="A15" t="str">
        <f t="shared" si="0"/>
        <v xml:space="preserve">13 Department of Administration </v>
      </c>
      <c r="B15" s="5" t="s">
        <v>230</v>
      </c>
      <c r="C15" s="4" t="s">
        <v>40</v>
      </c>
      <c r="D15" s="4" t="s">
        <v>228</v>
      </c>
    </row>
    <row r="16" spans="1:4" ht="15.6" x14ac:dyDescent="0.3">
      <c r="A16" t="str">
        <f t="shared" si="0"/>
        <v xml:space="preserve">14 Office of the State Controller </v>
      </c>
      <c r="B16" s="5" t="s">
        <v>460</v>
      </c>
      <c r="C16" s="4" t="s">
        <v>41</v>
      </c>
      <c r="D16" s="4" t="s">
        <v>228</v>
      </c>
    </row>
    <row r="17" spans="1:4" ht="15.6" x14ac:dyDescent="0.3">
      <c r="A17" t="str">
        <f t="shared" si="0"/>
        <v>15 Department of Transportation</v>
      </c>
      <c r="B17" s="5" t="s">
        <v>461</v>
      </c>
      <c r="C17" s="4" t="s">
        <v>22</v>
      </c>
      <c r="D17" s="4" t="s">
        <v>228</v>
      </c>
    </row>
    <row r="18" spans="1:4" ht="15.6" x14ac:dyDescent="0.3">
      <c r="A18" t="str">
        <f t="shared" si="0"/>
        <v>16 Department of Environmental Quality</v>
      </c>
      <c r="B18" s="5" t="s">
        <v>462</v>
      </c>
      <c r="C18" s="14" t="s">
        <v>557</v>
      </c>
      <c r="D18" s="4" t="s">
        <v>228</v>
      </c>
    </row>
    <row r="19" spans="1:4" ht="15.6" x14ac:dyDescent="0.3">
      <c r="A19" t="str">
        <f t="shared" si="0"/>
        <v>17 Wildlife Resources Commission</v>
      </c>
      <c r="B19" s="5" t="s">
        <v>463</v>
      </c>
      <c r="C19" s="4" t="s">
        <v>244</v>
      </c>
      <c r="D19" s="4" t="s">
        <v>228</v>
      </c>
    </row>
    <row r="20" spans="1:4" ht="15.6" x14ac:dyDescent="0.3">
      <c r="A20" t="str">
        <f t="shared" si="0"/>
        <v>19 Dept. of Public Safety</v>
      </c>
      <c r="B20" s="5" t="s">
        <v>344</v>
      </c>
      <c r="C20" s="14" t="s">
        <v>345</v>
      </c>
      <c r="D20" s="4" t="s">
        <v>228</v>
      </c>
    </row>
    <row r="21" spans="1:4" ht="15.6" x14ac:dyDescent="0.3">
      <c r="A21" t="str">
        <f t="shared" si="0"/>
        <v>2X Dept. of Health and Human Services</v>
      </c>
      <c r="B21" s="5" t="s">
        <v>245</v>
      </c>
      <c r="C21" s="4" t="s">
        <v>101</v>
      </c>
      <c r="D21" s="4" t="s">
        <v>228</v>
      </c>
    </row>
    <row r="22" spans="1:4" ht="15.6" x14ac:dyDescent="0.3">
      <c r="A22" t="str">
        <f t="shared" si="0"/>
        <v>3X DHHS - Mental Health</v>
      </c>
      <c r="B22" s="5" t="s">
        <v>80</v>
      </c>
      <c r="C22" s="4" t="s">
        <v>246</v>
      </c>
      <c r="D22" s="4" t="s">
        <v>228</v>
      </c>
    </row>
    <row r="23" spans="1:4" ht="15.6" x14ac:dyDescent="0.3">
      <c r="A23" t="str">
        <f t="shared" si="0"/>
        <v>40 Department of Military &amp; Veterans Affairs</v>
      </c>
      <c r="B23" s="5" t="s">
        <v>593</v>
      </c>
      <c r="C23" s="14" t="s">
        <v>555</v>
      </c>
      <c r="D23" s="4" t="s">
        <v>228</v>
      </c>
    </row>
    <row r="24" spans="1:4" ht="15.6" x14ac:dyDescent="0.3">
      <c r="A24" t="str">
        <f t="shared" si="0"/>
        <v>41 Department of Information Technology</v>
      </c>
      <c r="B24" s="5" t="s">
        <v>100</v>
      </c>
      <c r="C24" s="14" t="s">
        <v>556</v>
      </c>
      <c r="D24" s="4" t="s">
        <v>228</v>
      </c>
    </row>
    <row r="25" spans="1:4" ht="15.6" x14ac:dyDescent="0.3">
      <c r="A25" t="str">
        <f t="shared" si="0"/>
        <v>43 Department of Commerce</v>
      </c>
      <c r="B25" s="5" t="s">
        <v>464</v>
      </c>
      <c r="C25" s="4" t="s">
        <v>81</v>
      </c>
      <c r="D25" s="4" t="s">
        <v>228</v>
      </c>
    </row>
    <row r="26" spans="1:4" ht="15.6" x14ac:dyDescent="0.3">
      <c r="A26" t="str">
        <f t="shared" si="0"/>
        <v>45 Department of Revenue</v>
      </c>
      <c r="B26" s="5" t="s">
        <v>465</v>
      </c>
      <c r="C26" s="4" t="s">
        <v>82</v>
      </c>
      <c r="D26" s="4" t="s">
        <v>228</v>
      </c>
    </row>
    <row r="27" spans="1:4" ht="15.6" x14ac:dyDescent="0.3">
      <c r="A27" t="str">
        <f t="shared" si="0"/>
        <v>46 Department of Natural and Cultural Resources</v>
      </c>
      <c r="B27" s="5" t="s">
        <v>466</v>
      </c>
      <c r="C27" s="14" t="s">
        <v>559</v>
      </c>
      <c r="D27" s="4" t="s">
        <v>228</v>
      </c>
    </row>
    <row r="28" spans="1:4" ht="15.6" x14ac:dyDescent="0.3">
      <c r="A28" t="str">
        <f t="shared" si="0"/>
        <v>48X UNC Hlth Care Rep Unit (Combined Pkg)</v>
      </c>
      <c r="B28" s="5" t="s">
        <v>308</v>
      </c>
      <c r="C28" s="15" t="s">
        <v>319</v>
      </c>
      <c r="D28" s="14" t="s">
        <v>172</v>
      </c>
    </row>
    <row r="29" spans="1:4" ht="15.6" x14ac:dyDescent="0.3">
      <c r="A29" t="str">
        <f t="shared" si="0"/>
        <v>48 UNC Hospitals</v>
      </c>
      <c r="B29" s="5" t="s">
        <v>318</v>
      </c>
      <c r="C29" s="4" t="s">
        <v>144</v>
      </c>
      <c r="D29" s="4" t="s">
        <v>172</v>
      </c>
    </row>
    <row r="30" spans="1:4" ht="15.6" x14ac:dyDescent="0.3">
      <c r="A30" t="str">
        <f t="shared" si="0"/>
        <v>48E UNC Hospitals - Enterprise Fund</v>
      </c>
      <c r="B30" s="5" t="s">
        <v>224</v>
      </c>
      <c r="C30" s="4" t="s">
        <v>225</v>
      </c>
      <c r="D30" s="4" t="s">
        <v>172</v>
      </c>
    </row>
    <row r="31" spans="1:4" ht="15.6" x14ac:dyDescent="0.3">
      <c r="A31" t="str">
        <f t="shared" si="0"/>
        <v>48L UNC Hospitals - LITF</v>
      </c>
      <c r="B31" s="5" t="s">
        <v>26</v>
      </c>
      <c r="C31" s="4" t="s">
        <v>27</v>
      </c>
      <c r="D31" s="4" t="s">
        <v>172</v>
      </c>
    </row>
    <row r="32" spans="1:4" ht="15.6" x14ac:dyDescent="0.3">
      <c r="A32" t="str">
        <f t="shared" si="0"/>
        <v>48R Rex Healthcare</v>
      </c>
      <c r="B32" s="5" t="s">
        <v>25</v>
      </c>
      <c r="C32" s="4" t="s">
        <v>102</v>
      </c>
      <c r="D32" s="4" t="s">
        <v>172</v>
      </c>
    </row>
    <row r="33" spans="1:4" ht="15.6" x14ac:dyDescent="0.3">
      <c r="A33" t="str">
        <f t="shared" si="0"/>
        <v>48C Chatham Hospital</v>
      </c>
      <c r="B33" s="5" t="s">
        <v>294</v>
      </c>
      <c r="C33" s="14" t="s">
        <v>295</v>
      </c>
      <c r="D33" s="4" t="s">
        <v>172</v>
      </c>
    </row>
    <row r="34" spans="1:4" ht="15.6" x14ac:dyDescent="0.3">
      <c r="A34" t="str">
        <f t="shared" si="0"/>
        <v>48T UNC Hlth Care-Triangle Physicians Network</v>
      </c>
      <c r="B34" s="5" t="s">
        <v>303</v>
      </c>
      <c r="C34" s="15" t="s">
        <v>304</v>
      </c>
      <c r="D34" s="4" t="s">
        <v>172</v>
      </c>
    </row>
    <row r="35" spans="1:4" ht="15.6" x14ac:dyDescent="0.3">
      <c r="A35" t="str">
        <f t="shared" si="0"/>
        <v>48HP High Point Regional Health</v>
      </c>
      <c r="B35" s="5" t="s">
        <v>368</v>
      </c>
      <c r="C35" s="15" t="s">
        <v>370</v>
      </c>
      <c r="D35" s="4" t="s">
        <v>172</v>
      </c>
    </row>
    <row r="36" spans="1:4" ht="15.6" x14ac:dyDescent="0.3">
      <c r="A36" t="str">
        <f t="shared" si="0"/>
        <v>48CW Caldwell Memorial Hospital</v>
      </c>
      <c r="B36" s="5" t="s">
        <v>369</v>
      </c>
      <c r="C36" s="15" t="s">
        <v>371</v>
      </c>
      <c r="D36" s="4" t="s">
        <v>172</v>
      </c>
    </row>
    <row r="37" spans="1:4" ht="15.6" x14ac:dyDescent="0.3">
      <c r="A37" t="str">
        <f t="shared" si="0"/>
        <v>50 Community College System Office</v>
      </c>
      <c r="B37" s="5" t="s">
        <v>467</v>
      </c>
      <c r="C37" s="4" t="s">
        <v>3</v>
      </c>
      <c r="D37" s="4" t="s">
        <v>228</v>
      </c>
    </row>
    <row r="38" spans="1:4" ht="15.6" x14ac:dyDescent="0.3">
      <c r="A38" t="str">
        <f t="shared" si="0"/>
        <v>60 State Board of Elections</v>
      </c>
      <c r="B38" s="5" t="s">
        <v>468</v>
      </c>
      <c r="C38" s="4" t="s">
        <v>4</v>
      </c>
      <c r="D38" s="4" t="s">
        <v>228</v>
      </c>
    </row>
    <row r="39" spans="1:4" ht="15.6" x14ac:dyDescent="0.3">
      <c r="A39" t="str">
        <f t="shared" si="0"/>
        <v>61 NC Education Lottery</v>
      </c>
      <c r="B39" s="5" t="s">
        <v>227</v>
      </c>
      <c r="C39" s="4" t="s">
        <v>103</v>
      </c>
      <c r="D39" s="4" t="s">
        <v>228</v>
      </c>
    </row>
    <row r="40" spans="1:4" ht="15.6" x14ac:dyDescent="0.3">
      <c r="A40" t="str">
        <f t="shared" si="0"/>
        <v>67 Office of Administrative Hearings</v>
      </c>
      <c r="B40" s="5" t="s">
        <v>469</v>
      </c>
      <c r="C40" s="4" t="s">
        <v>42</v>
      </c>
      <c r="D40" s="4" t="s">
        <v>228</v>
      </c>
    </row>
    <row r="41" spans="1:4" ht="15.6" x14ac:dyDescent="0.3">
      <c r="A41" t="str">
        <f t="shared" si="0"/>
        <v>69 USS North Carolina Battleship Comm.</v>
      </c>
      <c r="B41" s="5" t="s">
        <v>69</v>
      </c>
      <c r="C41" s="4" t="s">
        <v>154</v>
      </c>
      <c r="D41" s="4" t="s">
        <v>228</v>
      </c>
    </row>
    <row r="42" spans="1:4" ht="15.6" x14ac:dyDescent="0.3">
      <c r="A42" t="str">
        <f t="shared" si="0"/>
        <v>6BC Deferred Comp &amp; NC 401(k)-Combined Pkg</v>
      </c>
      <c r="B42" s="5" t="s">
        <v>353</v>
      </c>
      <c r="C42" s="15" t="s">
        <v>352</v>
      </c>
      <c r="D42" s="4" t="s">
        <v>228</v>
      </c>
    </row>
    <row r="43" spans="1:4" ht="15.6" x14ac:dyDescent="0.3">
      <c r="A43" t="str">
        <f t="shared" si="0"/>
        <v>87 NC School of Science &amp; Mathematics</v>
      </c>
      <c r="B43" s="5" t="s">
        <v>317</v>
      </c>
      <c r="C43" s="14" t="s">
        <v>292</v>
      </c>
      <c r="D43" s="4" t="s">
        <v>172</v>
      </c>
    </row>
    <row r="44" spans="1:4" ht="15.6" x14ac:dyDescent="0.3">
      <c r="A44" t="str">
        <f t="shared" si="0"/>
        <v>90 General Fund - OSC</v>
      </c>
      <c r="B44" s="5" t="s">
        <v>276</v>
      </c>
      <c r="C44" s="4" t="s">
        <v>277</v>
      </c>
      <c r="D44" s="4" t="s">
        <v>228</v>
      </c>
    </row>
    <row r="45" spans="1:4" ht="15.6" x14ac:dyDescent="0.3">
      <c r="A45" t="str">
        <f t="shared" si="0"/>
        <v>99 General Fund - DOR</v>
      </c>
      <c r="B45" s="5" t="s">
        <v>279</v>
      </c>
      <c r="C45" s="4" t="s">
        <v>278</v>
      </c>
      <c r="D45" s="4" t="s">
        <v>228</v>
      </c>
    </row>
    <row r="46" spans="1:4" ht="15.6" x14ac:dyDescent="0.3">
      <c r="A46" t="str">
        <f t="shared" si="0"/>
        <v>RX OSC-Central Accounts</v>
      </c>
      <c r="B46" s="5" t="s">
        <v>5</v>
      </c>
      <c r="C46" s="4" t="s">
        <v>96</v>
      </c>
      <c r="D46" s="4" t="s">
        <v>228</v>
      </c>
    </row>
    <row r="47" spans="1:4" ht="15.6" x14ac:dyDescent="0.3">
      <c r="A47" t="str">
        <f t="shared" si="0"/>
        <v>U10 UNC-General Administration</v>
      </c>
      <c r="B47" s="5" t="s">
        <v>71</v>
      </c>
      <c r="C47" s="4" t="s">
        <v>28</v>
      </c>
      <c r="D47" s="4" t="s">
        <v>172</v>
      </c>
    </row>
    <row r="48" spans="1:4" ht="15.6" x14ac:dyDescent="0.3">
      <c r="A48" t="str">
        <f t="shared" si="0"/>
        <v>U20 UNC at Chapel Hill</v>
      </c>
      <c r="B48" s="5" t="s">
        <v>72</v>
      </c>
      <c r="C48" s="4" t="s">
        <v>155</v>
      </c>
      <c r="D48" s="4" t="s">
        <v>172</v>
      </c>
    </row>
    <row r="49" spans="1:4" ht="15.6" x14ac:dyDescent="0.3">
      <c r="A49" t="str">
        <f t="shared" si="0"/>
        <v>U30 North Carolina State University</v>
      </c>
      <c r="B49" s="5" t="s">
        <v>73</v>
      </c>
      <c r="C49" s="4" t="s">
        <v>29</v>
      </c>
      <c r="D49" s="4" t="s">
        <v>172</v>
      </c>
    </row>
    <row r="50" spans="1:4" ht="15.6" x14ac:dyDescent="0.3">
      <c r="A50" t="str">
        <f t="shared" si="0"/>
        <v>U40 UNC at Greensboro</v>
      </c>
      <c r="B50" s="5" t="s">
        <v>74</v>
      </c>
      <c r="C50" s="4" t="s">
        <v>156</v>
      </c>
      <c r="D50" s="4" t="s">
        <v>172</v>
      </c>
    </row>
    <row r="51" spans="1:4" ht="15.6" x14ac:dyDescent="0.3">
      <c r="A51" t="str">
        <f t="shared" si="0"/>
        <v>U50 UNC at Charlotte</v>
      </c>
      <c r="B51" s="5" t="s">
        <v>75</v>
      </c>
      <c r="C51" s="4" t="s">
        <v>33</v>
      </c>
      <c r="D51" s="4" t="s">
        <v>172</v>
      </c>
    </row>
    <row r="52" spans="1:4" ht="15.6" x14ac:dyDescent="0.3">
      <c r="A52" t="str">
        <f t="shared" si="0"/>
        <v>U55 UNC at Asheville</v>
      </c>
      <c r="B52" s="5" t="s">
        <v>76</v>
      </c>
      <c r="C52" s="4" t="s">
        <v>34</v>
      </c>
      <c r="D52" s="4" t="s">
        <v>172</v>
      </c>
    </row>
    <row r="53" spans="1:4" ht="15.6" x14ac:dyDescent="0.3">
      <c r="A53" t="str">
        <f t="shared" si="0"/>
        <v>U60 UNC at Wilmington</v>
      </c>
      <c r="B53" s="5" t="s">
        <v>7</v>
      </c>
      <c r="C53" s="4" t="s">
        <v>35</v>
      </c>
      <c r="D53" s="4" t="s">
        <v>172</v>
      </c>
    </row>
    <row r="54" spans="1:4" ht="15.6" x14ac:dyDescent="0.3">
      <c r="A54" t="str">
        <f t="shared" si="0"/>
        <v>U65 East Carolina University</v>
      </c>
      <c r="B54" s="5" t="s">
        <v>8</v>
      </c>
      <c r="C54" s="4" t="s">
        <v>0</v>
      </c>
      <c r="D54" s="4" t="s">
        <v>172</v>
      </c>
    </row>
    <row r="55" spans="1:4" ht="15.6" x14ac:dyDescent="0.3">
      <c r="A55" t="str">
        <f t="shared" si="0"/>
        <v>U70 North Carolina A&amp;T University</v>
      </c>
      <c r="B55" s="5" t="s">
        <v>9</v>
      </c>
      <c r="C55" s="14" t="s">
        <v>291</v>
      </c>
      <c r="D55" s="4" t="s">
        <v>172</v>
      </c>
    </row>
    <row r="56" spans="1:4" ht="15.6" x14ac:dyDescent="0.3">
      <c r="A56" t="str">
        <f t="shared" si="0"/>
        <v>U75 Western Carolina University</v>
      </c>
      <c r="B56" s="5" t="s">
        <v>10</v>
      </c>
      <c r="C56" s="4" t="s">
        <v>31</v>
      </c>
      <c r="D56" s="4" t="s">
        <v>172</v>
      </c>
    </row>
    <row r="57" spans="1:4" ht="15.6" x14ac:dyDescent="0.3">
      <c r="A57" t="str">
        <f t="shared" si="0"/>
        <v>U80 Appalachian State University</v>
      </c>
      <c r="B57" s="5" t="s">
        <v>160</v>
      </c>
      <c r="C57" s="4" t="s">
        <v>30</v>
      </c>
      <c r="D57" s="4" t="s">
        <v>172</v>
      </c>
    </row>
    <row r="58" spans="1:4" ht="15.6" x14ac:dyDescent="0.3">
      <c r="A58" t="str">
        <f t="shared" si="0"/>
        <v>U82 UNC at Pembroke</v>
      </c>
      <c r="B58" s="5" t="s">
        <v>161</v>
      </c>
      <c r="C58" s="4" t="s">
        <v>36</v>
      </c>
      <c r="D58" s="4" t="s">
        <v>172</v>
      </c>
    </row>
    <row r="59" spans="1:4" ht="15.6" x14ac:dyDescent="0.3">
      <c r="A59" t="str">
        <f t="shared" si="0"/>
        <v>U84 Winston-Salem State University</v>
      </c>
      <c r="B59" s="5" t="s">
        <v>162</v>
      </c>
      <c r="C59" s="4" t="s">
        <v>32</v>
      </c>
      <c r="D59" s="4" t="s">
        <v>172</v>
      </c>
    </row>
    <row r="60" spans="1:4" ht="15.6" x14ac:dyDescent="0.3">
      <c r="A60" t="str">
        <f t="shared" si="0"/>
        <v>U86 Elizabeth City State University</v>
      </c>
      <c r="B60" s="5" t="s">
        <v>163</v>
      </c>
      <c r="C60" s="4" t="s">
        <v>11</v>
      </c>
      <c r="D60" s="4" t="s">
        <v>172</v>
      </c>
    </row>
    <row r="61" spans="1:4" ht="15.6" x14ac:dyDescent="0.3">
      <c r="A61" t="str">
        <f t="shared" si="0"/>
        <v>U88 Fayetteville State University</v>
      </c>
      <c r="B61" s="5" t="s">
        <v>164</v>
      </c>
      <c r="C61" s="4" t="s">
        <v>12</v>
      </c>
      <c r="D61" s="4" t="s">
        <v>172</v>
      </c>
    </row>
    <row r="62" spans="1:4" ht="15.6" x14ac:dyDescent="0.3">
      <c r="A62" t="str">
        <f t="shared" si="0"/>
        <v>U90 North Carolina Central University</v>
      </c>
      <c r="B62" s="5" t="s">
        <v>165</v>
      </c>
      <c r="C62" s="4" t="s">
        <v>1</v>
      </c>
      <c r="D62" s="4" t="s">
        <v>172</v>
      </c>
    </row>
    <row r="63" spans="1:4" ht="15.6" x14ac:dyDescent="0.3">
      <c r="A63" t="str">
        <f t="shared" si="0"/>
        <v>U92 UNC School of the Arts</v>
      </c>
      <c r="B63" s="5" t="s">
        <v>166</v>
      </c>
      <c r="C63" s="14" t="s">
        <v>290</v>
      </c>
      <c r="D63" s="4" t="s">
        <v>172</v>
      </c>
    </row>
    <row r="64" spans="1:4" ht="15.6" x14ac:dyDescent="0.3">
      <c r="A64" t="str">
        <f t="shared" si="0"/>
        <v>ZL Gateway University Research Park, Inc.</v>
      </c>
      <c r="B64" s="5" t="s">
        <v>320</v>
      </c>
      <c r="C64" s="14" t="s">
        <v>321</v>
      </c>
      <c r="D64" s="4" t="s">
        <v>172</v>
      </c>
    </row>
  </sheetData>
  <hyperlinks>
    <hyperlink ref="C1" location="Index!A1" display="Office of the State Controller"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0">
    <tabColor rgb="FFFFFF00"/>
  </sheetPr>
  <dimension ref="A1:G10"/>
  <sheetViews>
    <sheetView workbookViewId="0">
      <selection activeCell="A6" sqref="A6"/>
    </sheetView>
  </sheetViews>
  <sheetFormatPr defaultColWidth="9.109375" defaultRowHeight="15.6" x14ac:dyDescent="0.3"/>
  <cols>
    <col min="1" max="1" width="10.109375" style="4" bestFit="1" customWidth="1"/>
    <col min="2" max="16384" width="9.109375" style="4"/>
  </cols>
  <sheetData>
    <row r="1" spans="1:7" x14ac:dyDescent="0.3">
      <c r="A1" s="7" t="s">
        <v>54</v>
      </c>
    </row>
    <row r="2" spans="1:7" x14ac:dyDescent="0.3">
      <c r="A2" s="8">
        <v>43281</v>
      </c>
      <c r="B2" s="4" t="s">
        <v>55</v>
      </c>
    </row>
    <row r="3" spans="1:7" x14ac:dyDescent="0.3">
      <c r="A3" s="8">
        <v>42917</v>
      </c>
      <c r="B3" s="4" t="s">
        <v>145</v>
      </c>
    </row>
    <row r="4" spans="1:7" x14ac:dyDescent="0.3">
      <c r="A4" s="8">
        <v>42916</v>
      </c>
      <c r="B4" s="4" t="s">
        <v>146</v>
      </c>
    </row>
    <row r="5" spans="1:7" x14ac:dyDescent="0.3">
      <c r="A5" s="8">
        <v>43282</v>
      </c>
      <c r="B5" s="4" t="s">
        <v>43</v>
      </c>
    </row>
    <row r="6" spans="1:7" x14ac:dyDescent="0.3">
      <c r="A6" s="8">
        <v>43646</v>
      </c>
      <c r="B6" s="4" t="s">
        <v>159</v>
      </c>
    </row>
    <row r="8" spans="1:7" x14ac:dyDescent="0.3">
      <c r="A8" s="39" t="s">
        <v>341</v>
      </c>
      <c r="B8" s="40"/>
      <c r="C8" s="40"/>
      <c r="D8" s="40"/>
      <c r="E8" s="40"/>
      <c r="F8" s="40"/>
      <c r="G8" s="40"/>
    </row>
    <row r="9" spans="1:7" x14ac:dyDescent="0.3">
      <c r="A9" s="40" t="s">
        <v>342</v>
      </c>
      <c r="B9" s="40"/>
      <c r="C9" s="40"/>
      <c r="D9" s="40"/>
      <c r="E9" s="40"/>
      <c r="F9" s="40"/>
      <c r="G9" s="40"/>
    </row>
    <row r="10" spans="1:7" x14ac:dyDescent="0.3">
      <c r="A10" s="40" t="s">
        <v>343</v>
      </c>
      <c r="B10" s="40"/>
      <c r="C10" s="40"/>
      <c r="D10" s="40"/>
      <c r="E10" s="40"/>
      <c r="F10" s="40"/>
      <c r="G10" s="40"/>
    </row>
  </sheetData>
  <customSheetViews>
    <customSheetView guid="{9FCFC836-1CA5-48BF-958D-24D2EA94B219}">
      <selection activeCell="A6" sqref="A6"/>
      <pageMargins left="0.75" right="0.75" top="1" bottom="1" header="0.5" footer="0.5"/>
      <headerFooter alignWithMargins="0"/>
    </customSheetView>
    <customSheetView guid="{B08879A4-635B-4C39-9937-AC7883D562FC}">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Z169"/>
  <sheetViews>
    <sheetView showGridLines="0" zoomScaleNormal="100" workbookViewId="0">
      <selection sqref="A1:Q1"/>
    </sheetView>
  </sheetViews>
  <sheetFormatPr defaultRowHeight="15.6" x14ac:dyDescent="0.3"/>
  <cols>
    <col min="1" max="1" width="11.5546875" style="82" customWidth="1"/>
    <col min="2" max="2" width="1.5546875" style="82" customWidth="1"/>
    <col min="3" max="3" width="15.44140625" style="82" customWidth="1"/>
    <col min="4" max="4" width="1.6640625" style="82" customWidth="1"/>
    <col min="5" max="5" width="24" style="82" customWidth="1"/>
    <col min="6" max="6" width="1.6640625" style="82" customWidth="1"/>
    <col min="7" max="7" width="17.44140625" style="82" customWidth="1"/>
    <col min="8" max="8" width="1.6640625" style="82" customWidth="1"/>
    <col min="9" max="9" width="18.33203125" style="82" customWidth="1"/>
    <col min="10" max="10" width="1.6640625" style="82" customWidth="1"/>
    <col min="11" max="11" width="32.44140625" style="82" customWidth="1"/>
    <col min="12" max="12" width="2.109375" style="82" customWidth="1"/>
    <col min="13" max="13" width="14.88671875" style="82" customWidth="1"/>
    <col min="14" max="14" width="3" style="82" customWidth="1"/>
    <col min="15" max="15" width="11" style="82" customWidth="1"/>
    <col min="16" max="16" width="2.109375" style="82" customWidth="1"/>
    <col min="17" max="17" width="10.44140625" style="82" customWidth="1"/>
    <col min="18" max="18" width="6.6640625" style="82" customWidth="1"/>
    <col min="19" max="19" width="7" style="82" hidden="1" customWidth="1"/>
    <col min="20" max="20" width="2" style="82" hidden="1" customWidth="1"/>
    <col min="21" max="24" width="7" style="82" hidden="1" customWidth="1"/>
    <col min="25" max="25" width="6.44140625" style="82" hidden="1" customWidth="1"/>
    <col min="26" max="26" width="9.109375" style="82" hidden="1" customWidth="1"/>
    <col min="27" max="263" width="9.109375" style="82"/>
    <col min="264" max="264" width="0" style="82" hidden="1" customWidth="1"/>
    <col min="265" max="265" width="15.44140625" style="82" customWidth="1"/>
    <col min="266" max="266" width="1.6640625" style="82" customWidth="1"/>
    <col min="267" max="267" width="22.5546875" style="82" customWidth="1"/>
    <col min="268" max="268" width="1.6640625" style="82" customWidth="1"/>
    <col min="269" max="269" width="17.44140625" style="82" customWidth="1"/>
    <col min="270" max="270" width="1.6640625" style="82" customWidth="1"/>
    <col min="271" max="271" width="14.109375" style="82" customWidth="1"/>
    <col min="272" max="272" width="1.6640625" style="82" customWidth="1"/>
    <col min="273" max="273" width="28.5546875" style="82" customWidth="1"/>
    <col min="274" max="274" width="4.6640625" style="82" customWidth="1"/>
    <col min="275" max="281" width="0" style="82" hidden="1" customWidth="1"/>
    <col min="282" max="519" width="9.109375" style="82"/>
    <col min="520" max="520" width="0" style="82" hidden="1" customWidth="1"/>
    <col min="521" max="521" width="15.44140625" style="82" customWidth="1"/>
    <col min="522" max="522" width="1.6640625" style="82" customWidth="1"/>
    <col min="523" max="523" width="22.5546875" style="82" customWidth="1"/>
    <col min="524" max="524" width="1.6640625" style="82" customWidth="1"/>
    <col min="525" max="525" width="17.44140625" style="82" customWidth="1"/>
    <col min="526" max="526" width="1.6640625" style="82" customWidth="1"/>
    <col min="527" max="527" width="14.109375" style="82" customWidth="1"/>
    <col min="528" max="528" width="1.6640625" style="82" customWidth="1"/>
    <col min="529" max="529" width="28.5546875" style="82" customWidth="1"/>
    <col min="530" max="530" width="4.6640625" style="82" customWidth="1"/>
    <col min="531" max="537" width="0" style="82" hidden="1" customWidth="1"/>
    <col min="538" max="775" width="9.109375" style="82"/>
    <col min="776" max="776" width="0" style="82" hidden="1" customWidth="1"/>
    <col min="777" max="777" width="15.44140625" style="82" customWidth="1"/>
    <col min="778" max="778" width="1.6640625" style="82" customWidth="1"/>
    <col min="779" max="779" width="22.5546875" style="82" customWidth="1"/>
    <col min="780" max="780" width="1.6640625" style="82" customWidth="1"/>
    <col min="781" max="781" width="17.44140625" style="82" customWidth="1"/>
    <col min="782" max="782" width="1.6640625" style="82" customWidth="1"/>
    <col min="783" max="783" width="14.109375" style="82" customWidth="1"/>
    <col min="784" max="784" width="1.6640625" style="82" customWidth="1"/>
    <col min="785" max="785" width="28.5546875" style="82" customWidth="1"/>
    <col min="786" max="786" width="4.6640625" style="82" customWidth="1"/>
    <col min="787" max="793" width="0" style="82" hidden="1" customWidth="1"/>
    <col min="794" max="1031" width="9.109375" style="82"/>
    <col min="1032" max="1032" width="0" style="82" hidden="1" customWidth="1"/>
    <col min="1033" max="1033" width="15.44140625" style="82" customWidth="1"/>
    <col min="1034" max="1034" width="1.6640625" style="82" customWidth="1"/>
    <col min="1035" max="1035" width="22.5546875" style="82" customWidth="1"/>
    <col min="1036" max="1036" width="1.6640625" style="82" customWidth="1"/>
    <col min="1037" max="1037" width="17.44140625" style="82" customWidth="1"/>
    <col min="1038" max="1038" width="1.6640625" style="82" customWidth="1"/>
    <col min="1039" max="1039" width="14.109375" style="82" customWidth="1"/>
    <col min="1040" max="1040" width="1.6640625" style="82" customWidth="1"/>
    <col min="1041" max="1041" width="28.5546875" style="82" customWidth="1"/>
    <col min="1042" max="1042" width="4.6640625" style="82" customWidth="1"/>
    <col min="1043" max="1049" width="0" style="82" hidden="1" customWidth="1"/>
    <col min="1050" max="1287" width="9.109375" style="82"/>
    <col min="1288" max="1288" width="0" style="82" hidden="1" customWidth="1"/>
    <col min="1289" max="1289" width="15.44140625" style="82" customWidth="1"/>
    <col min="1290" max="1290" width="1.6640625" style="82" customWidth="1"/>
    <col min="1291" max="1291" width="22.5546875" style="82" customWidth="1"/>
    <col min="1292" max="1292" width="1.6640625" style="82" customWidth="1"/>
    <col min="1293" max="1293" width="17.44140625" style="82" customWidth="1"/>
    <col min="1294" max="1294" width="1.6640625" style="82" customWidth="1"/>
    <col min="1295" max="1295" width="14.109375" style="82" customWidth="1"/>
    <col min="1296" max="1296" width="1.6640625" style="82" customWidth="1"/>
    <col min="1297" max="1297" width="28.5546875" style="82" customWidth="1"/>
    <col min="1298" max="1298" width="4.6640625" style="82" customWidth="1"/>
    <col min="1299" max="1305" width="0" style="82" hidden="1" customWidth="1"/>
    <col min="1306" max="1543" width="9.109375" style="82"/>
    <col min="1544" max="1544" width="0" style="82" hidden="1" customWidth="1"/>
    <col min="1545" max="1545" width="15.44140625" style="82" customWidth="1"/>
    <col min="1546" max="1546" width="1.6640625" style="82" customWidth="1"/>
    <col min="1547" max="1547" width="22.5546875" style="82" customWidth="1"/>
    <col min="1548" max="1548" width="1.6640625" style="82" customWidth="1"/>
    <col min="1549" max="1549" width="17.44140625" style="82" customWidth="1"/>
    <col min="1550" max="1550" width="1.6640625" style="82" customWidth="1"/>
    <col min="1551" max="1551" width="14.109375" style="82" customWidth="1"/>
    <col min="1552" max="1552" width="1.6640625" style="82" customWidth="1"/>
    <col min="1553" max="1553" width="28.5546875" style="82" customWidth="1"/>
    <col min="1554" max="1554" width="4.6640625" style="82" customWidth="1"/>
    <col min="1555" max="1561" width="0" style="82" hidden="1" customWidth="1"/>
    <col min="1562" max="1799" width="9.109375" style="82"/>
    <col min="1800" max="1800" width="0" style="82" hidden="1" customWidth="1"/>
    <col min="1801" max="1801" width="15.44140625" style="82" customWidth="1"/>
    <col min="1802" max="1802" width="1.6640625" style="82" customWidth="1"/>
    <col min="1803" max="1803" width="22.5546875" style="82" customWidth="1"/>
    <col min="1804" max="1804" width="1.6640625" style="82" customWidth="1"/>
    <col min="1805" max="1805" width="17.44140625" style="82" customWidth="1"/>
    <col min="1806" max="1806" width="1.6640625" style="82" customWidth="1"/>
    <col min="1807" max="1807" width="14.109375" style="82" customWidth="1"/>
    <col min="1808" max="1808" width="1.6640625" style="82" customWidth="1"/>
    <col min="1809" max="1809" width="28.5546875" style="82" customWidth="1"/>
    <col min="1810" max="1810" width="4.6640625" style="82" customWidth="1"/>
    <col min="1811" max="1817" width="0" style="82" hidden="1" customWidth="1"/>
    <col min="1818" max="2055" width="9.109375" style="82"/>
    <col min="2056" max="2056" width="0" style="82" hidden="1" customWidth="1"/>
    <col min="2057" max="2057" width="15.44140625" style="82" customWidth="1"/>
    <col min="2058" max="2058" width="1.6640625" style="82" customWidth="1"/>
    <col min="2059" max="2059" width="22.5546875" style="82" customWidth="1"/>
    <col min="2060" max="2060" width="1.6640625" style="82" customWidth="1"/>
    <col min="2061" max="2061" width="17.44140625" style="82" customWidth="1"/>
    <col min="2062" max="2062" width="1.6640625" style="82" customWidth="1"/>
    <col min="2063" max="2063" width="14.109375" style="82" customWidth="1"/>
    <col min="2064" max="2064" width="1.6640625" style="82" customWidth="1"/>
    <col min="2065" max="2065" width="28.5546875" style="82" customWidth="1"/>
    <col min="2066" max="2066" width="4.6640625" style="82" customWidth="1"/>
    <col min="2067" max="2073" width="0" style="82" hidden="1" customWidth="1"/>
    <col min="2074" max="2311" width="9.109375" style="82"/>
    <col min="2312" max="2312" width="0" style="82" hidden="1" customWidth="1"/>
    <col min="2313" max="2313" width="15.44140625" style="82" customWidth="1"/>
    <col min="2314" max="2314" width="1.6640625" style="82" customWidth="1"/>
    <col min="2315" max="2315" width="22.5546875" style="82" customWidth="1"/>
    <col min="2316" max="2316" width="1.6640625" style="82" customWidth="1"/>
    <col min="2317" max="2317" width="17.44140625" style="82" customWidth="1"/>
    <col min="2318" max="2318" width="1.6640625" style="82" customWidth="1"/>
    <col min="2319" max="2319" width="14.109375" style="82" customWidth="1"/>
    <col min="2320" max="2320" width="1.6640625" style="82" customWidth="1"/>
    <col min="2321" max="2321" width="28.5546875" style="82" customWidth="1"/>
    <col min="2322" max="2322" width="4.6640625" style="82" customWidth="1"/>
    <col min="2323" max="2329" width="0" style="82" hidden="1" customWidth="1"/>
    <col min="2330" max="2567" width="9.109375" style="82"/>
    <col min="2568" max="2568" width="0" style="82" hidden="1" customWidth="1"/>
    <col min="2569" max="2569" width="15.44140625" style="82" customWidth="1"/>
    <col min="2570" max="2570" width="1.6640625" style="82" customWidth="1"/>
    <col min="2571" max="2571" width="22.5546875" style="82" customWidth="1"/>
    <col min="2572" max="2572" width="1.6640625" style="82" customWidth="1"/>
    <col min="2573" max="2573" width="17.44140625" style="82" customWidth="1"/>
    <col min="2574" max="2574" width="1.6640625" style="82" customWidth="1"/>
    <col min="2575" max="2575" width="14.109375" style="82" customWidth="1"/>
    <col min="2576" max="2576" width="1.6640625" style="82" customWidth="1"/>
    <col min="2577" max="2577" width="28.5546875" style="82" customWidth="1"/>
    <col min="2578" max="2578" width="4.6640625" style="82" customWidth="1"/>
    <col min="2579" max="2585" width="0" style="82" hidden="1" customWidth="1"/>
    <col min="2586" max="2823" width="9.109375" style="82"/>
    <col min="2824" max="2824" width="0" style="82" hidden="1" customWidth="1"/>
    <col min="2825" max="2825" width="15.44140625" style="82" customWidth="1"/>
    <col min="2826" max="2826" width="1.6640625" style="82" customWidth="1"/>
    <col min="2827" max="2827" width="22.5546875" style="82" customWidth="1"/>
    <col min="2828" max="2828" width="1.6640625" style="82" customWidth="1"/>
    <col min="2829" max="2829" width="17.44140625" style="82" customWidth="1"/>
    <col min="2830" max="2830" width="1.6640625" style="82" customWidth="1"/>
    <col min="2831" max="2831" width="14.109375" style="82" customWidth="1"/>
    <col min="2832" max="2832" width="1.6640625" style="82" customWidth="1"/>
    <col min="2833" max="2833" width="28.5546875" style="82" customWidth="1"/>
    <col min="2834" max="2834" width="4.6640625" style="82" customWidth="1"/>
    <col min="2835" max="2841" width="0" style="82" hidden="1" customWidth="1"/>
    <col min="2842" max="3079" width="9.109375" style="82"/>
    <col min="3080" max="3080" width="0" style="82" hidden="1" customWidth="1"/>
    <col min="3081" max="3081" width="15.44140625" style="82" customWidth="1"/>
    <col min="3082" max="3082" width="1.6640625" style="82" customWidth="1"/>
    <col min="3083" max="3083" width="22.5546875" style="82" customWidth="1"/>
    <col min="3084" max="3084" width="1.6640625" style="82" customWidth="1"/>
    <col min="3085" max="3085" width="17.44140625" style="82" customWidth="1"/>
    <col min="3086" max="3086" width="1.6640625" style="82" customWidth="1"/>
    <col min="3087" max="3087" width="14.109375" style="82" customWidth="1"/>
    <col min="3088" max="3088" width="1.6640625" style="82" customWidth="1"/>
    <col min="3089" max="3089" width="28.5546875" style="82" customWidth="1"/>
    <col min="3090" max="3090" width="4.6640625" style="82" customWidth="1"/>
    <col min="3091" max="3097" width="0" style="82" hidden="1" customWidth="1"/>
    <col min="3098" max="3335" width="9.109375" style="82"/>
    <col min="3336" max="3336" width="0" style="82" hidden="1" customWidth="1"/>
    <col min="3337" max="3337" width="15.44140625" style="82" customWidth="1"/>
    <col min="3338" max="3338" width="1.6640625" style="82" customWidth="1"/>
    <col min="3339" max="3339" width="22.5546875" style="82" customWidth="1"/>
    <col min="3340" max="3340" width="1.6640625" style="82" customWidth="1"/>
    <col min="3341" max="3341" width="17.44140625" style="82" customWidth="1"/>
    <col min="3342" max="3342" width="1.6640625" style="82" customWidth="1"/>
    <col min="3343" max="3343" width="14.109375" style="82" customWidth="1"/>
    <col min="3344" max="3344" width="1.6640625" style="82" customWidth="1"/>
    <col min="3345" max="3345" width="28.5546875" style="82" customWidth="1"/>
    <col min="3346" max="3346" width="4.6640625" style="82" customWidth="1"/>
    <col min="3347" max="3353" width="0" style="82" hidden="1" customWidth="1"/>
    <col min="3354" max="3591" width="9.109375" style="82"/>
    <col min="3592" max="3592" width="0" style="82" hidden="1" customWidth="1"/>
    <col min="3593" max="3593" width="15.44140625" style="82" customWidth="1"/>
    <col min="3594" max="3594" width="1.6640625" style="82" customWidth="1"/>
    <col min="3595" max="3595" width="22.5546875" style="82" customWidth="1"/>
    <col min="3596" max="3596" width="1.6640625" style="82" customWidth="1"/>
    <col min="3597" max="3597" width="17.44140625" style="82" customWidth="1"/>
    <col min="3598" max="3598" width="1.6640625" style="82" customWidth="1"/>
    <col min="3599" max="3599" width="14.109375" style="82" customWidth="1"/>
    <col min="3600" max="3600" width="1.6640625" style="82" customWidth="1"/>
    <col min="3601" max="3601" width="28.5546875" style="82" customWidth="1"/>
    <col min="3602" max="3602" width="4.6640625" style="82" customWidth="1"/>
    <col min="3603" max="3609" width="0" style="82" hidden="1" customWidth="1"/>
    <col min="3610" max="3847" width="9.109375" style="82"/>
    <col min="3848" max="3848" width="0" style="82" hidden="1" customWidth="1"/>
    <col min="3849" max="3849" width="15.44140625" style="82" customWidth="1"/>
    <col min="3850" max="3850" width="1.6640625" style="82" customWidth="1"/>
    <col min="3851" max="3851" width="22.5546875" style="82" customWidth="1"/>
    <col min="3852" max="3852" width="1.6640625" style="82" customWidth="1"/>
    <col min="3853" max="3853" width="17.44140625" style="82" customWidth="1"/>
    <col min="3854" max="3854" width="1.6640625" style="82" customWidth="1"/>
    <col min="3855" max="3855" width="14.109375" style="82" customWidth="1"/>
    <col min="3856" max="3856" width="1.6640625" style="82" customWidth="1"/>
    <col min="3857" max="3857" width="28.5546875" style="82" customWidth="1"/>
    <col min="3858" max="3858" width="4.6640625" style="82" customWidth="1"/>
    <col min="3859" max="3865" width="0" style="82" hidden="1" customWidth="1"/>
    <col min="3866" max="4103" width="9.109375" style="82"/>
    <col min="4104" max="4104" width="0" style="82" hidden="1" customWidth="1"/>
    <col min="4105" max="4105" width="15.44140625" style="82" customWidth="1"/>
    <col min="4106" max="4106" width="1.6640625" style="82" customWidth="1"/>
    <col min="4107" max="4107" width="22.5546875" style="82" customWidth="1"/>
    <col min="4108" max="4108" width="1.6640625" style="82" customWidth="1"/>
    <col min="4109" max="4109" width="17.44140625" style="82" customWidth="1"/>
    <col min="4110" max="4110" width="1.6640625" style="82" customWidth="1"/>
    <col min="4111" max="4111" width="14.109375" style="82" customWidth="1"/>
    <col min="4112" max="4112" width="1.6640625" style="82" customWidth="1"/>
    <col min="4113" max="4113" width="28.5546875" style="82" customWidth="1"/>
    <col min="4114" max="4114" width="4.6640625" style="82" customWidth="1"/>
    <col min="4115" max="4121" width="0" style="82" hidden="1" customWidth="1"/>
    <col min="4122" max="4359" width="9.109375" style="82"/>
    <col min="4360" max="4360" width="0" style="82" hidden="1" customWidth="1"/>
    <col min="4361" max="4361" width="15.44140625" style="82" customWidth="1"/>
    <col min="4362" max="4362" width="1.6640625" style="82" customWidth="1"/>
    <col min="4363" max="4363" width="22.5546875" style="82" customWidth="1"/>
    <col min="4364" max="4364" width="1.6640625" style="82" customWidth="1"/>
    <col min="4365" max="4365" width="17.44140625" style="82" customWidth="1"/>
    <col min="4366" max="4366" width="1.6640625" style="82" customWidth="1"/>
    <col min="4367" max="4367" width="14.109375" style="82" customWidth="1"/>
    <col min="4368" max="4368" width="1.6640625" style="82" customWidth="1"/>
    <col min="4369" max="4369" width="28.5546875" style="82" customWidth="1"/>
    <col min="4370" max="4370" width="4.6640625" style="82" customWidth="1"/>
    <col min="4371" max="4377" width="0" style="82" hidden="1" customWidth="1"/>
    <col min="4378" max="4615" width="9.109375" style="82"/>
    <col min="4616" max="4616" width="0" style="82" hidden="1" customWidth="1"/>
    <col min="4617" max="4617" width="15.44140625" style="82" customWidth="1"/>
    <col min="4618" max="4618" width="1.6640625" style="82" customWidth="1"/>
    <col min="4619" max="4619" width="22.5546875" style="82" customWidth="1"/>
    <col min="4620" max="4620" width="1.6640625" style="82" customWidth="1"/>
    <col min="4621" max="4621" width="17.44140625" style="82" customWidth="1"/>
    <col min="4622" max="4622" width="1.6640625" style="82" customWidth="1"/>
    <col min="4623" max="4623" width="14.109375" style="82" customWidth="1"/>
    <col min="4624" max="4624" width="1.6640625" style="82" customWidth="1"/>
    <col min="4625" max="4625" width="28.5546875" style="82" customWidth="1"/>
    <col min="4626" max="4626" width="4.6640625" style="82" customWidth="1"/>
    <col min="4627" max="4633" width="0" style="82" hidden="1" customWidth="1"/>
    <col min="4634" max="4871" width="9.109375" style="82"/>
    <col min="4872" max="4872" width="0" style="82" hidden="1" customWidth="1"/>
    <col min="4873" max="4873" width="15.44140625" style="82" customWidth="1"/>
    <col min="4874" max="4874" width="1.6640625" style="82" customWidth="1"/>
    <col min="4875" max="4875" width="22.5546875" style="82" customWidth="1"/>
    <col min="4876" max="4876" width="1.6640625" style="82" customWidth="1"/>
    <col min="4877" max="4877" width="17.44140625" style="82" customWidth="1"/>
    <col min="4878" max="4878" width="1.6640625" style="82" customWidth="1"/>
    <col min="4879" max="4879" width="14.109375" style="82" customWidth="1"/>
    <col min="4880" max="4880" width="1.6640625" style="82" customWidth="1"/>
    <col min="4881" max="4881" width="28.5546875" style="82" customWidth="1"/>
    <col min="4882" max="4882" width="4.6640625" style="82" customWidth="1"/>
    <col min="4883" max="4889" width="0" style="82" hidden="1" customWidth="1"/>
    <col min="4890" max="5127" width="9.109375" style="82"/>
    <col min="5128" max="5128" width="0" style="82" hidden="1" customWidth="1"/>
    <col min="5129" max="5129" width="15.44140625" style="82" customWidth="1"/>
    <col min="5130" max="5130" width="1.6640625" style="82" customWidth="1"/>
    <col min="5131" max="5131" width="22.5546875" style="82" customWidth="1"/>
    <col min="5132" max="5132" width="1.6640625" style="82" customWidth="1"/>
    <col min="5133" max="5133" width="17.44140625" style="82" customWidth="1"/>
    <col min="5134" max="5134" width="1.6640625" style="82" customWidth="1"/>
    <col min="5135" max="5135" width="14.109375" style="82" customWidth="1"/>
    <col min="5136" max="5136" width="1.6640625" style="82" customWidth="1"/>
    <col min="5137" max="5137" width="28.5546875" style="82" customWidth="1"/>
    <col min="5138" max="5138" width="4.6640625" style="82" customWidth="1"/>
    <col min="5139" max="5145" width="0" style="82" hidden="1" customWidth="1"/>
    <col min="5146" max="5383" width="9.109375" style="82"/>
    <col min="5384" max="5384" width="0" style="82" hidden="1" customWidth="1"/>
    <col min="5385" max="5385" width="15.44140625" style="82" customWidth="1"/>
    <col min="5386" max="5386" width="1.6640625" style="82" customWidth="1"/>
    <col min="5387" max="5387" width="22.5546875" style="82" customWidth="1"/>
    <col min="5388" max="5388" width="1.6640625" style="82" customWidth="1"/>
    <col min="5389" max="5389" width="17.44140625" style="82" customWidth="1"/>
    <col min="5390" max="5390" width="1.6640625" style="82" customWidth="1"/>
    <col min="5391" max="5391" width="14.109375" style="82" customWidth="1"/>
    <col min="5392" max="5392" width="1.6640625" style="82" customWidth="1"/>
    <col min="5393" max="5393" width="28.5546875" style="82" customWidth="1"/>
    <col min="5394" max="5394" width="4.6640625" style="82" customWidth="1"/>
    <col min="5395" max="5401" width="0" style="82" hidden="1" customWidth="1"/>
    <col min="5402" max="5639" width="9.109375" style="82"/>
    <col min="5640" max="5640" width="0" style="82" hidden="1" customWidth="1"/>
    <col min="5641" max="5641" width="15.44140625" style="82" customWidth="1"/>
    <col min="5642" max="5642" width="1.6640625" style="82" customWidth="1"/>
    <col min="5643" max="5643" width="22.5546875" style="82" customWidth="1"/>
    <col min="5644" max="5644" width="1.6640625" style="82" customWidth="1"/>
    <col min="5645" max="5645" width="17.44140625" style="82" customWidth="1"/>
    <col min="5646" max="5646" width="1.6640625" style="82" customWidth="1"/>
    <col min="5647" max="5647" width="14.109375" style="82" customWidth="1"/>
    <col min="5648" max="5648" width="1.6640625" style="82" customWidth="1"/>
    <col min="5649" max="5649" width="28.5546875" style="82" customWidth="1"/>
    <col min="5650" max="5650" width="4.6640625" style="82" customWidth="1"/>
    <col min="5651" max="5657" width="0" style="82" hidden="1" customWidth="1"/>
    <col min="5658" max="5895" width="9.109375" style="82"/>
    <col min="5896" max="5896" width="0" style="82" hidden="1" customWidth="1"/>
    <col min="5897" max="5897" width="15.44140625" style="82" customWidth="1"/>
    <col min="5898" max="5898" width="1.6640625" style="82" customWidth="1"/>
    <col min="5899" max="5899" width="22.5546875" style="82" customWidth="1"/>
    <col min="5900" max="5900" width="1.6640625" style="82" customWidth="1"/>
    <col min="5901" max="5901" width="17.44140625" style="82" customWidth="1"/>
    <col min="5902" max="5902" width="1.6640625" style="82" customWidth="1"/>
    <col min="5903" max="5903" width="14.109375" style="82" customWidth="1"/>
    <col min="5904" max="5904" width="1.6640625" style="82" customWidth="1"/>
    <col min="5905" max="5905" width="28.5546875" style="82" customWidth="1"/>
    <col min="5906" max="5906" width="4.6640625" style="82" customWidth="1"/>
    <col min="5907" max="5913" width="0" style="82" hidden="1" customWidth="1"/>
    <col min="5914" max="6151" width="9.109375" style="82"/>
    <col min="6152" max="6152" width="0" style="82" hidden="1" customWidth="1"/>
    <col min="6153" max="6153" width="15.44140625" style="82" customWidth="1"/>
    <col min="6154" max="6154" width="1.6640625" style="82" customWidth="1"/>
    <col min="6155" max="6155" width="22.5546875" style="82" customWidth="1"/>
    <col min="6156" max="6156" width="1.6640625" style="82" customWidth="1"/>
    <col min="6157" max="6157" width="17.44140625" style="82" customWidth="1"/>
    <col min="6158" max="6158" width="1.6640625" style="82" customWidth="1"/>
    <col min="6159" max="6159" width="14.109375" style="82" customWidth="1"/>
    <col min="6160" max="6160" width="1.6640625" style="82" customWidth="1"/>
    <col min="6161" max="6161" width="28.5546875" style="82" customWidth="1"/>
    <col min="6162" max="6162" width="4.6640625" style="82" customWidth="1"/>
    <col min="6163" max="6169" width="0" style="82" hidden="1" customWidth="1"/>
    <col min="6170" max="6407" width="9.109375" style="82"/>
    <col min="6408" max="6408" width="0" style="82" hidden="1" customWidth="1"/>
    <col min="6409" max="6409" width="15.44140625" style="82" customWidth="1"/>
    <col min="6410" max="6410" width="1.6640625" style="82" customWidth="1"/>
    <col min="6411" max="6411" width="22.5546875" style="82" customWidth="1"/>
    <col min="6412" max="6412" width="1.6640625" style="82" customWidth="1"/>
    <col min="6413" max="6413" width="17.44140625" style="82" customWidth="1"/>
    <col min="6414" max="6414" width="1.6640625" style="82" customWidth="1"/>
    <col min="6415" max="6415" width="14.109375" style="82" customWidth="1"/>
    <col min="6416" max="6416" width="1.6640625" style="82" customWidth="1"/>
    <col min="6417" max="6417" width="28.5546875" style="82" customWidth="1"/>
    <col min="6418" max="6418" width="4.6640625" style="82" customWidth="1"/>
    <col min="6419" max="6425" width="0" style="82" hidden="1" customWidth="1"/>
    <col min="6426" max="6663" width="9.109375" style="82"/>
    <col min="6664" max="6664" width="0" style="82" hidden="1" customWidth="1"/>
    <col min="6665" max="6665" width="15.44140625" style="82" customWidth="1"/>
    <col min="6666" max="6666" width="1.6640625" style="82" customWidth="1"/>
    <col min="6667" max="6667" width="22.5546875" style="82" customWidth="1"/>
    <col min="6668" max="6668" width="1.6640625" style="82" customWidth="1"/>
    <col min="6669" max="6669" width="17.44140625" style="82" customWidth="1"/>
    <col min="6670" max="6670" width="1.6640625" style="82" customWidth="1"/>
    <col min="6671" max="6671" width="14.109375" style="82" customWidth="1"/>
    <col min="6672" max="6672" width="1.6640625" style="82" customWidth="1"/>
    <col min="6673" max="6673" width="28.5546875" style="82" customWidth="1"/>
    <col min="6674" max="6674" width="4.6640625" style="82" customWidth="1"/>
    <col min="6675" max="6681" width="0" style="82" hidden="1" customWidth="1"/>
    <col min="6682" max="6919" width="9.109375" style="82"/>
    <col min="6920" max="6920" width="0" style="82" hidden="1" customWidth="1"/>
    <col min="6921" max="6921" width="15.44140625" style="82" customWidth="1"/>
    <col min="6922" max="6922" width="1.6640625" style="82" customWidth="1"/>
    <col min="6923" max="6923" width="22.5546875" style="82" customWidth="1"/>
    <col min="6924" max="6924" width="1.6640625" style="82" customWidth="1"/>
    <col min="6925" max="6925" width="17.44140625" style="82" customWidth="1"/>
    <col min="6926" max="6926" width="1.6640625" style="82" customWidth="1"/>
    <col min="6927" max="6927" width="14.109375" style="82" customWidth="1"/>
    <col min="6928" max="6928" width="1.6640625" style="82" customWidth="1"/>
    <col min="6929" max="6929" width="28.5546875" style="82" customWidth="1"/>
    <col min="6930" max="6930" width="4.6640625" style="82" customWidth="1"/>
    <col min="6931" max="6937" width="0" style="82" hidden="1" customWidth="1"/>
    <col min="6938" max="7175" width="9.109375" style="82"/>
    <col min="7176" max="7176" width="0" style="82" hidden="1" customWidth="1"/>
    <col min="7177" max="7177" width="15.44140625" style="82" customWidth="1"/>
    <col min="7178" max="7178" width="1.6640625" style="82" customWidth="1"/>
    <col min="7179" max="7179" width="22.5546875" style="82" customWidth="1"/>
    <col min="7180" max="7180" width="1.6640625" style="82" customWidth="1"/>
    <col min="7181" max="7181" width="17.44140625" style="82" customWidth="1"/>
    <col min="7182" max="7182" width="1.6640625" style="82" customWidth="1"/>
    <col min="7183" max="7183" width="14.109375" style="82" customWidth="1"/>
    <col min="7184" max="7184" width="1.6640625" style="82" customWidth="1"/>
    <col min="7185" max="7185" width="28.5546875" style="82" customWidth="1"/>
    <col min="7186" max="7186" width="4.6640625" style="82" customWidth="1"/>
    <col min="7187" max="7193" width="0" style="82" hidden="1" customWidth="1"/>
    <col min="7194" max="7431" width="9.109375" style="82"/>
    <col min="7432" max="7432" width="0" style="82" hidden="1" customWidth="1"/>
    <col min="7433" max="7433" width="15.44140625" style="82" customWidth="1"/>
    <col min="7434" max="7434" width="1.6640625" style="82" customWidth="1"/>
    <col min="7435" max="7435" width="22.5546875" style="82" customWidth="1"/>
    <col min="7436" max="7436" width="1.6640625" style="82" customWidth="1"/>
    <col min="7437" max="7437" width="17.44140625" style="82" customWidth="1"/>
    <col min="7438" max="7438" width="1.6640625" style="82" customWidth="1"/>
    <col min="7439" max="7439" width="14.109375" style="82" customWidth="1"/>
    <col min="7440" max="7440" width="1.6640625" style="82" customWidth="1"/>
    <col min="7441" max="7441" width="28.5546875" style="82" customWidth="1"/>
    <col min="7442" max="7442" width="4.6640625" style="82" customWidth="1"/>
    <col min="7443" max="7449" width="0" style="82" hidden="1" customWidth="1"/>
    <col min="7450" max="7687" width="9.109375" style="82"/>
    <col min="7688" max="7688" width="0" style="82" hidden="1" customWidth="1"/>
    <col min="7689" max="7689" width="15.44140625" style="82" customWidth="1"/>
    <col min="7690" max="7690" width="1.6640625" style="82" customWidth="1"/>
    <col min="7691" max="7691" width="22.5546875" style="82" customWidth="1"/>
    <col min="7692" max="7692" width="1.6640625" style="82" customWidth="1"/>
    <col min="7693" max="7693" width="17.44140625" style="82" customWidth="1"/>
    <col min="7694" max="7694" width="1.6640625" style="82" customWidth="1"/>
    <col min="7695" max="7695" width="14.109375" style="82" customWidth="1"/>
    <col min="7696" max="7696" width="1.6640625" style="82" customWidth="1"/>
    <col min="7697" max="7697" width="28.5546875" style="82" customWidth="1"/>
    <col min="7698" max="7698" width="4.6640625" style="82" customWidth="1"/>
    <col min="7699" max="7705" width="0" style="82" hidden="1" customWidth="1"/>
    <col min="7706" max="7943" width="9.109375" style="82"/>
    <col min="7944" max="7944" width="0" style="82" hidden="1" customWidth="1"/>
    <col min="7945" max="7945" width="15.44140625" style="82" customWidth="1"/>
    <col min="7946" max="7946" width="1.6640625" style="82" customWidth="1"/>
    <col min="7947" max="7947" width="22.5546875" style="82" customWidth="1"/>
    <col min="7948" max="7948" width="1.6640625" style="82" customWidth="1"/>
    <col min="7949" max="7949" width="17.44140625" style="82" customWidth="1"/>
    <col min="7950" max="7950" width="1.6640625" style="82" customWidth="1"/>
    <col min="7951" max="7951" width="14.109375" style="82" customWidth="1"/>
    <col min="7952" max="7952" width="1.6640625" style="82" customWidth="1"/>
    <col min="7953" max="7953" width="28.5546875" style="82" customWidth="1"/>
    <col min="7954" max="7954" width="4.6640625" style="82" customWidth="1"/>
    <col min="7955" max="7961" width="0" style="82" hidden="1" customWidth="1"/>
    <col min="7962" max="8199" width="9.109375" style="82"/>
    <col min="8200" max="8200" width="0" style="82" hidden="1" customWidth="1"/>
    <col min="8201" max="8201" width="15.44140625" style="82" customWidth="1"/>
    <col min="8202" max="8202" width="1.6640625" style="82" customWidth="1"/>
    <col min="8203" max="8203" width="22.5546875" style="82" customWidth="1"/>
    <col min="8204" max="8204" width="1.6640625" style="82" customWidth="1"/>
    <col min="8205" max="8205" width="17.44140625" style="82" customWidth="1"/>
    <col min="8206" max="8206" width="1.6640625" style="82" customWidth="1"/>
    <col min="8207" max="8207" width="14.109375" style="82" customWidth="1"/>
    <col min="8208" max="8208" width="1.6640625" style="82" customWidth="1"/>
    <col min="8209" max="8209" width="28.5546875" style="82" customWidth="1"/>
    <col min="8210" max="8210" width="4.6640625" style="82" customWidth="1"/>
    <col min="8211" max="8217" width="0" style="82" hidden="1" customWidth="1"/>
    <col min="8218" max="8455" width="9.109375" style="82"/>
    <col min="8456" max="8456" width="0" style="82" hidden="1" customWidth="1"/>
    <col min="8457" max="8457" width="15.44140625" style="82" customWidth="1"/>
    <col min="8458" max="8458" width="1.6640625" style="82" customWidth="1"/>
    <col min="8459" max="8459" width="22.5546875" style="82" customWidth="1"/>
    <col min="8460" max="8460" width="1.6640625" style="82" customWidth="1"/>
    <col min="8461" max="8461" width="17.44140625" style="82" customWidth="1"/>
    <col min="8462" max="8462" width="1.6640625" style="82" customWidth="1"/>
    <col min="8463" max="8463" width="14.109375" style="82" customWidth="1"/>
    <col min="8464" max="8464" width="1.6640625" style="82" customWidth="1"/>
    <col min="8465" max="8465" width="28.5546875" style="82" customWidth="1"/>
    <col min="8466" max="8466" width="4.6640625" style="82" customWidth="1"/>
    <col min="8467" max="8473" width="0" style="82" hidden="1" customWidth="1"/>
    <col min="8474" max="8711" width="9.109375" style="82"/>
    <col min="8712" max="8712" width="0" style="82" hidden="1" customWidth="1"/>
    <col min="8713" max="8713" width="15.44140625" style="82" customWidth="1"/>
    <col min="8714" max="8714" width="1.6640625" style="82" customWidth="1"/>
    <col min="8715" max="8715" width="22.5546875" style="82" customWidth="1"/>
    <col min="8716" max="8716" width="1.6640625" style="82" customWidth="1"/>
    <col min="8717" max="8717" width="17.44140625" style="82" customWidth="1"/>
    <col min="8718" max="8718" width="1.6640625" style="82" customWidth="1"/>
    <col min="8719" max="8719" width="14.109375" style="82" customWidth="1"/>
    <col min="8720" max="8720" width="1.6640625" style="82" customWidth="1"/>
    <col min="8721" max="8721" width="28.5546875" style="82" customWidth="1"/>
    <col min="8722" max="8722" width="4.6640625" style="82" customWidth="1"/>
    <col min="8723" max="8729" width="0" style="82" hidden="1" customWidth="1"/>
    <col min="8730" max="8967" width="9.109375" style="82"/>
    <col min="8968" max="8968" width="0" style="82" hidden="1" customWidth="1"/>
    <col min="8969" max="8969" width="15.44140625" style="82" customWidth="1"/>
    <col min="8970" max="8970" width="1.6640625" style="82" customWidth="1"/>
    <col min="8971" max="8971" width="22.5546875" style="82" customWidth="1"/>
    <col min="8972" max="8972" width="1.6640625" style="82" customWidth="1"/>
    <col min="8973" max="8973" width="17.44140625" style="82" customWidth="1"/>
    <col min="8974" max="8974" width="1.6640625" style="82" customWidth="1"/>
    <col min="8975" max="8975" width="14.109375" style="82" customWidth="1"/>
    <col min="8976" max="8976" width="1.6640625" style="82" customWidth="1"/>
    <col min="8977" max="8977" width="28.5546875" style="82" customWidth="1"/>
    <col min="8978" max="8978" width="4.6640625" style="82" customWidth="1"/>
    <col min="8979" max="8985" width="0" style="82" hidden="1" customWidth="1"/>
    <col min="8986" max="9223" width="9.109375" style="82"/>
    <col min="9224" max="9224" width="0" style="82" hidden="1" customWidth="1"/>
    <col min="9225" max="9225" width="15.44140625" style="82" customWidth="1"/>
    <col min="9226" max="9226" width="1.6640625" style="82" customWidth="1"/>
    <col min="9227" max="9227" width="22.5546875" style="82" customWidth="1"/>
    <col min="9228" max="9228" width="1.6640625" style="82" customWidth="1"/>
    <col min="9229" max="9229" width="17.44140625" style="82" customWidth="1"/>
    <col min="9230" max="9230" width="1.6640625" style="82" customWidth="1"/>
    <col min="9231" max="9231" width="14.109375" style="82" customWidth="1"/>
    <col min="9232" max="9232" width="1.6640625" style="82" customWidth="1"/>
    <col min="9233" max="9233" width="28.5546875" style="82" customWidth="1"/>
    <col min="9234" max="9234" width="4.6640625" style="82" customWidth="1"/>
    <col min="9235" max="9241" width="0" style="82" hidden="1" customWidth="1"/>
    <col min="9242" max="9479" width="9.109375" style="82"/>
    <col min="9480" max="9480" width="0" style="82" hidden="1" customWidth="1"/>
    <col min="9481" max="9481" width="15.44140625" style="82" customWidth="1"/>
    <col min="9482" max="9482" width="1.6640625" style="82" customWidth="1"/>
    <col min="9483" max="9483" width="22.5546875" style="82" customWidth="1"/>
    <col min="9484" max="9484" width="1.6640625" style="82" customWidth="1"/>
    <col min="9485" max="9485" width="17.44140625" style="82" customWidth="1"/>
    <col min="9486" max="9486" width="1.6640625" style="82" customWidth="1"/>
    <col min="9487" max="9487" width="14.109375" style="82" customWidth="1"/>
    <col min="9488" max="9488" width="1.6640625" style="82" customWidth="1"/>
    <col min="9489" max="9489" width="28.5546875" style="82" customWidth="1"/>
    <col min="9490" max="9490" width="4.6640625" style="82" customWidth="1"/>
    <col min="9491" max="9497" width="0" style="82" hidden="1" customWidth="1"/>
    <col min="9498" max="9735" width="9.109375" style="82"/>
    <col min="9736" max="9736" width="0" style="82" hidden="1" customWidth="1"/>
    <col min="9737" max="9737" width="15.44140625" style="82" customWidth="1"/>
    <col min="9738" max="9738" width="1.6640625" style="82" customWidth="1"/>
    <col min="9739" max="9739" width="22.5546875" style="82" customWidth="1"/>
    <col min="9740" max="9740" width="1.6640625" style="82" customWidth="1"/>
    <col min="9741" max="9741" width="17.44140625" style="82" customWidth="1"/>
    <col min="9742" max="9742" width="1.6640625" style="82" customWidth="1"/>
    <col min="9743" max="9743" width="14.109375" style="82" customWidth="1"/>
    <col min="9744" max="9744" width="1.6640625" style="82" customWidth="1"/>
    <col min="9745" max="9745" width="28.5546875" style="82" customWidth="1"/>
    <col min="9746" max="9746" width="4.6640625" style="82" customWidth="1"/>
    <col min="9747" max="9753" width="0" style="82" hidden="1" customWidth="1"/>
    <col min="9754" max="9991" width="9.109375" style="82"/>
    <col min="9992" max="9992" width="0" style="82" hidden="1" customWidth="1"/>
    <col min="9993" max="9993" width="15.44140625" style="82" customWidth="1"/>
    <col min="9994" max="9994" width="1.6640625" style="82" customWidth="1"/>
    <col min="9995" max="9995" width="22.5546875" style="82" customWidth="1"/>
    <col min="9996" max="9996" width="1.6640625" style="82" customWidth="1"/>
    <col min="9997" max="9997" width="17.44140625" style="82" customWidth="1"/>
    <col min="9998" max="9998" width="1.6640625" style="82" customWidth="1"/>
    <col min="9999" max="9999" width="14.109375" style="82" customWidth="1"/>
    <col min="10000" max="10000" width="1.6640625" style="82" customWidth="1"/>
    <col min="10001" max="10001" width="28.5546875" style="82" customWidth="1"/>
    <col min="10002" max="10002" width="4.6640625" style="82" customWidth="1"/>
    <col min="10003" max="10009" width="0" style="82" hidden="1" customWidth="1"/>
    <col min="10010" max="10247" width="9.109375" style="82"/>
    <col min="10248" max="10248" width="0" style="82" hidden="1" customWidth="1"/>
    <col min="10249" max="10249" width="15.44140625" style="82" customWidth="1"/>
    <col min="10250" max="10250" width="1.6640625" style="82" customWidth="1"/>
    <col min="10251" max="10251" width="22.5546875" style="82" customWidth="1"/>
    <col min="10252" max="10252" width="1.6640625" style="82" customWidth="1"/>
    <col min="10253" max="10253" width="17.44140625" style="82" customWidth="1"/>
    <col min="10254" max="10254" width="1.6640625" style="82" customWidth="1"/>
    <col min="10255" max="10255" width="14.109375" style="82" customWidth="1"/>
    <col min="10256" max="10256" width="1.6640625" style="82" customWidth="1"/>
    <col min="10257" max="10257" width="28.5546875" style="82" customWidth="1"/>
    <col min="10258" max="10258" width="4.6640625" style="82" customWidth="1"/>
    <col min="10259" max="10265" width="0" style="82" hidden="1" customWidth="1"/>
    <col min="10266" max="10503" width="9.109375" style="82"/>
    <col min="10504" max="10504" width="0" style="82" hidden="1" customWidth="1"/>
    <col min="10505" max="10505" width="15.44140625" style="82" customWidth="1"/>
    <col min="10506" max="10506" width="1.6640625" style="82" customWidth="1"/>
    <col min="10507" max="10507" width="22.5546875" style="82" customWidth="1"/>
    <col min="10508" max="10508" width="1.6640625" style="82" customWidth="1"/>
    <col min="10509" max="10509" width="17.44140625" style="82" customWidth="1"/>
    <col min="10510" max="10510" width="1.6640625" style="82" customWidth="1"/>
    <col min="10511" max="10511" width="14.109375" style="82" customWidth="1"/>
    <col min="10512" max="10512" width="1.6640625" style="82" customWidth="1"/>
    <col min="10513" max="10513" width="28.5546875" style="82" customWidth="1"/>
    <col min="10514" max="10514" width="4.6640625" style="82" customWidth="1"/>
    <col min="10515" max="10521" width="0" style="82" hidden="1" customWidth="1"/>
    <col min="10522" max="10759" width="9.109375" style="82"/>
    <col min="10760" max="10760" width="0" style="82" hidden="1" customWidth="1"/>
    <col min="10761" max="10761" width="15.44140625" style="82" customWidth="1"/>
    <col min="10762" max="10762" width="1.6640625" style="82" customWidth="1"/>
    <col min="10763" max="10763" width="22.5546875" style="82" customWidth="1"/>
    <col min="10764" max="10764" width="1.6640625" style="82" customWidth="1"/>
    <col min="10765" max="10765" width="17.44140625" style="82" customWidth="1"/>
    <col min="10766" max="10766" width="1.6640625" style="82" customWidth="1"/>
    <col min="10767" max="10767" width="14.109375" style="82" customWidth="1"/>
    <col min="10768" max="10768" width="1.6640625" style="82" customWidth="1"/>
    <col min="10769" max="10769" width="28.5546875" style="82" customWidth="1"/>
    <col min="10770" max="10770" width="4.6640625" style="82" customWidth="1"/>
    <col min="10771" max="10777" width="0" style="82" hidden="1" customWidth="1"/>
    <col min="10778" max="11015" width="9.109375" style="82"/>
    <col min="11016" max="11016" width="0" style="82" hidden="1" customWidth="1"/>
    <col min="11017" max="11017" width="15.44140625" style="82" customWidth="1"/>
    <col min="11018" max="11018" width="1.6640625" style="82" customWidth="1"/>
    <col min="11019" max="11019" width="22.5546875" style="82" customWidth="1"/>
    <col min="11020" max="11020" width="1.6640625" style="82" customWidth="1"/>
    <col min="11021" max="11021" width="17.44140625" style="82" customWidth="1"/>
    <col min="11022" max="11022" width="1.6640625" style="82" customWidth="1"/>
    <col min="11023" max="11023" width="14.109375" style="82" customWidth="1"/>
    <col min="11024" max="11024" width="1.6640625" style="82" customWidth="1"/>
    <col min="11025" max="11025" width="28.5546875" style="82" customWidth="1"/>
    <col min="11026" max="11026" width="4.6640625" style="82" customWidth="1"/>
    <col min="11027" max="11033" width="0" style="82" hidden="1" customWidth="1"/>
    <col min="11034" max="11271" width="9.109375" style="82"/>
    <col min="11272" max="11272" width="0" style="82" hidden="1" customWidth="1"/>
    <col min="11273" max="11273" width="15.44140625" style="82" customWidth="1"/>
    <col min="11274" max="11274" width="1.6640625" style="82" customWidth="1"/>
    <col min="11275" max="11275" width="22.5546875" style="82" customWidth="1"/>
    <col min="11276" max="11276" width="1.6640625" style="82" customWidth="1"/>
    <col min="11277" max="11277" width="17.44140625" style="82" customWidth="1"/>
    <col min="11278" max="11278" width="1.6640625" style="82" customWidth="1"/>
    <col min="11279" max="11279" width="14.109375" style="82" customWidth="1"/>
    <col min="11280" max="11280" width="1.6640625" style="82" customWidth="1"/>
    <col min="11281" max="11281" width="28.5546875" style="82" customWidth="1"/>
    <col min="11282" max="11282" width="4.6640625" style="82" customWidth="1"/>
    <col min="11283" max="11289" width="0" style="82" hidden="1" customWidth="1"/>
    <col min="11290" max="11527" width="9.109375" style="82"/>
    <col min="11528" max="11528" width="0" style="82" hidden="1" customWidth="1"/>
    <col min="11529" max="11529" width="15.44140625" style="82" customWidth="1"/>
    <col min="11530" max="11530" width="1.6640625" style="82" customWidth="1"/>
    <col min="11531" max="11531" width="22.5546875" style="82" customWidth="1"/>
    <col min="11532" max="11532" width="1.6640625" style="82" customWidth="1"/>
    <col min="11533" max="11533" width="17.44140625" style="82" customWidth="1"/>
    <col min="11534" max="11534" width="1.6640625" style="82" customWidth="1"/>
    <col min="11535" max="11535" width="14.109375" style="82" customWidth="1"/>
    <col min="11536" max="11536" width="1.6640625" style="82" customWidth="1"/>
    <col min="11537" max="11537" width="28.5546875" style="82" customWidth="1"/>
    <col min="11538" max="11538" width="4.6640625" style="82" customWidth="1"/>
    <col min="11539" max="11545" width="0" style="82" hidden="1" customWidth="1"/>
    <col min="11546" max="11783" width="9.109375" style="82"/>
    <col min="11784" max="11784" width="0" style="82" hidden="1" customWidth="1"/>
    <col min="11785" max="11785" width="15.44140625" style="82" customWidth="1"/>
    <col min="11786" max="11786" width="1.6640625" style="82" customWidth="1"/>
    <col min="11787" max="11787" width="22.5546875" style="82" customWidth="1"/>
    <col min="11788" max="11788" width="1.6640625" style="82" customWidth="1"/>
    <col min="11789" max="11789" width="17.44140625" style="82" customWidth="1"/>
    <col min="11790" max="11790" width="1.6640625" style="82" customWidth="1"/>
    <col min="11791" max="11791" width="14.109375" style="82" customWidth="1"/>
    <col min="11792" max="11792" width="1.6640625" style="82" customWidth="1"/>
    <col min="11793" max="11793" width="28.5546875" style="82" customWidth="1"/>
    <col min="11794" max="11794" width="4.6640625" style="82" customWidth="1"/>
    <col min="11795" max="11801" width="0" style="82" hidden="1" customWidth="1"/>
    <col min="11802" max="12039" width="9.109375" style="82"/>
    <col min="12040" max="12040" width="0" style="82" hidden="1" customWidth="1"/>
    <col min="12041" max="12041" width="15.44140625" style="82" customWidth="1"/>
    <col min="12042" max="12042" width="1.6640625" style="82" customWidth="1"/>
    <col min="12043" max="12043" width="22.5546875" style="82" customWidth="1"/>
    <col min="12044" max="12044" width="1.6640625" style="82" customWidth="1"/>
    <col min="12045" max="12045" width="17.44140625" style="82" customWidth="1"/>
    <col min="12046" max="12046" width="1.6640625" style="82" customWidth="1"/>
    <col min="12047" max="12047" width="14.109375" style="82" customWidth="1"/>
    <col min="12048" max="12048" width="1.6640625" style="82" customWidth="1"/>
    <col min="12049" max="12049" width="28.5546875" style="82" customWidth="1"/>
    <col min="12050" max="12050" width="4.6640625" style="82" customWidth="1"/>
    <col min="12051" max="12057" width="0" style="82" hidden="1" customWidth="1"/>
    <col min="12058" max="12295" width="9.109375" style="82"/>
    <col min="12296" max="12296" width="0" style="82" hidden="1" customWidth="1"/>
    <col min="12297" max="12297" width="15.44140625" style="82" customWidth="1"/>
    <col min="12298" max="12298" width="1.6640625" style="82" customWidth="1"/>
    <col min="12299" max="12299" width="22.5546875" style="82" customWidth="1"/>
    <col min="12300" max="12300" width="1.6640625" style="82" customWidth="1"/>
    <col min="12301" max="12301" width="17.44140625" style="82" customWidth="1"/>
    <col min="12302" max="12302" width="1.6640625" style="82" customWidth="1"/>
    <col min="12303" max="12303" width="14.109375" style="82" customWidth="1"/>
    <col min="12304" max="12304" width="1.6640625" style="82" customWidth="1"/>
    <col min="12305" max="12305" width="28.5546875" style="82" customWidth="1"/>
    <col min="12306" max="12306" width="4.6640625" style="82" customWidth="1"/>
    <col min="12307" max="12313" width="0" style="82" hidden="1" customWidth="1"/>
    <col min="12314" max="12551" width="9.109375" style="82"/>
    <col min="12552" max="12552" width="0" style="82" hidden="1" customWidth="1"/>
    <col min="12553" max="12553" width="15.44140625" style="82" customWidth="1"/>
    <col min="12554" max="12554" width="1.6640625" style="82" customWidth="1"/>
    <col min="12555" max="12555" width="22.5546875" style="82" customWidth="1"/>
    <col min="12556" max="12556" width="1.6640625" style="82" customWidth="1"/>
    <col min="12557" max="12557" width="17.44140625" style="82" customWidth="1"/>
    <col min="12558" max="12558" width="1.6640625" style="82" customWidth="1"/>
    <col min="12559" max="12559" width="14.109375" style="82" customWidth="1"/>
    <col min="12560" max="12560" width="1.6640625" style="82" customWidth="1"/>
    <col min="12561" max="12561" width="28.5546875" style="82" customWidth="1"/>
    <col min="12562" max="12562" width="4.6640625" style="82" customWidth="1"/>
    <col min="12563" max="12569" width="0" style="82" hidden="1" customWidth="1"/>
    <col min="12570" max="12807" width="9.109375" style="82"/>
    <col min="12808" max="12808" width="0" style="82" hidden="1" customWidth="1"/>
    <col min="12809" max="12809" width="15.44140625" style="82" customWidth="1"/>
    <col min="12810" max="12810" width="1.6640625" style="82" customWidth="1"/>
    <col min="12811" max="12811" width="22.5546875" style="82" customWidth="1"/>
    <col min="12812" max="12812" width="1.6640625" style="82" customWidth="1"/>
    <col min="12813" max="12813" width="17.44140625" style="82" customWidth="1"/>
    <col min="12814" max="12814" width="1.6640625" style="82" customWidth="1"/>
    <col min="12815" max="12815" width="14.109375" style="82" customWidth="1"/>
    <col min="12816" max="12816" width="1.6640625" style="82" customWidth="1"/>
    <col min="12817" max="12817" width="28.5546875" style="82" customWidth="1"/>
    <col min="12818" max="12818" width="4.6640625" style="82" customWidth="1"/>
    <col min="12819" max="12825" width="0" style="82" hidden="1" customWidth="1"/>
    <col min="12826" max="13063" width="9.109375" style="82"/>
    <col min="13064" max="13064" width="0" style="82" hidden="1" customWidth="1"/>
    <col min="13065" max="13065" width="15.44140625" style="82" customWidth="1"/>
    <col min="13066" max="13066" width="1.6640625" style="82" customWidth="1"/>
    <col min="13067" max="13067" width="22.5546875" style="82" customWidth="1"/>
    <col min="13068" max="13068" width="1.6640625" style="82" customWidth="1"/>
    <col min="13069" max="13069" width="17.44140625" style="82" customWidth="1"/>
    <col min="13070" max="13070" width="1.6640625" style="82" customWidth="1"/>
    <col min="13071" max="13071" width="14.109375" style="82" customWidth="1"/>
    <col min="13072" max="13072" width="1.6640625" style="82" customWidth="1"/>
    <col min="13073" max="13073" width="28.5546875" style="82" customWidth="1"/>
    <col min="13074" max="13074" width="4.6640625" style="82" customWidth="1"/>
    <col min="13075" max="13081" width="0" style="82" hidden="1" customWidth="1"/>
    <col min="13082" max="13319" width="9.109375" style="82"/>
    <col min="13320" max="13320" width="0" style="82" hidden="1" customWidth="1"/>
    <col min="13321" max="13321" width="15.44140625" style="82" customWidth="1"/>
    <col min="13322" max="13322" width="1.6640625" style="82" customWidth="1"/>
    <col min="13323" max="13323" width="22.5546875" style="82" customWidth="1"/>
    <col min="13324" max="13324" width="1.6640625" style="82" customWidth="1"/>
    <col min="13325" max="13325" width="17.44140625" style="82" customWidth="1"/>
    <col min="13326" max="13326" width="1.6640625" style="82" customWidth="1"/>
    <col min="13327" max="13327" width="14.109375" style="82" customWidth="1"/>
    <col min="13328" max="13328" width="1.6640625" style="82" customWidth="1"/>
    <col min="13329" max="13329" width="28.5546875" style="82" customWidth="1"/>
    <col min="13330" max="13330" width="4.6640625" style="82" customWidth="1"/>
    <col min="13331" max="13337" width="0" style="82" hidden="1" customWidth="1"/>
    <col min="13338" max="13575" width="9.109375" style="82"/>
    <col min="13576" max="13576" width="0" style="82" hidden="1" customWidth="1"/>
    <col min="13577" max="13577" width="15.44140625" style="82" customWidth="1"/>
    <col min="13578" max="13578" width="1.6640625" style="82" customWidth="1"/>
    <col min="13579" max="13579" width="22.5546875" style="82" customWidth="1"/>
    <col min="13580" max="13580" width="1.6640625" style="82" customWidth="1"/>
    <col min="13581" max="13581" width="17.44140625" style="82" customWidth="1"/>
    <col min="13582" max="13582" width="1.6640625" style="82" customWidth="1"/>
    <col min="13583" max="13583" width="14.109375" style="82" customWidth="1"/>
    <col min="13584" max="13584" width="1.6640625" style="82" customWidth="1"/>
    <col min="13585" max="13585" width="28.5546875" style="82" customWidth="1"/>
    <col min="13586" max="13586" width="4.6640625" style="82" customWidth="1"/>
    <col min="13587" max="13593" width="0" style="82" hidden="1" customWidth="1"/>
    <col min="13594" max="13831" width="9.109375" style="82"/>
    <col min="13832" max="13832" width="0" style="82" hidden="1" customWidth="1"/>
    <col min="13833" max="13833" width="15.44140625" style="82" customWidth="1"/>
    <col min="13834" max="13834" width="1.6640625" style="82" customWidth="1"/>
    <col min="13835" max="13835" width="22.5546875" style="82" customWidth="1"/>
    <col min="13836" max="13836" width="1.6640625" style="82" customWidth="1"/>
    <col min="13837" max="13837" width="17.44140625" style="82" customWidth="1"/>
    <col min="13838" max="13838" width="1.6640625" style="82" customWidth="1"/>
    <col min="13839" max="13839" width="14.109375" style="82" customWidth="1"/>
    <col min="13840" max="13840" width="1.6640625" style="82" customWidth="1"/>
    <col min="13841" max="13841" width="28.5546875" style="82" customWidth="1"/>
    <col min="13842" max="13842" width="4.6640625" style="82" customWidth="1"/>
    <col min="13843" max="13849" width="0" style="82" hidden="1" customWidth="1"/>
    <col min="13850" max="14087" width="9.109375" style="82"/>
    <col min="14088" max="14088" width="0" style="82" hidden="1" customWidth="1"/>
    <col min="14089" max="14089" width="15.44140625" style="82" customWidth="1"/>
    <col min="14090" max="14090" width="1.6640625" style="82" customWidth="1"/>
    <col min="14091" max="14091" width="22.5546875" style="82" customWidth="1"/>
    <col min="14092" max="14092" width="1.6640625" style="82" customWidth="1"/>
    <col min="14093" max="14093" width="17.44140625" style="82" customWidth="1"/>
    <col min="14094" max="14094" width="1.6640625" style="82" customWidth="1"/>
    <col min="14095" max="14095" width="14.109375" style="82" customWidth="1"/>
    <col min="14096" max="14096" width="1.6640625" style="82" customWidth="1"/>
    <col min="14097" max="14097" width="28.5546875" style="82" customWidth="1"/>
    <col min="14098" max="14098" width="4.6640625" style="82" customWidth="1"/>
    <col min="14099" max="14105" width="0" style="82" hidden="1" customWidth="1"/>
    <col min="14106" max="14343" width="9.109375" style="82"/>
    <col min="14344" max="14344" width="0" style="82" hidden="1" customWidth="1"/>
    <col min="14345" max="14345" width="15.44140625" style="82" customWidth="1"/>
    <col min="14346" max="14346" width="1.6640625" style="82" customWidth="1"/>
    <col min="14347" max="14347" width="22.5546875" style="82" customWidth="1"/>
    <col min="14348" max="14348" width="1.6640625" style="82" customWidth="1"/>
    <col min="14349" max="14349" width="17.44140625" style="82" customWidth="1"/>
    <col min="14350" max="14350" width="1.6640625" style="82" customWidth="1"/>
    <col min="14351" max="14351" width="14.109375" style="82" customWidth="1"/>
    <col min="14352" max="14352" width="1.6640625" style="82" customWidth="1"/>
    <col min="14353" max="14353" width="28.5546875" style="82" customWidth="1"/>
    <col min="14354" max="14354" width="4.6640625" style="82" customWidth="1"/>
    <col min="14355" max="14361" width="0" style="82" hidden="1" customWidth="1"/>
    <col min="14362" max="14599" width="9.109375" style="82"/>
    <col min="14600" max="14600" width="0" style="82" hidden="1" customWidth="1"/>
    <col min="14601" max="14601" width="15.44140625" style="82" customWidth="1"/>
    <col min="14602" max="14602" width="1.6640625" style="82" customWidth="1"/>
    <col min="14603" max="14603" width="22.5546875" style="82" customWidth="1"/>
    <col min="14604" max="14604" width="1.6640625" style="82" customWidth="1"/>
    <col min="14605" max="14605" width="17.44140625" style="82" customWidth="1"/>
    <col min="14606" max="14606" width="1.6640625" style="82" customWidth="1"/>
    <col min="14607" max="14607" width="14.109375" style="82" customWidth="1"/>
    <col min="14608" max="14608" width="1.6640625" style="82" customWidth="1"/>
    <col min="14609" max="14609" width="28.5546875" style="82" customWidth="1"/>
    <col min="14610" max="14610" width="4.6640625" style="82" customWidth="1"/>
    <col min="14611" max="14617" width="0" style="82" hidden="1" customWidth="1"/>
    <col min="14618" max="14855" width="9.109375" style="82"/>
    <col min="14856" max="14856" width="0" style="82" hidden="1" customWidth="1"/>
    <col min="14857" max="14857" width="15.44140625" style="82" customWidth="1"/>
    <col min="14858" max="14858" width="1.6640625" style="82" customWidth="1"/>
    <col min="14859" max="14859" width="22.5546875" style="82" customWidth="1"/>
    <col min="14860" max="14860" width="1.6640625" style="82" customWidth="1"/>
    <col min="14861" max="14861" width="17.44140625" style="82" customWidth="1"/>
    <col min="14862" max="14862" width="1.6640625" style="82" customWidth="1"/>
    <col min="14863" max="14863" width="14.109375" style="82" customWidth="1"/>
    <col min="14864" max="14864" width="1.6640625" style="82" customWidth="1"/>
    <col min="14865" max="14865" width="28.5546875" style="82" customWidth="1"/>
    <col min="14866" max="14866" width="4.6640625" style="82" customWidth="1"/>
    <col min="14867" max="14873" width="0" style="82" hidden="1" customWidth="1"/>
    <col min="14874" max="15111" width="9.109375" style="82"/>
    <col min="15112" max="15112" width="0" style="82" hidden="1" customWidth="1"/>
    <col min="15113" max="15113" width="15.44140625" style="82" customWidth="1"/>
    <col min="15114" max="15114" width="1.6640625" style="82" customWidth="1"/>
    <col min="15115" max="15115" width="22.5546875" style="82" customWidth="1"/>
    <col min="15116" max="15116" width="1.6640625" style="82" customWidth="1"/>
    <col min="15117" max="15117" width="17.44140625" style="82" customWidth="1"/>
    <col min="15118" max="15118" width="1.6640625" style="82" customWidth="1"/>
    <col min="15119" max="15119" width="14.109375" style="82" customWidth="1"/>
    <col min="15120" max="15120" width="1.6640625" style="82" customWidth="1"/>
    <col min="15121" max="15121" width="28.5546875" style="82" customWidth="1"/>
    <col min="15122" max="15122" width="4.6640625" style="82" customWidth="1"/>
    <col min="15123" max="15129" width="0" style="82" hidden="1" customWidth="1"/>
    <col min="15130" max="15367" width="9.109375" style="82"/>
    <col min="15368" max="15368" width="0" style="82" hidden="1" customWidth="1"/>
    <col min="15369" max="15369" width="15.44140625" style="82" customWidth="1"/>
    <col min="15370" max="15370" width="1.6640625" style="82" customWidth="1"/>
    <col min="15371" max="15371" width="22.5546875" style="82" customWidth="1"/>
    <col min="15372" max="15372" width="1.6640625" style="82" customWidth="1"/>
    <col min="15373" max="15373" width="17.44140625" style="82" customWidth="1"/>
    <col min="15374" max="15374" width="1.6640625" style="82" customWidth="1"/>
    <col min="15375" max="15375" width="14.109375" style="82" customWidth="1"/>
    <col min="15376" max="15376" width="1.6640625" style="82" customWidth="1"/>
    <col min="15377" max="15377" width="28.5546875" style="82" customWidth="1"/>
    <col min="15378" max="15378" width="4.6640625" style="82" customWidth="1"/>
    <col min="15379" max="15385" width="0" style="82" hidden="1" customWidth="1"/>
    <col min="15386" max="15623" width="9.109375" style="82"/>
    <col min="15624" max="15624" width="0" style="82" hidden="1" customWidth="1"/>
    <col min="15625" max="15625" width="15.44140625" style="82" customWidth="1"/>
    <col min="15626" max="15626" width="1.6640625" style="82" customWidth="1"/>
    <col min="15627" max="15627" width="22.5546875" style="82" customWidth="1"/>
    <col min="15628" max="15628" width="1.6640625" style="82" customWidth="1"/>
    <col min="15629" max="15629" width="17.44140625" style="82" customWidth="1"/>
    <col min="15630" max="15630" width="1.6640625" style="82" customWidth="1"/>
    <col min="15631" max="15631" width="14.109375" style="82" customWidth="1"/>
    <col min="15632" max="15632" width="1.6640625" style="82" customWidth="1"/>
    <col min="15633" max="15633" width="28.5546875" style="82" customWidth="1"/>
    <col min="15634" max="15634" width="4.6640625" style="82" customWidth="1"/>
    <col min="15635" max="15641" width="0" style="82" hidden="1" customWidth="1"/>
    <col min="15642" max="15879" width="9.109375" style="82"/>
    <col min="15880" max="15880" width="0" style="82" hidden="1" customWidth="1"/>
    <col min="15881" max="15881" width="15.44140625" style="82" customWidth="1"/>
    <col min="15882" max="15882" width="1.6640625" style="82" customWidth="1"/>
    <col min="15883" max="15883" width="22.5546875" style="82" customWidth="1"/>
    <col min="15884" max="15884" width="1.6640625" style="82" customWidth="1"/>
    <col min="15885" max="15885" width="17.44140625" style="82" customWidth="1"/>
    <col min="15886" max="15886" width="1.6640625" style="82" customWidth="1"/>
    <col min="15887" max="15887" width="14.109375" style="82" customWidth="1"/>
    <col min="15888" max="15888" width="1.6640625" style="82" customWidth="1"/>
    <col min="15889" max="15889" width="28.5546875" style="82" customWidth="1"/>
    <col min="15890" max="15890" width="4.6640625" style="82" customWidth="1"/>
    <col min="15891" max="15897" width="0" style="82" hidden="1" customWidth="1"/>
    <col min="15898" max="16135" width="9.109375" style="82"/>
    <col min="16136" max="16136" width="0" style="82" hidden="1" customWidth="1"/>
    <col min="16137" max="16137" width="15.44140625" style="82" customWidth="1"/>
    <col min="16138" max="16138" width="1.6640625" style="82" customWidth="1"/>
    <col min="16139" max="16139" width="22.5546875" style="82" customWidth="1"/>
    <col min="16140" max="16140" width="1.6640625" style="82" customWidth="1"/>
    <col min="16141" max="16141" width="17.44140625" style="82" customWidth="1"/>
    <col min="16142" max="16142" width="1.6640625" style="82" customWidth="1"/>
    <col min="16143" max="16143" width="14.109375" style="82" customWidth="1"/>
    <col min="16144" max="16144" width="1.6640625" style="82" customWidth="1"/>
    <col min="16145" max="16145" width="28.5546875" style="82" customWidth="1"/>
    <col min="16146" max="16146" width="4.6640625" style="82" customWidth="1"/>
    <col min="16147" max="16153" width="0" style="82" hidden="1" customWidth="1"/>
    <col min="16154" max="16384" width="9.109375" style="82"/>
  </cols>
  <sheetData>
    <row r="1" spans="1:26" s="66" customFormat="1" ht="15" customHeight="1" x14ac:dyDescent="0.3">
      <c r="A1" s="261" t="str">
        <f>Index!A1</f>
        <v xml:space="preserve">                                                               Office of the State Controller                                                                </v>
      </c>
      <c r="B1" s="261"/>
      <c r="C1" s="261"/>
      <c r="D1" s="261"/>
      <c r="E1" s="261"/>
      <c r="F1" s="261"/>
      <c r="G1" s="261"/>
      <c r="H1" s="261"/>
      <c r="I1" s="261"/>
      <c r="J1" s="261"/>
      <c r="K1" s="261"/>
      <c r="L1" s="261"/>
      <c r="M1" s="261"/>
      <c r="N1" s="261"/>
      <c r="O1" s="261"/>
      <c r="P1" s="261"/>
      <c r="Q1" s="261"/>
      <c r="R1" s="259" t="str">
        <f>IF(Index!B17="na","NA","")</f>
        <v/>
      </c>
      <c r="S1" s="47"/>
      <c r="T1" s="47"/>
      <c r="U1" s="47"/>
      <c r="V1" s="47"/>
      <c r="W1" s="47"/>
      <c r="X1" s="47"/>
    </row>
    <row r="2" spans="1:26" s="66" customFormat="1" ht="15" customHeight="1" x14ac:dyDescent="0.3">
      <c r="A2" s="262" t="str">
        <f>Index!A2</f>
        <v>2020 Transfers - Interim Worksheets</v>
      </c>
      <c r="B2" s="262"/>
      <c r="C2" s="262"/>
      <c r="D2" s="262"/>
      <c r="E2" s="262"/>
      <c r="F2" s="262"/>
      <c r="G2" s="262"/>
      <c r="H2" s="262"/>
      <c r="I2" s="262"/>
      <c r="J2" s="262"/>
      <c r="K2" s="262"/>
      <c r="L2" s="262"/>
      <c r="M2" s="262"/>
      <c r="N2" s="262"/>
      <c r="O2" s="262"/>
      <c r="P2" s="262"/>
      <c r="Q2" s="262"/>
      <c r="R2" s="259"/>
      <c r="S2" s="47"/>
      <c r="T2" s="47"/>
      <c r="U2" s="47"/>
      <c r="V2" s="47"/>
      <c r="W2" s="47"/>
      <c r="X2" s="47"/>
    </row>
    <row r="3" spans="1:26" s="66" customFormat="1" ht="15" customHeight="1" x14ac:dyDescent="0.3">
      <c r="A3" s="262" t="s">
        <v>632</v>
      </c>
      <c r="B3" s="262"/>
      <c r="C3" s="262"/>
      <c r="D3" s="262"/>
      <c r="E3" s="262"/>
      <c r="F3" s="262"/>
      <c r="G3" s="262"/>
      <c r="H3" s="262"/>
      <c r="I3" s="262"/>
      <c r="J3" s="262"/>
      <c r="K3" s="262"/>
      <c r="L3" s="262"/>
      <c r="M3" s="262"/>
      <c r="N3" s="262"/>
      <c r="O3" s="262"/>
      <c r="P3" s="262"/>
      <c r="Q3" s="262"/>
      <c r="R3" s="259"/>
      <c r="S3" s="47"/>
      <c r="T3" s="47"/>
      <c r="U3" s="47"/>
      <c r="V3" s="47"/>
      <c r="W3" s="47"/>
      <c r="X3" s="47"/>
    </row>
    <row r="4" spans="1:26" s="66" customFormat="1" ht="15" customHeight="1" x14ac:dyDescent="0.3">
      <c r="A4" s="262" t="s">
        <v>660</v>
      </c>
      <c r="B4" s="262"/>
      <c r="C4" s="262"/>
      <c r="D4" s="262"/>
      <c r="E4" s="262"/>
      <c r="F4" s="262"/>
      <c r="G4" s="262"/>
      <c r="H4" s="262"/>
      <c r="I4" s="262"/>
      <c r="J4" s="262"/>
      <c r="K4" s="262"/>
      <c r="L4" s="262"/>
      <c r="M4" s="262"/>
      <c r="N4" s="262"/>
      <c r="O4" s="262"/>
      <c r="P4" s="262"/>
      <c r="Q4" s="262"/>
    </row>
    <row r="5" spans="1:26" s="70" customFormat="1" ht="15" customHeight="1" x14ac:dyDescent="0.3">
      <c r="C5" s="68"/>
      <c r="D5" s="69"/>
      <c r="E5" s="69"/>
      <c r="F5" s="69"/>
      <c r="G5" s="69"/>
      <c r="H5" s="69"/>
      <c r="I5" s="69"/>
      <c r="J5" s="69"/>
      <c r="K5" s="67"/>
      <c r="L5" s="67"/>
      <c r="M5" s="67"/>
      <c r="N5" s="67"/>
      <c r="O5" s="67" t="s">
        <v>633</v>
      </c>
      <c r="P5" s="67"/>
      <c r="Q5" s="67"/>
    </row>
    <row r="6" spans="1:26" s="70" customFormat="1" ht="15" customHeight="1" x14ac:dyDescent="0.25">
      <c r="A6" s="71" t="s">
        <v>61</v>
      </c>
      <c r="C6" s="95" t="str">
        <f>Index!E10</f>
        <v>01</v>
      </c>
      <c r="D6" s="95"/>
      <c r="E6" s="95"/>
      <c r="H6" s="72"/>
      <c r="I6" s="87"/>
      <c r="J6" s="87"/>
      <c r="K6" s="87"/>
      <c r="L6" s="72" t="s">
        <v>239</v>
      </c>
      <c r="M6" s="263" t="str">
        <f>Index!E12 &amp; Index!E14:E14</f>
        <v/>
      </c>
      <c r="N6" s="263"/>
      <c r="O6" s="263"/>
      <c r="P6" s="263"/>
      <c r="Q6" s="263"/>
    </row>
    <row r="7" spans="1:26" s="70" customFormat="1" ht="15" customHeight="1" x14ac:dyDescent="0.25">
      <c r="A7" s="71" t="s">
        <v>270</v>
      </c>
      <c r="C7" s="260" t="str">
        <f>Index!E11</f>
        <v>North Carolina General Assembly</v>
      </c>
      <c r="D7" s="260"/>
      <c r="E7" s="260"/>
      <c r="G7" s="72"/>
      <c r="I7" s="84"/>
      <c r="J7" s="84"/>
      <c r="K7" s="84"/>
      <c r="L7" s="72" t="s">
        <v>67</v>
      </c>
      <c r="M7" s="264">
        <f>Index!E13</f>
        <v>0</v>
      </c>
      <c r="N7" s="264"/>
      <c r="O7" s="264"/>
      <c r="P7" s="264"/>
      <c r="Q7" s="264"/>
    </row>
    <row r="8" spans="1:26" s="70" customFormat="1" ht="15" customHeight="1" x14ac:dyDescent="0.25">
      <c r="A8" s="71" t="s">
        <v>153</v>
      </c>
      <c r="C8" s="258"/>
      <c r="D8" s="258"/>
      <c r="E8" s="258"/>
    </row>
    <row r="9" spans="1:26" s="70" customFormat="1" ht="15" customHeight="1" thickBot="1" x14ac:dyDescent="0.3">
      <c r="A9" s="73"/>
      <c r="B9" s="73"/>
      <c r="C9" s="73"/>
      <c r="D9" s="73"/>
      <c r="E9" s="73"/>
      <c r="F9" s="73"/>
      <c r="G9" s="73"/>
      <c r="H9" s="73"/>
      <c r="I9" s="73"/>
      <c r="J9" s="73"/>
      <c r="K9" s="73"/>
      <c r="L9" s="73"/>
      <c r="M9" s="73"/>
      <c r="N9" s="73"/>
      <c r="O9" s="73"/>
      <c r="P9" s="73"/>
      <c r="Q9" s="73"/>
    </row>
    <row r="10" spans="1:26" s="70" customFormat="1" ht="15" customHeight="1" x14ac:dyDescent="0.25">
      <c r="A10" s="255" t="s">
        <v>734</v>
      </c>
      <c r="B10" s="256"/>
      <c r="C10" s="257"/>
      <c r="E10" s="255" t="s">
        <v>729</v>
      </c>
      <c r="F10" s="256"/>
      <c r="G10" s="257"/>
    </row>
    <row r="11" spans="1:26" s="70" customFormat="1" ht="15" customHeight="1" x14ac:dyDescent="0.25">
      <c r="A11" s="178"/>
      <c r="C11" s="180" t="s">
        <v>253</v>
      </c>
      <c r="E11" s="178" t="s">
        <v>240</v>
      </c>
      <c r="G11" s="179"/>
      <c r="H11" s="74" t="s">
        <v>240</v>
      </c>
      <c r="J11" s="68"/>
    </row>
    <row r="12" spans="1:26" s="70" customFormat="1" ht="15" customHeight="1" thickBot="1" x14ac:dyDescent="0.3">
      <c r="A12" s="178"/>
      <c r="C12" s="180" t="s">
        <v>634</v>
      </c>
      <c r="E12" s="178"/>
      <c r="G12" s="180"/>
      <c r="J12" s="68"/>
    </row>
    <row r="13" spans="1:26" s="70" customFormat="1" ht="15" customHeight="1" thickBot="1" x14ac:dyDescent="0.3">
      <c r="A13" s="178"/>
      <c r="C13" s="180" t="s">
        <v>941</v>
      </c>
      <c r="E13" s="178"/>
      <c r="G13" s="180"/>
      <c r="J13" s="68"/>
      <c r="M13" s="198" t="s">
        <v>943</v>
      </c>
      <c r="N13" s="199"/>
      <c r="O13" s="199"/>
      <c r="P13" s="199"/>
      <c r="Q13" s="199"/>
    </row>
    <row r="14" spans="1:26" s="70" customFormat="1" ht="15" customHeight="1" x14ac:dyDescent="0.25">
      <c r="A14" s="178" t="s">
        <v>628</v>
      </c>
      <c r="C14" s="180" t="s">
        <v>942</v>
      </c>
      <c r="E14" s="178" t="s">
        <v>658</v>
      </c>
      <c r="G14" s="180" t="s">
        <v>635</v>
      </c>
      <c r="J14" s="68"/>
      <c r="M14" s="200"/>
      <c r="N14" s="200"/>
      <c r="O14" s="200"/>
      <c r="P14" s="200"/>
      <c r="Q14" s="201" t="s">
        <v>944</v>
      </c>
    </row>
    <row r="15" spans="1:26" s="70" customFormat="1" ht="15" customHeight="1" thickBot="1" x14ac:dyDescent="0.3">
      <c r="A15" s="181" t="s">
        <v>659</v>
      </c>
      <c r="C15" s="182" t="s">
        <v>629</v>
      </c>
      <c r="E15" s="181" t="s">
        <v>636</v>
      </c>
      <c r="G15" s="182" t="s">
        <v>636</v>
      </c>
      <c r="I15" s="75" t="s">
        <v>272</v>
      </c>
      <c r="K15" s="75" t="s">
        <v>732</v>
      </c>
      <c r="L15" s="74"/>
      <c r="M15" s="202" t="s">
        <v>945</v>
      </c>
      <c r="N15" s="203"/>
      <c r="O15" s="202" t="s">
        <v>946</v>
      </c>
      <c r="P15" s="204"/>
      <c r="Q15" s="202" t="s">
        <v>947</v>
      </c>
      <c r="R15" s="74" t="s">
        <v>240</v>
      </c>
      <c r="S15" s="74"/>
      <c r="T15" s="74"/>
      <c r="U15" s="74"/>
      <c r="V15" s="74"/>
      <c r="W15" s="74"/>
      <c r="X15" s="74"/>
    </row>
    <row r="16" spans="1:26" s="70" customFormat="1" ht="15" customHeight="1" x14ac:dyDescent="0.25">
      <c r="A16" s="190" t="s">
        <v>730</v>
      </c>
      <c r="C16" s="191">
        <v>438101</v>
      </c>
      <c r="E16" s="192" t="s">
        <v>731</v>
      </c>
      <c r="G16" s="191">
        <v>1100</v>
      </c>
      <c r="H16" s="77"/>
      <c r="I16" s="193">
        <v>500000</v>
      </c>
      <c r="K16" s="194" t="s">
        <v>733</v>
      </c>
      <c r="L16" s="196"/>
      <c r="M16" s="207" t="s">
        <v>948</v>
      </c>
      <c r="N16" s="205"/>
      <c r="O16" s="207"/>
      <c r="P16" s="205"/>
      <c r="Q16" s="207"/>
      <c r="R16" s="6" t="str">
        <f t="shared" ref="R16:R30" si="0">IF(AND(S16,Y16),"","*")</f>
        <v/>
      </c>
      <c r="S16" s="56" t="b">
        <f>IF(OR(T16=0,T16=5),TRUE, FALSE)</f>
        <v>1</v>
      </c>
      <c r="T16" s="56">
        <f>COUNTIF(U16:Z16,FALSE)</f>
        <v>5</v>
      </c>
      <c r="U16" s="57" t="b">
        <f>ISBLANK(C16)</f>
        <v>0</v>
      </c>
      <c r="V16" s="57" t="b">
        <f>ISBLANK(E16)</f>
        <v>0</v>
      </c>
      <c r="W16" s="57" t="b">
        <f>ISBLANK(G16)</f>
        <v>0</v>
      </c>
      <c r="X16" s="57" t="b">
        <f>ISBLANK(I16)</f>
        <v>0</v>
      </c>
      <c r="Y16" s="58" t="b">
        <f t="shared" ref="Y16:Y17" si="1">IF(ISBLANK(C16),TRUE,OR(TEXT(LEFT(C16,4),"0000")="4381",TEXT(LEFT(C16,4),"0000")="4380",TEXT(LEFT(C16,4),"0000")="438F"))</f>
        <v>1</v>
      </c>
      <c r="Z16" s="70" t="b">
        <f t="shared" ref="Z16:Z30" si="2">AND(ISBLANK(M16),ISBLANK(O16),ISBLANK(Q16))</f>
        <v>0</v>
      </c>
    </row>
    <row r="17" spans="1:26" s="70" customFormat="1" ht="15" customHeight="1" x14ac:dyDescent="0.25">
      <c r="A17" s="195"/>
      <c r="C17" s="184"/>
      <c r="E17" s="183"/>
      <c r="G17" s="184"/>
      <c r="H17" s="77"/>
      <c r="I17" s="78"/>
      <c r="K17" s="76"/>
      <c r="L17" s="197"/>
      <c r="M17" s="76"/>
      <c r="N17" s="197"/>
      <c r="O17" s="206"/>
      <c r="P17" s="197"/>
      <c r="Q17" s="206"/>
      <c r="R17" s="6" t="str">
        <f t="shared" si="0"/>
        <v/>
      </c>
      <c r="S17" s="56" t="b">
        <f t="shared" ref="S17:S30" si="3">IF(OR(T17=0,T17=5),TRUE, FALSE)</f>
        <v>1</v>
      </c>
      <c r="T17" s="56">
        <f t="shared" ref="T17:T30" si="4">COUNTIF(U17:Z17,FALSE)</f>
        <v>0</v>
      </c>
      <c r="U17" s="57" t="b">
        <f t="shared" ref="U17:U30" si="5">ISBLANK(C17)</f>
        <v>1</v>
      </c>
      <c r="V17" s="57" t="b">
        <f t="shared" ref="V17:V30" si="6">ISBLANK(E17)</f>
        <v>1</v>
      </c>
      <c r="W17" s="57" t="b">
        <f t="shared" ref="W17:W30" si="7">ISBLANK(G17)</f>
        <v>1</v>
      </c>
      <c r="X17" s="57" t="b">
        <f t="shared" ref="X17:X30" si="8">ISBLANK(I17)</f>
        <v>1</v>
      </c>
      <c r="Y17" s="58" t="b">
        <f t="shared" si="1"/>
        <v>1</v>
      </c>
      <c r="Z17" s="70" t="b">
        <f t="shared" si="2"/>
        <v>1</v>
      </c>
    </row>
    <row r="18" spans="1:26" s="70" customFormat="1" ht="15" customHeight="1" x14ac:dyDescent="0.25">
      <c r="A18" s="195"/>
      <c r="C18" s="184"/>
      <c r="E18" s="183"/>
      <c r="G18" s="184"/>
      <c r="H18" s="77"/>
      <c r="I18" s="78"/>
      <c r="K18" s="76"/>
      <c r="L18" s="197"/>
      <c r="M18" s="206"/>
      <c r="N18" s="197"/>
      <c r="O18" s="206"/>
      <c r="P18" s="197"/>
      <c r="Q18" s="206"/>
      <c r="R18" s="6" t="str">
        <f t="shared" si="0"/>
        <v/>
      </c>
      <c r="S18" s="56" t="b">
        <f t="shared" si="3"/>
        <v>1</v>
      </c>
      <c r="T18" s="56">
        <f t="shared" si="4"/>
        <v>0</v>
      </c>
      <c r="U18" s="57" t="b">
        <f t="shared" si="5"/>
        <v>1</v>
      </c>
      <c r="V18" s="57" t="b">
        <f t="shared" si="6"/>
        <v>1</v>
      </c>
      <c r="W18" s="57" t="b">
        <f t="shared" si="7"/>
        <v>1</v>
      </c>
      <c r="X18" s="57" t="b">
        <f t="shared" si="8"/>
        <v>1</v>
      </c>
      <c r="Y18" s="58" t="b">
        <f>IF(ISBLANK(C18),TRUE,OR(TEXT(LEFT(C18,4),"0000")="4381",TEXT(LEFT(C18,4),"0000")="4380",TEXT(LEFT(C18,4),"0000")="438F"))</f>
        <v>1</v>
      </c>
      <c r="Z18" s="70" t="b">
        <f t="shared" si="2"/>
        <v>1</v>
      </c>
    </row>
    <row r="19" spans="1:26" s="70" customFormat="1" ht="15" customHeight="1" x14ac:dyDescent="0.25">
      <c r="A19" s="195"/>
      <c r="C19" s="184"/>
      <c r="E19" s="183"/>
      <c r="G19" s="184"/>
      <c r="H19" s="77"/>
      <c r="I19" s="78"/>
      <c r="K19" s="76"/>
      <c r="L19" s="197"/>
      <c r="M19" s="206"/>
      <c r="N19" s="197"/>
      <c r="O19" s="206"/>
      <c r="P19" s="197"/>
      <c r="Q19" s="206"/>
      <c r="R19" s="6" t="str">
        <f t="shared" si="0"/>
        <v/>
      </c>
      <c r="S19" s="56" t="b">
        <f t="shared" si="3"/>
        <v>1</v>
      </c>
      <c r="T19" s="56">
        <f t="shared" si="4"/>
        <v>0</v>
      </c>
      <c r="U19" s="57" t="b">
        <f t="shared" si="5"/>
        <v>1</v>
      </c>
      <c r="V19" s="57" t="b">
        <f t="shared" si="6"/>
        <v>1</v>
      </c>
      <c r="W19" s="57" t="b">
        <f t="shared" si="7"/>
        <v>1</v>
      </c>
      <c r="X19" s="57" t="b">
        <f t="shared" si="8"/>
        <v>1</v>
      </c>
      <c r="Y19" s="58" t="b">
        <f t="shared" ref="Y19:Y30" si="9">IF(ISBLANK(C19),TRUE,OR(TEXT(LEFT(C19,4),"0000")="4381",TEXT(LEFT(C19,4),"0000")="4380",TEXT(LEFT(C19,4),"0000")="438F"))</f>
        <v>1</v>
      </c>
      <c r="Z19" s="70" t="b">
        <f t="shared" si="2"/>
        <v>1</v>
      </c>
    </row>
    <row r="20" spans="1:26" s="70" customFormat="1" ht="15" customHeight="1" x14ac:dyDescent="0.25">
      <c r="A20" s="195"/>
      <c r="C20" s="184"/>
      <c r="E20" s="183"/>
      <c r="G20" s="184"/>
      <c r="H20" s="77"/>
      <c r="I20" s="78"/>
      <c r="K20" s="76"/>
      <c r="L20" s="197"/>
      <c r="M20" s="206"/>
      <c r="N20" s="197"/>
      <c r="O20" s="206"/>
      <c r="P20" s="197"/>
      <c r="Q20" s="206"/>
      <c r="R20" s="6" t="str">
        <f t="shared" si="0"/>
        <v/>
      </c>
      <c r="S20" s="56" t="b">
        <f t="shared" si="3"/>
        <v>1</v>
      </c>
      <c r="T20" s="56">
        <f t="shared" si="4"/>
        <v>0</v>
      </c>
      <c r="U20" s="57" t="b">
        <f t="shared" si="5"/>
        <v>1</v>
      </c>
      <c r="V20" s="57" t="b">
        <f t="shared" si="6"/>
        <v>1</v>
      </c>
      <c r="W20" s="57" t="b">
        <f t="shared" si="7"/>
        <v>1</v>
      </c>
      <c r="X20" s="57" t="b">
        <f t="shared" si="8"/>
        <v>1</v>
      </c>
      <c r="Y20" s="58" t="b">
        <f t="shared" si="9"/>
        <v>1</v>
      </c>
      <c r="Z20" s="70" t="b">
        <f t="shared" si="2"/>
        <v>1</v>
      </c>
    </row>
    <row r="21" spans="1:26" s="70" customFormat="1" ht="15" customHeight="1" x14ac:dyDescent="0.25">
      <c r="A21" s="195"/>
      <c r="C21" s="184"/>
      <c r="E21" s="183"/>
      <c r="G21" s="184"/>
      <c r="H21" s="77"/>
      <c r="I21" s="78"/>
      <c r="K21" s="76"/>
      <c r="L21" s="197"/>
      <c r="M21" s="206"/>
      <c r="N21" s="197"/>
      <c r="O21" s="206"/>
      <c r="P21" s="197"/>
      <c r="Q21" s="206"/>
      <c r="R21" s="6" t="str">
        <f t="shared" si="0"/>
        <v/>
      </c>
      <c r="S21" s="56" t="b">
        <f t="shared" si="3"/>
        <v>1</v>
      </c>
      <c r="T21" s="56">
        <f t="shared" si="4"/>
        <v>0</v>
      </c>
      <c r="U21" s="57" t="b">
        <f t="shared" si="5"/>
        <v>1</v>
      </c>
      <c r="V21" s="57" t="b">
        <f t="shared" si="6"/>
        <v>1</v>
      </c>
      <c r="W21" s="57" t="b">
        <f t="shared" si="7"/>
        <v>1</v>
      </c>
      <c r="X21" s="57" t="b">
        <f t="shared" si="8"/>
        <v>1</v>
      </c>
      <c r="Y21" s="58" t="b">
        <f t="shared" si="9"/>
        <v>1</v>
      </c>
      <c r="Z21" s="70" t="b">
        <f t="shared" si="2"/>
        <v>1</v>
      </c>
    </row>
    <row r="22" spans="1:26" s="70" customFormat="1" ht="15" customHeight="1" x14ac:dyDescent="0.25">
      <c r="A22" s="195"/>
      <c r="C22" s="184"/>
      <c r="E22" s="183"/>
      <c r="G22" s="184"/>
      <c r="H22" s="77"/>
      <c r="I22" s="78"/>
      <c r="K22" s="76"/>
      <c r="L22" s="197"/>
      <c r="M22" s="206"/>
      <c r="N22" s="197"/>
      <c r="O22" s="206"/>
      <c r="P22" s="197"/>
      <c r="Q22" s="206"/>
      <c r="R22" s="6" t="str">
        <f t="shared" si="0"/>
        <v/>
      </c>
      <c r="S22" s="56" t="b">
        <f t="shared" si="3"/>
        <v>1</v>
      </c>
      <c r="T22" s="56">
        <f t="shared" si="4"/>
        <v>0</v>
      </c>
      <c r="U22" s="57" t="b">
        <f t="shared" si="5"/>
        <v>1</v>
      </c>
      <c r="V22" s="57" t="b">
        <f t="shared" si="6"/>
        <v>1</v>
      </c>
      <c r="W22" s="57" t="b">
        <f t="shared" si="7"/>
        <v>1</v>
      </c>
      <c r="X22" s="57" t="b">
        <f t="shared" si="8"/>
        <v>1</v>
      </c>
      <c r="Y22" s="58" t="b">
        <f t="shared" si="9"/>
        <v>1</v>
      </c>
      <c r="Z22" s="70" t="b">
        <f t="shared" si="2"/>
        <v>1</v>
      </c>
    </row>
    <row r="23" spans="1:26" s="70" customFormat="1" ht="15" customHeight="1" x14ac:dyDescent="0.25">
      <c r="A23" s="195"/>
      <c r="C23" s="184"/>
      <c r="E23" s="183"/>
      <c r="G23" s="184"/>
      <c r="H23" s="77"/>
      <c r="I23" s="78"/>
      <c r="K23" s="76"/>
      <c r="L23" s="197"/>
      <c r="M23" s="206"/>
      <c r="N23" s="197"/>
      <c r="O23" s="206"/>
      <c r="P23" s="197"/>
      <c r="Q23" s="206"/>
      <c r="R23" s="6" t="str">
        <f t="shared" si="0"/>
        <v/>
      </c>
      <c r="S23" s="56" t="b">
        <f t="shared" si="3"/>
        <v>1</v>
      </c>
      <c r="T23" s="56">
        <f t="shared" si="4"/>
        <v>0</v>
      </c>
      <c r="U23" s="57" t="b">
        <f t="shared" si="5"/>
        <v>1</v>
      </c>
      <c r="V23" s="57" t="b">
        <f t="shared" si="6"/>
        <v>1</v>
      </c>
      <c r="W23" s="57" t="b">
        <f t="shared" si="7"/>
        <v>1</v>
      </c>
      <c r="X23" s="57" t="b">
        <f t="shared" si="8"/>
        <v>1</v>
      </c>
      <c r="Y23" s="58" t="b">
        <f t="shared" si="9"/>
        <v>1</v>
      </c>
      <c r="Z23" s="70" t="b">
        <f t="shared" si="2"/>
        <v>1</v>
      </c>
    </row>
    <row r="24" spans="1:26" s="70" customFormat="1" ht="15" customHeight="1" x14ac:dyDescent="0.25">
      <c r="A24" s="195"/>
      <c r="C24" s="184"/>
      <c r="E24" s="183"/>
      <c r="G24" s="184"/>
      <c r="H24" s="77"/>
      <c r="I24" s="78"/>
      <c r="K24" s="76"/>
      <c r="L24" s="197"/>
      <c r="M24" s="206"/>
      <c r="N24" s="197"/>
      <c r="O24" s="206"/>
      <c r="P24" s="197"/>
      <c r="Q24" s="206"/>
      <c r="R24" s="6" t="str">
        <f t="shared" si="0"/>
        <v/>
      </c>
      <c r="S24" s="56" t="b">
        <f t="shared" si="3"/>
        <v>1</v>
      </c>
      <c r="T24" s="56">
        <f t="shared" si="4"/>
        <v>0</v>
      </c>
      <c r="U24" s="57" t="b">
        <f t="shared" si="5"/>
        <v>1</v>
      </c>
      <c r="V24" s="57" t="b">
        <f t="shared" si="6"/>
        <v>1</v>
      </c>
      <c r="W24" s="57" t="b">
        <f t="shared" si="7"/>
        <v>1</v>
      </c>
      <c r="X24" s="57" t="b">
        <f t="shared" si="8"/>
        <v>1</v>
      </c>
      <c r="Y24" s="58" t="b">
        <f t="shared" si="9"/>
        <v>1</v>
      </c>
      <c r="Z24" s="70" t="b">
        <f t="shared" si="2"/>
        <v>1</v>
      </c>
    </row>
    <row r="25" spans="1:26" s="70" customFormat="1" ht="15" customHeight="1" x14ac:dyDescent="0.25">
      <c r="A25" s="195"/>
      <c r="C25" s="184"/>
      <c r="E25" s="183"/>
      <c r="G25" s="184"/>
      <c r="H25" s="77"/>
      <c r="I25" s="78"/>
      <c r="K25" s="76"/>
      <c r="L25" s="197"/>
      <c r="M25" s="206"/>
      <c r="N25" s="197"/>
      <c r="O25" s="206"/>
      <c r="P25" s="197"/>
      <c r="Q25" s="206"/>
      <c r="R25" s="6" t="str">
        <f t="shared" si="0"/>
        <v/>
      </c>
      <c r="S25" s="56" t="b">
        <f t="shared" si="3"/>
        <v>1</v>
      </c>
      <c r="T25" s="56">
        <f t="shared" si="4"/>
        <v>0</v>
      </c>
      <c r="U25" s="57" t="b">
        <f t="shared" si="5"/>
        <v>1</v>
      </c>
      <c r="V25" s="57" t="b">
        <f t="shared" si="6"/>
        <v>1</v>
      </c>
      <c r="W25" s="57" t="b">
        <f t="shared" si="7"/>
        <v>1</v>
      </c>
      <c r="X25" s="57" t="b">
        <f t="shared" si="8"/>
        <v>1</v>
      </c>
      <c r="Y25" s="58" t="b">
        <f t="shared" si="9"/>
        <v>1</v>
      </c>
      <c r="Z25" s="70" t="b">
        <f t="shared" si="2"/>
        <v>1</v>
      </c>
    </row>
    <row r="26" spans="1:26" s="70" customFormat="1" ht="15" customHeight="1" x14ac:dyDescent="0.25">
      <c r="A26" s="195"/>
      <c r="C26" s="184"/>
      <c r="E26" s="183"/>
      <c r="G26" s="184"/>
      <c r="H26" s="77"/>
      <c r="I26" s="78"/>
      <c r="K26" s="76"/>
      <c r="L26" s="197"/>
      <c r="M26" s="206"/>
      <c r="N26" s="197"/>
      <c r="O26" s="206"/>
      <c r="P26" s="197"/>
      <c r="Q26" s="206"/>
      <c r="R26" s="6" t="str">
        <f t="shared" si="0"/>
        <v/>
      </c>
      <c r="S26" s="56" t="b">
        <f t="shared" si="3"/>
        <v>1</v>
      </c>
      <c r="T26" s="56">
        <f t="shared" si="4"/>
        <v>0</v>
      </c>
      <c r="U26" s="57" t="b">
        <f t="shared" si="5"/>
        <v>1</v>
      </c>
      <c r="V26" s="57" t="b">
        <f t="shared" si="6"/>
        <v>1</v>
      </c>
      <c r="W26" s="57" t="b">
        <f t="shared" si="7"/>
        <v>1</v>
      </c>
      <c r="X26" s="57" t="b">
        <f t="shared" si="8"/>
        <v>1</v>
      </c>
      <c r="Y26" s="58" t="b">
        <f t="shared" si="9"/>
        <v>1</v>
      </c>
      <c r="Z26" s="70" t="b">
        <f t="shared" si="2"/>
        <v>1</v>
      </c>
    </row>
    <row r="27" spans="1:26" s="70" customFormat="1" ht="15" customHeight="1" x14ac:dyDescent="0.25">
      <c r="A27" s="195"/>
      <c r="C27" s="184"/>
      <c r="E27" s="183"/>
      <c r="G27" s="184"/>
      <c r="H27" s="77"/>
      <c r="I27" s="78"/>
      <c r="K27" s="76"/>
      <c r="L27" s="197"/>
      <c r="M27" s="206"/>
      <c r="N27" s="197"/>
      <c r="O27" s="206"/>
      <c r="P27" s="197"/>
      <c r="Q27" s="206"/>
      <c r="R27" s="6" t="str">
        <f t="shared" si="0"/>
        <v/>
      </c>
      <c r="S27" s="56" t="b">
        <f t="shared" si="3"/>
        <v>1</v>
      </c>
      <c r="T27" s="56">
        <f t="shared" si="4"/>
        <v>0</v>
      </c>
      <c r="U27" s="57" t="b">
        <f t="shared" si="5"/>
        <v>1</v>
      </c>
      <c r="V27" s="57" t="b">
        <f t="shared" si="6"/>
        <v>1</v>
      </c>
      <c r="W27" s="57" t="b">
        <f t="shared" si="7"/>
        <v>1</v>
      </c>
      <c r="X27" s="57" t="b">
        <f t="shared" si="8"/>
        <v>1</v>
      </c>
      <c r="Y27" s="58" t="b">
        <f t="shared" si="9"/>
        <v>1</v>
      </c>
      <c r="Z27" s="70" t="b">
        <f t="shared" si="2"/>
        <v>1</v>
      </c>
    </row>
    <row r="28" spans="1:26" s="70" customFormat="1" ht="15" customHeight="1" x14ac:dyDescent="0.25">
      <c r="A28" s="195"/>
      <c r="C28" s="184"/>
      <c r="E28" s="183"/>
      <c r="G28" s="184"/>
      <c r="H28" s="77"/>
      <c r="I28" s="78"/>
      <c r="K28" s="76"/>
      <c r="L28" s="197"/>
      <c r="M28" s="206"/>
      <c r="N28" s="197"/>
      <c r="O28" s="206"/>
      <c r="P28" s="197"/>
      <c r="Q28" s="206"/>
      <c r="R28" s="6" t="str">
        <f t="shared" si="0"/>
        <v/>
      </c>
      <c r="S28" s="56" t="b">
        <f t="shared" si="3"/>
        <v>1</v>
      </c>
      <c r="T28" s="56">
        <f t="shared" si="4"/>
        <v>0</v>
      </c>
      <c r="U28" s="57" t="b">
        <f t="shared" si="5"/>
        <v>1</v>
      </c>
      <c r="V28" s="57" t="b">
        <f t="shared" si="6"/>
        <v>1</v>
      </c>
      <c r="W28" s="57" t="b">
        <f t="shared" si="7"/>
        <v>1</v>
      </c>
      <c r="X28" s="57" t="b">
        <f t="shared" si="8"/>
        <v>1</v>
      </c>
      <c r="Y28" s="58" t="b">
        <f t="shared" si="9"/>
        <v>1</v>
      </c>
      <c r="Z28" s="70" t="b">
        <f t="shared" si="2"/>
        <v>1</v>
      </c>
    </row>
    <row r="29" spans="1:26" s="70" customFormat="1" ht="15" customHeight="1" x14ac:dyDescent="0.25">
      <c r="A29" s="195"/>
      <c r="C29" s="184"/>
      <c r="E29" s="183"/>
      <c r="G29" s="184"/>
      <c r="H29" s="77"/>
      <c r="I29" s="78"/>
      <c r="K29" s="76"/>
      <c r="L29" s="197"/>
      <c r="M29" s="206"/>
      <c r="N29" s="197"/>
      <c r="O29" s="206"/>
      <c r="P29" s="197"/>
      <c r="Q29" s="206"/>
      <c r="R29" s="6" t="str">
        <f t="shared" si="0"/>
        <v/>
      </c>
      <c r="S29" s="56" t="b">
        <f t="shared" si="3"/>
        <v>1</v>
      </c>
      <c r="T29" s="56">
        <f t="shared" si="4"/>
        <v>0</v>
      </c>
      <c r="U29" s="57" t="b">
        <f t="shared" si="5"/>
        <v>1</v>
      </c>
      <c r="V29" s="57" t="b">
        <f t="shared" si="6"/>
        <v>1</v>
      </c>
      <c r="W29" s="57" t="b">
        <f t="shared" si="7"/>
        <v>1</v>
      </c>
      <c r="X29" s="57" t="b">
        <f t="shared" si="8"/>
        <v>1</v>
      </c>
      <c r="Y29" s="58" t="b">
        <f t="shared" si="9"/>
        <v>1</v>
      </c>
      <c r="Z29" s="70" t="b">
        <f t="shared" si="2"/>
        <v>1</v>
      </c>
    </row>
    <row r="30" spans="1:26" s="70" customFormat="1" ht="15" customHeight="1" x14ac:dyDescent="0.25">
      <c r="A30" s="195"/>
      <c r="C30" s="184"/>
      <c r="E30" s="183"/>
      <c r="G30" s="184"/>
      <c r="H30" s="77"/>
      <c r="I30" s="78"/>
      <c r="K30" s="76"/>
      <c r="L30" s="197"/>
      <c r="M30" s="206"/>
      <c r="N30" s="197"/>
      <c r="O30" s="206"/>
      <c r="P30" s="197"/>
      <c r="Q30" s="206"/>
      <c r="R30" s="6" t="str">
        <f t="shared" si="0"/>
        <v/>
      </c>
      <c r="S30" s="56" t="b">
        <f t="shared" si="3"/>
        <v>1</v>
      </c>
      <c r="T30" s="56">
        <f t="shared" si="4"/>
        <v>0</v>
      </c>
      <c r="U30" s="57" t="b">
        <f t="shared" si="5"/>
        <v>1</v>
      </c>
      <c r="V30" s="57" t="b">
        <f t="shared" si="6"/>
        <v>1</v>
      </c>
      <c r="W30" s="57" t="b">
        <f t="shared" si="7"/>
        <v>1</v>
      </c>
      <c r="X30" s="57" t="b">
        <f t="shared" si="8"/>
        <v>1</v>
      </c>
      <c r="Y30" s="58" t="b">
        <f t="shared" si="9"/>
        <v>1</v>
      </c>
      <c r="Z30" s="70" t="b">
        <f t="shared" si="2"/>
        <v>1</v>
      </c>
    </row>
    <row r="31" spans="1:26" ht="20.100000000000001" customHeight="1" thickBot="1" x14ac:dyDescent="0.35">
      <c r="A31" s="188"/>
      <c r="B31" s="189"/>
      <c r="C31" s="187"/>
      <c r="D31" s="79"/>
      <c r="E31" s="185"/>
      <c r="F31" s="186"/>
      <c r="G31" s="187"/>
      <c r="H31" s="80"/>
      <c r="I31" s="79"/>
      <c r="J31" s="79"/>
      <c r="K31" s="79"/>
      <c r="L31" s="79"/>
      <c r="M31" s="79"/>
      <c r="N31" s="79"/>
      <c r="O31" s="79"/>
      <c r="P31" s="79"/>
      <c r="Q31" s="79"/>
      <c r="R31" s="81"/>
      <c r="S31" s="56">
        <f>COUNTIF(S16:S30,FALSE)</f>
        <v>0</v>
      </c>
      <c r="T31" s="81"/>
      <c r="U31" s="81"/>
      <c r="V31" s="81"/>
      <c r="W31" s="81"/>
      <c r="X31" s="81"/>
      <c r="Y31" s="59">
        <f>COUNTIF(Y16:Y30,FALSE)</f>
        <v>0</v>
      </c>
    </row>
    <row r="32" spans="1:26" ht="6" customHeight="1" x14ac:dyDescent="0.3">
      <c r="C32" s="79"/>
      <c r="D32" s="79"/>
      <c r="E32" s="79"/>
      <c r="F32" s="79"/>
      <c r="G32" s="79"/>
      <c r="H32" s="80"/>
      <c r="I32" s="79"/>
      <c r="J32" s="79"/>
      <c r="K32" s="79"/>
      <c r="L32" s="79"/>
      <c r="M32" s="79"/>
      <c r="N32" s="79"/>
      <c r="O32" s="79"/>
      <c r="P32" s="79"/>
      <c r="Q32" s="79"/>
      <c r="R32" s="81"/>
      <c r="S32" s="56"/>
      <c r="T32" s="81"/>
      <c r="U32" s="81"/>
      <c r="V32" s="81"/>
      <c r="W32" s="81"/>
      <c r="X32" s="81"/>
      <c r="Y32" s="59"/>
    </row>
    <row r="33" spans="1:24" s="61" customFormat="1" ht="11.25" customHeight="1" x14ac:dyDescent="0.25">
      <c r="A33" s="61" t="s">
        <v>631</v>
      </c>
    </row>
    <row r="34" spans="1:24" s="50" customFormat="1" ht="14.25" customHeight="1" x14ac:dyDescent="0.25">
      <c r="A34" s="62"/>
      <c r="B34" s="111"/>
      <c r="C34" s="111"/>
      <c r="D34" s="62"/>
      <c r="E34" s="62"/>
      <c r="F34" s="62"/>
      <c r="G34" s="62"/>
      <c r="H34" s="62"/>
      <c r="I34" s="62"/>
      <c r="J34" s="62"/>
      <c r="K34" s="62"/>
      <c r="L34" s="62"/>
      <c r="M34" s="62"/>
      <c r="N34" s="62"/>
      <c r="O34" s="62"/>
      <c r="P34" s="62"/>
      <c r="Q34" s="62"/>
    </row>
    <row r="35" spans="1:24" s="50" customFormat="1" ht="15" customHeight="1" x14ac:dyDescent="0.25">
      <c r="A35" s="62"/>
      <c r="B35" s="116"/>
      <c r="C35" s="116"/>
      <c r="D35" s="62"/>
      <c r="E35" s="62"/>
      <c r="F35" s="62"/>
      <c r="G35" s="62"/>
      <c r="H35" s="62"/>
      <c r="I35" s="62"/>
      <c r="J35" s="62"/>
      <c r="K35" s="63"/>
      <c r="L35" s="63"/>
      <c r="M35" s="63"/>
      <c r="N35" s="63"/>
      <c r="O35" s="63"/>
      <c r="P35" s="63"/>
      <c r="Q35" s="63"/>
    </row>
    <row r="36" spans="1:24" s="50" customFormat="1" ht="15" customHeight="1" x14ac:dyDescent="0.25">
      <c r="A36" s="63"/>
      <c r="B36" s="111"/>
      <c r="C36" s="111"/>
      <c r="D36" s="63"/>
      <c r="E36" s="63"/>
      <c r="F36" s="63"/>
      <c r="G36" s="63"/>
      <c r="H36" s="63"/>
      <c r="I36" s="63"/>
      <c r="J36" s="63"/>
      <c r="K36" s="63"/>
      <c r="L36" s="63"/>
      <c r="M36" s="63"/>
      <c r="N36" s="63"/>
      <c r="O36" s="63"/>
      <c r="P36" s="63"/>
      <c r="Q36" s="63"/>
    </row>
    <row r="37" spans="1:24" ht="25.65" customHeight="1" x14ac:dyDescent="0.3">
      <c r="F37" s="79"/>
    </row>
    <row r="38" spans="1:24" ht="20.85" customHeight="1" x14ac:dyDescent="0.3">
      <c r="A38" s="159" t="s">
        <v>671</v>
      </c>
      <c r="F38" s="79"/>
    </row>
    <row r="39" spans="1:24" ht="20.85" customHeight="1" x14ac:dyDescent="0.3">
      <c r="A39" s="159" t="s">
        <v>670</v>
      </c>
      <c r="F39" s="79"/>
    </row>
    <row r="40" spans="1:24" ht="20.85" customHeight="1" x14ac:dyDescent="0.3">
      <c r="B40" s="12"/>
      <c r="C40" s="12"/>
      <c r="F40" s="79"/>
    </row>
    <row r="41" spans="1:24" ht="20.85" customHeight="1" x14ac:dyDescent="0.3">
      <c r="F41" s="79"/>
      <c r="G41" s="82" t="s">
        <v>240</v>
      </c>
    </row>
    <row r="42" spans="1:24" ht="20.85" customHeight="1" x14ac:dyDescent="0.3">
      <c r="F42" s="79"/>
    </row>
    <row r="43" spans="1:24" ht="20.85" customHeight="1" x14ac:dyDescent="0.3">
      <c r="F43" s="79"/>
    </row>
    <row r="44" spans="1:24" ht="20.85" customHeight="1" x14ac:dyDescent="0.3">
      <c r="F44" s="79"/>
      <c r="G44" s="83" t="s">
        <v>240</v>
      </c>
      <c r="H44" s="83"/>
      <c r="R44" s="83" t="s">
        <v>240</v>
      </c>
      <c r="S44" s="83"/>
      <c r="T44" s="83"/>
      <c r="U44" s="83"/>
      <c r="V44" s="83"/>
      <c r="W44" s="83"/>
      <c r="X44" s="83"/>
    </row>
    <row r="45" spans="1:24" x14ac:dyDescent="0.3">
      <c r="F45" s="79"/>
    </row>
    <row r="46" spans="1:24" x14ac:dyDescent="0.3">
      <c r="F46" s="79"/>
    </row>
    <row r="47" spans="1:24" x14ac:dyDescent="0.3">
      <c r="F47" s="79"/>
    </row>
    <row r="48" spans="1:24" x14ac:dyDescent="0.3">
      <c r="F48" s="79"/>
    </row>
    <row r="49" spans="6:6" x14ac:dyDescent="0.3">
      <c r="F49" s="79"/>
    </row>
    <row r="50" spans="6:6" x14ac:dyDescent="0.3">
      <c r="F50" s="79"/>
    </row>
    <row r="51" spans="6:6" x14ac:dyDescent="0.3">
      <c r="F51" s="79"/>
    </row>
    <row r="52" spans="6:6" x14ac:dyDescent="0.3">
      <c r="F52" s="79"/>
    </row>
    <row r="53" spans="6:6" x14ac:dyDescent="0.3">
      <c r="F53" s="79"/>
    </row>
    <row r="54" spans="6:6" x14ac:dyDescent="0.3">
      <c r="F54" s="79"/>
    </row>
    <row r="55" spans="6:6" x14ac:dyDescent="0.3">
      <c r="F55" s="79"/>
    </row>
    <row r="56" spans="6:6" x14ac:dyDescent="0.3">
      <c r="F56" s="79"/>
    </row>
    <row r="57" spans="6:6" x14ac:dyDescent="0.3">
      <c r="F57" s="79"/>
    </row>
    <row r="58" spans="6:6" x14ac:dyDescent="0.3">
      <c r="F58" s="79"/>
    </row>
    <row r="59" spans="6:6" x14ac:dyDescent="0.3">
      <c r="F59" s="79"/>
    </row>
    <row r="60" spans="6:6" x14ac:dyDescent="0.3">
      <c r="F60" s="79"/>
    </row>
    <row r="61" spans="6:6" x14ac:dyDescent="0.3">
      <c r="F61" s="79"/>
    </row>
    <row r="62" spans="6:6" x14ac:dyDescent="0.3">
      <c r="F62" s="79"/>
    </row>
    <row r="63" spans="6:6" x14ac:dyDescent="0.3">
      <c r="F63" s="79"/>
    </row>
    <row r="64" spans="6:6" x14ac:dyDescent="0.3">
      <c r="F64" s="79"/>
    </row>
    <row r="65" spans="6:6" x14ac:dyDescent="0.3">
      <c r="F65" s="79"/>
    </row>
    <row r="66" spans="6:6" x14ac:dyDescent="0.3">
      <c r="F66" s="79"/>
    </row>
    <row r="67" spans="6:6" x14ac:dyDescent="0.3">
      <c r="F67" s="79"/>
    </row>
    <row r="68" spans="6:6" x14ac:dyDescent="0.3">
      <c r="F68" s="79"/>
    </row>
    <row r="69" spans="6:6" x14ac:dyDescent="0.3">
      <c r="F69" s="79"/>
    </row>
    <row r="70" spans="6:6" x14ac:dyDescent="0.3">
      <c r="F70" s="79"/>
    </row>
    <row r="71" spans="6:6" x14ac:dyDescent="0.3">
      <c r="F71" s="79"/>
    </row>
    <row r="72" spans="6:6" x14ac:dyDescent="0.3">
      <c r="F72" s="79"/>
    </row>
    <row r="73" spans="6:6" x14ac:dyDescent="0.3">
      <c r="F73" s="79"/>
    </row>
    <row r="74" spans="6:6" x14ac:dyDescent="0.3">
      <c r="F74" s="79"/>
    </row>
    <row r="75" spans="6:6" x14ac:dyDescent="0.3">
      <c r="F75" s="79"/>
    </row>
    <row r="76" spans="6:6" x14ac:dyDescent="0.3">
      <c r="F76" s="79"/>
    </row>
    <row r="77" spans="6:6" x14ac:dyDescent="0.3">
      <c r="F77" s="79"/>
    </row>
    <row r="78" spans="6:6" x14ac:dyDescent="0.3">
      <c r="F78" s="79"/>
    </row>
    <row r="79" spans="6:6" x14ac:dyDescent="0.3">
      <c r="F79" s="79"/>
    </row>
    <row r="80" spans="6:6" x14ac:dyDescent="0.3">
      <c r="F80" s="79"/>
    </row>
    <row r="81" spans="6:6" x14ac:dyDescent="0.3">
      <c r="F81" s="79"/>
    </row>
    <row r="82" spans="6:6" x14ac:dyDescent="0.3">
      <c r="F82" s="79"/>
    </row>
    <row r="83" spans="6:6" x14ac:dyDescent="0.3">
      <c r="F83" s="79"/>
    </row>
    <row r="84" spans="6:6" x14ac:dyDescent="0.3">
      <c r="F84" s="79"/>
    </row>
    <row r="85" spans="6:6" x14ac:dyDescent="0.3">
      <c r="F85" s="79"/>
    </row>
    <row r="86" spans="6:6" x14ac:dyDescent="0.3">
      <c r="F86" s="79"/>
    </row>
    <row r="87" spans="6:6" x14ac:dyDescent="0.3">
      <c r="F87" s="79"/>
    </row>
    <row r="88" spans="6:6" x14ac:dyDescent="0.3">
      <c r="F88" s="79"/>
    </row>
    <row r="89" spans="6:6" x14ac:dyDescent="0.3">
      <c r="F89" s="79"/>
    </row>
    <row r="90" spans="6:6" x14ac:dyDescent="0.3">
      <c r="F90" s="79"/>
    </row>
    <row r="91" spans="6:6" x14ac:dyDescent="0.3">
      <c r="F91" s="79"/>
    </row>
    <row r="92" spans="6:6" x14ac:dyDescent="0.3">
      <c r="F92" s="79"/>
    </row>
    <row r="93" spans="6:6" x14ac:dyDescent="0.3">
      <c r="F93" s="79"/>
    </row>
    <row r="94" spans="6:6" x14ac:dyDescent="0.3">
      <c r="F94" s="79"/>
    </row>
    <row r="95" spans="6:6" x14ac:dyDescent="0.3">
      <c r="F95" s="79"/>
    </row>
    <row r="96" spans="6:6" x14ac:dyDescent="0.3">
      <c r="F96" s="79"/>
    </row>
    <row r="97" spans="6:6" x14ac:dyDescent="0.3">
      <c r="F97" s="79"/>
    </row>
    <row r="98" spans="6:6" x14ac:dyDescent="0.3">
      <c r="F98" s="79"/>
    </row>
    <row r="99" spans="6:6" x14ac:dyDescent="0.3">
      <c r="F99" s="79"/>
    </row>
    <row r="100" spans="6:6" x14ac:dyDescent="0.3">
      <c r="F100" s="79"/>
    </row>
    <row r="101" spans="6:6" x14ac:dyDescent="0.3">
      <c r="F101" s="79"/>
    </row>
    <row r="102" spans="6:6" x14ac:dyDescent="0.3">
      <c r="F102" s="79"/>
    </row>
    <row r="103" spans="6:6" x14ac:dyDescent="0.3">
      <c r="F103" s="79"/>
    </row>
    <row r="104" spans="6:6" x14ac:dyDescent="0.3">
      <c r="F104" s="79"/>
    </row>
    <row r="105" spans="6:6" x14ac:dyDescent="0.3">
      <c r="F105" s="79"/>
    </row>
    <row r="106" spans="6:6" x14ac:dyDescent="0.3">
      <c r="F106" s="79"/>
    </row>
    <row r="107" spans="6:6" x14ac:dyDescent="0.3">
      <c r="F107" s="79"/>
    </row>
    <row r="108" spans="6:6" x14ac:dyDescent="0.3">
      <c r="F108" s="79"/>
    </row>
    <row r="109" spans="6:6" x14ac:dyDescent="0.3">
      <c r="F109" s="79"/>
    </row>
    <row r="110" spans="6:6" x14ac:dyDescent="0.3">
      <c r="F110" s="79"/>
    </row>
    <row r="111" spans="6:6" x14ac:dyDescent="0.3">
      <c r="F111" s="79"/>
    </row>
    <row r="112" spans="6:6" x14ac:dyDescent="0.3">
      <c r="F112" s="79"/>
    </row>
    <row r="113" spans="6:6" x14ac:dyDescent="0.3">
      <c r="F113" s="79"/>
    </row>
    <row r="114" spans="6:6" x14ac:dyDescent="0.3">
      <c r="F114" s="79"/>
    </row>
    <row r="115" spans="6:6" x14ac:dyDescent="0.3">
      <c r="F115" s="79"/>
    </row>
    <row r="116" spans="6:6" x14ac:dyDescent="0.3">
      <c r="F116" s="79"/>
    </row>
    <row r="117" spans="6:6" x14ac:dyDescent="0.3">
      <c r="F117" s="79"/>
    </row>
    <row r="118" spans="6:6" x14ac:dyDescent="0.3">
      <c r="F118" s="79"/>
    </row>
    <row r="119" spans="6:6" x14ac:dyDescent="0.3">
      <c r="F119" s="79"/>
    </row>
    <row r="120" spans="6:6" x14ac:dyDescent="0.3">
      <c r="F120" s="79"/>
    </row>
    <row r="121" spans="6:6" x14ac:dyDescent="0.3">
      <c r="F121" s="79"/>
    </row>
    <row r="122" spans="6:6" x14ac:dyDescent="0.3">
      <c r="F122" s="79"/>
    </row>
    <row r="123" spans="6:6" x14ac:dyDescent="0.3">
      <c r="F123" s="79"/>
    </row>
    <row r="124" spans="6:6" x14ac:dyDescent="0.3">
      <c r="F124" s="79"/>
    </row>
    <row r="125" spans="6:6" x14ac:dyDescent="0.3">
      <c r="F125" s="79"/>
    </row>
    <row r="126" spans="6:6" x14ac:dyDescent="0.3">
      <c r="F126" s="79"/>
    </row>
    <row r="127" spans="6:6" x14ac:dyDescent="0.3">
      <c r="F127" s="79"/>
    </row>
    <row r="128" spans="6:6" x14ac:dyDescent="0.3">
      <c r="F128" s="79"/>
    </row>
    <row r="129" spans="6:6" x14ac:dyDescent="0.3">
      <c r="F129" s="79"/>
    </row>
    <row r="130" spans="6:6" x14ac:dyDescent="0.3">
      <c r="F130" s="79"/>
    </row>
    <row r="131" spans="6:6" x14ac:dyDescent="0.3">
      <c r="F131" s="79"/>
    </row>
    <row r="132" spans="6:6" x14ac:dyDescent="0.3">
      <c r="F132" s="79"/>
    </row>
    <row r="133" spans="6:6" x14ac:dyDescent="0.3">
      <c r="F133" s="79"/>
    </row>
    <row r="134" spans="6:6" x14ac:dyDescent="0.3">
      <c r="F134" s="79"/>
    </row>
    <row r="135" spans="6:6" x14ac:dyDescent="0.3">
      <c r="F135" s="79"/>
    </row>
    <row r="136" spans="6:6" x14ac:dyDescent="0.3">
      <c r="F136" s="79"/>
    </row>
    <row r="137" spans="6:6" x14ac:dyDescent="0.3">
      <c r="F137" s="79"/>
    </row>
    <row r="138" spans="6:6" x14ac:dyDescent="0.3">
      <c r="F138" s="79"/>
    </row>
    <row r="139" spans="6:6" x14ac:dyDescent="0.3">
      <c r="F139" s="79"/>
    </row>
    <row r="140" spans="6:6" x14ac:dyDescent="0.3">
      <c r="F140" s="79"/>
    </row>
    <row r="141" spans="6:6" x14ac:dyDescent="0.3">
      <c r="F141" s="79"/>
    </row>
    <row r="142" spans="6:6" x14ac:dyDescent="0.3">
      <c r="F142" s="79"/>
    </row>
    <row r="143" spans="6:6" x14ac:dyDescent="0.3">
      <c r="F143" s="79"/>
    </row>
    <row r="144" spans="6:6" x14ac:dyDescent="0.3">
      <c r="F144" s="79"/>
    </row>
    <row r="145" spans="6:6" x14ac:dyDescent="0.3">
      <c r="F145" s="79"/>
    </row>
    <row r="146" spans="6:6" x14ac:dyDescent="0.3">
      <c r="F146" s="79"/>
    </row>
    <row r="147" spans="6:6" x14ac:dyDescent="0.3">
      <c r="F147" s="79"/>
    </row>
    <row r="148" spans="6:6" x14ac:dyDescent="0.3">
      <c r="F148" s="79"/>
    </row>
    <row r="149" spans="6:6" x14ac:dyDescent="0.3">
      <c r="F149" s="79"/>
    </row>
    <row r="150" spans="6:6" x14ac:dyDescent="0.3">
      <c r="F150" s="79"/>
    </row>
    <row r="151" spans="6:6" x14ac:dyDescent="0.3">
      <c r="F151" s="79"/>
    </row>
    <row r="152" spans="6:6" x14ac:dyDescent="0.3">
      <c r="F152" s="79"/>
    </row>
    <row r="153" spans="6:6" x14ac:dyDescent="0.3">
      <c r="F153" s="79"/>
    </row>
    <row r="154" spans="6:6" x14ac:dyDescent="0.3">
      <c r="F154" s="79"/>
    </row>
    <row r="155" spans="6:6" x14ac:dyDescent="0.3">
      <c r="F155" s="79"/>
    </row>
    <row r="156" spans="6:6" x14ac:dyDescent="0.3">
      <c r="F156" s="79"/>
    </row>
    <row r="157" spans="6:6" x14ac:dyDescent="0.3">
      <c r="F157" s="79"/>
    </row>
    <row r="158" spans="6:6" x14ac:dyDescent="0.3">
      <c r="F158" s="79"/>
    </row>
    <row r="159" spans="6:6" x14ac:dyDescent="0.3">
      <c r="F159" s="79"/>
    </row>
    <row r="160" spans="6:6" x14ac:dyDescent="0.3">
      <c r="F160" s="79"/>
    </row>
    <row r="161" spans="6:6" x14ac:dyDescent="0.3">
      <c r="F161" s="79"/>
    </row>
    <row r="162" spans="6:6" x14ac:dyDescent="0.3">
      <c r="F162" s="79"/>
    </row>
    <row r="163" spans="6:6" x14ac:dyDescent="0.3">
      <c r="F163" s="79"/>
    </row>
    <row r="164" spans="6:6" x14ac:dyDescent="0.3">
      <c r="F164" s="79"/>
    </row>
    <row r="165" spans="6:6" x14ac:dyDescent="0.3">
      <c r="F165" s="79"/>
    </row>
    <row r="166" spans="6:6" x14ac:dyDescent="0.3">
      <c r="F166" s="79"/>
    </row>
    <row r="167" spans="6:6" x14ac:dyDescent="0.3">
      <c r="F167" s="79"/>
    </row>
    <row r="168" spans="6:6" x14ac:dyDescent="0.3">
      <c r="F168" s="79"/>
    </row>
    <row r="169" spans="6:6" x14ac:dyDescent="0.3">
      <c r="F169" s="79"/>
    </row>
  </sheetData>
  <sheetProtection algorithmName="SHA-512" hashValue="d2IvEpXc+urynyomBD0PMI/2V63tkA7UnRwVjZ5N/nCeAQaq8Y1tYQPZN31c+WNjE1lNd630sG6xRiAkH1m4FA==" saltValue="TQlX3iXSKJnBa6TGkrgDrg==" spinCount="100000" sheet="1" formatColumns="0" formatRows="0"/>
  <dataConsolidate/>
  <mergeCells count="11">
    <mergeCell ref="A10:C10"/>
    <mergeCell ref="E10:G10"/>
    <mergeCell ref="C8:E8"/>
    <mergeCell ref="R1:R3"/>
    <mergeCell ref="C7:E7"/>
    <mergeCell ref="A1:Q1"/>
    <mergeCell ref="A2:Q2"/>
    <mergeCell ref="A3:Q3"/>
    <mergeCell ref="A4:Q4"/>
    <mergeCell ref="M6:Q6"/>
    <mergeCell ref="M7:Q7"/>
  </mergeCells>
  <conditionalFormatting sqref="S1:X3">
    <cfRule type="cellIs" dxfId="5" priority="2" stopIfTrue="1" operator="equal">
      <formula>"na"</formula>
    </cfRule>
  </conditionalFormatting>
  <conditionalFormatting sqref="R1:R3">
    <cfRule type="cellIs" dxfId="4" priority="1" stopIfTrue="1" operator="equal">
      <formula>"na"</formula>
    </cfRule>
  </conditionalFormatting>
  <dataValidations count="4">
    <dataValidation type="textLength" operator="equal" allowBlank="1" showInputMessage="1" showErrorMessage="1" errorTitle="Invalid data!" error="GASB number must be 4 digits." sqref="WVU983046:WVV983060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6:E65536 JF65536:JG65536 TB65536:TC65536 ACX65536:ACY65536 AMT65536:AMU65536 AWP65536:AWQ65536 BGL65536:BGM65536 BQH65536:BQI65536 CAD65536:CAE65536 CJZ65536:CKA65536 CTV65536:CTW65536 DDR65536:DDS65536 DNN65536:DNO65536 DXJ65536:DXK65536 EHF65536:EHG65536 ERB65536:ERC65536 FAX65536:FAY65536 FKT65536:FKU65536 FUP65536:FUQ65536 GEL65536:GEM65536 GOH65536:GOI65536 GYD65536:GYE65536 HHZ65536:HIA65536 HRV65536:HRW65536 IBR65536:IBS65536 ILN65536:ILO65536 IVJ65536:IVK65536 JFF65536:JFG65536 JPB65536:JPC65536 JYX65536:JYY65536 KIT65536:KIU65536 KSP65536:KSQ65536 LCL65536:LCM65536 LMH65536:LMI65536 LWD65536:LWE65536 MFZ65536:MGA65536 MPV65536:MPW65536 MZR65536:MZS65536 NJN65536:NJO65536 NTJ65536:NTK65536 ODF65536:ODG65536 ONB65536:ONC65536 OWX65536:OWY65536 PGT65536:PGU65536 PQP65536:PQQ65536 QAL65536:QAM65536 QKH65536:QKI65536 QUD65536:QUE65536 RDZ65536:REA65536 RNV65536:RNW65536 RXR65536:RXS65536 SHN65536:SHO65536 SRJ65536:SRK65536 TBF65536:TBG65536 TLB65536:TLC65536 TUX65536:TUY65536 UET65536:UEU65536 UOP65536:UOQ65536 UYL65536:UYM65536 VIH65536:VII65536 VSD65536:VSE65536 WBZ65536:WCA65536 WLV65536:WLW65536 WVR65536:WVS65536 D131072:E131072 JF131072:JG131072 TB131072:TC131072 ACX131072:ACY131072 AMT131072:AMU131072 AWP131072:AWQ131072 BGL131072:BGM131072 BQH131072:BQI131072 CAD131072:CAE131072 CJZ131072:CKA131072 CTV131072:CTW131072 DDR131072:DDS131072 DNN131072:DNO131072 DXJ131072:DXK131072 EHF131072:EHG131072 ERB131072:ERC131072 FAX131072:FAY131072 FKT131072:FKU131072 FUP131072:FUQ131072 GEL131072:GEM131072 GOH131072:GOI131072 GYD131072:GYE131072 HHZ131072:HIA131072 HRV131072:HRW131072 IBR131072:IBS131072 ILN131072:ILO131072 IVJ131072:IVK131072 JFF131072:JFG131072 JPB131072:JPC131072 JYX131072:JYY131072 KIT131072:KIU131072 KSP131072:KSQ131072 LCL131072:LCM131072 LMH131072:LMI131072 LWD131072:LWE131072 MFZ131072:MGA131072 MPV131072:MPW131072 MZR131072:MZS131072 NJN131072:NJO131072 NTJ131072:NTK131072 ODF131072:ODG131072 ONB131072:ONC131072 OWX131072:OWY131072 PGT131072:PGU131072 PQP131072:PQQ131072 QAL131072:QAM131072 QKH131072:QKI131072 QUD131072:QUE131072 RDZ131072:REA131072 RNV131072:RNW131072 RXR131072:RXS131072 SHN131072:SHO131072 SRJ131072:SRK131072 TBF131072:TBG131072 TLB131072:TLC131072 TUX131072:TUY131072 UET131072:UEU131072 UOP131072:UOQ131072 UYL131072:UYM131072 VIH131072:VII131072 VSD131072:VSE131072 WBZ131072:WCA131072 WLV131072:WLW131072 WVR131072:WVS131072 D196608:E196608 JF196608:JG196608 TB196608:TC196608 ACX196608:ACY196608 AMT196608:AMU196608 AWP196608:AWQ196608 BGL196608:BGM196608 BQH196608:BQI196608 CAD196608:CAE196608 CJZ196608:CKA196608 CTV196608:CTW196608 DDR196608:DDS196608 DNN196608:DNO196608 DXJ196608:DXK196608 EHF196608:EHG196608 ERB196608:ERC196608 FAX196608:FAY196608 FKT196608:FKU196608 FUP196608:FUQ196608 GEL196608:GEM196608 GOH196608:GOI196608 GYD196608:GYE196608 HHZ196608:HIA196608 HRV196608:HRW196608 IBR196608:IBS196608 ILN196608:ILO196608 IVJ196608:IVK196608 JFF196608:JFG196608 JPB196608:JPC196608 JYX196608:JYY196608 KIT196608:KIU196608 KSP196608:KSQ196608 LCL196608:LCM196608 LMH196608:LMI196608 LWD196608:LWE196608 MFZ196608:MGA196608 MPV196608:MPW196608 MZR196608:MZS196608 NJN196608:NJO196608 NTJ196608:NTK196608 ODF196608:ODG196608 ONB196608:ONC196608 OWX196608:OWY196608 PGT196608:PGU196608 PQP196608:PQQ196608 QAL196608:QAM196608 QKH196608:QKI196608 QUD196608:QUE196608 RDZ196608:REA196608 RNV196608:RNW196608 RXR196608:RXS196608 SHN196608:SHO196608 SRJ196608:SRK196608 TBF196608:TBG196608 TLB196608:TLC196608 TUX196608:TUY196608 UET196608:UEU196608 UOP196608:UOQ196608 UYL196608:UYM196608 VIH196608:VII196608 VSD196608:VSE196608 WBZ196608:WCA196608 WLV196608:WLW196608 WVR196608:WVS196608 D262144:E262144 JF262144:JG262144 TB262144:TC262144 ACX262144:ACY262144 AMT262144:AMU262144 AWP262144:AWQ262144 BGL262144:BGM262144 BQH262144:BQI262144 CAD262144:CAE262144 CJZ262144:CKA262144 CTV262144:CTW262144 DDR262144:DDS262144 DNN262144:DNO262144 DXJ262144:DXK262144 EHF262144:EHG262144 ERB262144:ERC262144 FAX262144:FAY262144 FKT262144:FKU262144 FUP262144:FUQ262144 GEL262144:GEM262144 GOH262144:GOI262144 GYD262144:GYE262144 HHZ262144:HIA262144 HRV262144:HRW262144 IBR262144:IBS262144 ILN262144:ILO262144 IVJ262144:IVK262144 JFF262144:JFG262144 JPB262144:JPC262144 JYX262144:JYY262144 KIT262144:KIU262144 KSP262144:KSQ262144 LCL262144:LCM262144 LMH262144:LMI262144 LWD262144:LWE262144 MFZ262144:MGA262144 MPV262144:MPW262144 MZR262144:MZS262144 NJN262144:NJO262144 NTJ262144:NTK262144 ODF262144:ODG262144 ONB262144:ONC262144 OWX262144:OWY262144 PGT262144:PGU262144 PQP262144:PQQ262144 QAL262144:QAM262144 QKH262144:QKI262144 QUD262144:QUE262144 RDZ262144:REA262144 RNV262144:RNW262144 RXR262144:RXS262144 SHN262144:SHO262144 SRJ262144:SRK262144 TBF262144:TBG262144 TLB262144:TLC262144 TUX262144:TUY262144 UET262144:UEU262144 UOP262144:UOQ262144 UYL262144:UYM262144 VIH262144:VII262144 VSD262144:VSE262144 WBZ262144:WCA262144 WLV262144:WLW262144 WVR262144:WVS262144 D327680:E327680 JF327680:JG327680 TB327680:TC327680 ACX327680:ACY327680 AMT327680:AMU327680 AWP327680:AWQ327680 BGL327680:BGM327680 BQH327680:BQI327680 CAD327680:CAE327680 CJZ327680:CKA327680 CTV327680:CTW327680 DDR327680:DDS327680 DNN327680:DNO327680 DXJ327680:DXK327680 EHF327680:EHG327680 ERB327680:ERC327680 FAX327680:FAY327680 FKT327680:FKU327680 FUP327680:FUQ327680 GEL327680:GEM327680 GOH327680:GOI327680 GYD327680:GYE327680 HHZ327680:HIA327680 HRV327680:HRW327680 IBR327680:IBS327680 ILN327680:ILO327680 IVJ327680:IVK327680 JFF327680:JFG327680 JPB327680:JPC327680 JYX327680:JYY327680 KIT327680:KIU327680 KSP327680:KSQ327680 LCL327680:LCM327680 LMH327680:LMI327680 LWD327680:LWE327680 MFZ327680:MGA327680 MPV327680:MPW327680 MZR327680:MZS327680 NJN327680:NJO327680 NTJ327680:NTK327680 ODF327680:ODG327680 ONB327680:ONC327680 OWX327680:OWY327680 PGT327680:PGU327680 PQP327680:PQQ327680 QAL327680:QAM327680 QKH327680:QKI327680 QUD327680:QUE327680 RDZ327680:REA327680 RNV327680:RNW327680 RXR327680:RXS327680 SHN327680:SHO327680 SRJ327680:SRK327680 TBF327680:TBG327680 TLB327680:TLC327680 TUX327680:TUY327680 UET327680:UEU327680 UOP327680:UOQ327680 UYL327680:UYM327680 VIH327680:VII327680 VSD327680:VSE327680 WBZ327680:WCA327680 WLV327680:WLW327680 WVR327680:WVS327680 D393216:E393216 JF393216:JG393216 TB393216:TC393216 ACX393216:ACY393216 AMT393216:AMU393216 AWP393216:AWQ393216 BGL393216:BGM393216 BQH393216:BQI393216 CAD393216:CAE393216 CJZ393216:CKA393216 CTV393216:CTW393216 DDR393216:DDS393216 DNN393216:DNO393216 DXJ393216:DXK393216 EHF393216:EHG393216 ERB393216:ERC393216 FAX393216:FAY393216 FKT393216:FKU393216 FUP393216:FUQ393216 GEL393216:GEM393216 GOH393216:GOI393216 GYD393216:GYE393216 HHZ393216:HIA393216 HRV393216:HRW393216 IBR393216:IBS393216 ILN393216:ILO393216 IVJ393216:IVK393216 JFF393216:JFG393216 JPB393216:JPC393216 JYX393216:JYY393216 KIT393216:KIU393216 KSP393216:KSQ393216 LCL393216:LCM393216 LMH393216:LMI393216 LWD393216:LWE393216 MFZ393216:MGA393216 MPV393216:MPW393216 MZR393216:MZS393216 NJN393216:NJO393216 NTJ393216:NTK393216 ODF393216:ODG393216 ONB393216:ONC393216 OWX393216:OWY393216 PGT393216:PGU393216 PQP393216:PQQ393216 QAL393216:QAM393216 QKH393216:QKI393216 QUD393216:QUE393216 RDZ393216:REA393216 RNV393216:RNW393216 RXR393216:RXS393216 SHN393216:SHO393216 SRJ393216:SRK393216 TBF393216:TBG393216 TLB393216:TLC393216 TUX393216:TUY393216 UET393216:UEU393216 UOP393216:UOQ393216 UYL393216:UYM393216 VIH393216:VII393216 VSD393216:VSE393216 WBZ393216:WCA393216 WLV393216:WLW393216 WVR393216:WVS393216 D458752:E458752 JF458752:JG458752 TB458752:TC458752 ACX458752:ACY458752 AMT458752:AMU458752 AWP458752:AWQ458752 BGL458752:BGM458752 BQH458752:BQI458752 CAD458752:CAE458752 CJZ458752:CKA458752 CTV458752:CTW458752 DDR458752:DDS458752 DNN458752:DNO458752 DXJ458752:DXK458752 EHF458752:EHG458752 ERB458752:ERC458752 FAX458752:FAY458752 FKT458752:FKU458752 FUP458752:FUQ458752 GEL458752:GEM458752 GOH458752:GOI458752 GYD458752:GYE458752 HHZ458752:HIA458752 HRV458752:HRW458752 IBR458752:IBS458752 ILN458752:ILO458752 IVJ458752:IVK458752 JFF458752:JFG458752 JPB458752:JPC458752 JYX458752:JYY458752 KIT458752:KIU458752 KSP458752:KSQ458752 LCL458752:LCM458752 LMH458752:LMI458752 LWD458752:LWE458752 MFZ458752:MGA458752 MPV458752:MPW458752 MZR458752:MZS458752 NJN458752:NJO458752 NTJ458752:NTK458752 ODF458752:ODG458752 ONB458752:ONC458752 OWX458752:OWY458752 PGT458752:PGU458752 PQP458752:PQQ458752 QAL458752:QAM458752 QKH458752:QKI458752 QUD458752:QUE458752 RDZ458752:REA458752 RNV458752:RNW458752 RXR458752:RXS458752 SHN458752:SHO458752 SRJ458752:SRK458752 TBF458752:TBG458752 TLB458752:TLC458752 TUX458752:TUY458752 UET458752:UEU458752 UOP458752:UOQ458752 UYL458752:UYM458752 VIH458752:VII458752 VSD458752:VSE458752 WBZ458752:WCA458752 WLV458752:WLW458752 WVR458752:WVS458752 D524288:E524288 JF524288:JG524288 TB524288:TC524288 ACX524288:ACY524288 AMT524288:AMU524288 AWP524288:AWQ524288 BGL524288:BGM524288 BQH524288:BQI524288 CAD524288:CAE524288 CJZ524288:CKA524288 CTV524288:CTW524288 DDR524288:DDS524288 DNN524288:DNO524288 DXJ524288:DXK524288 EHF524288:EHG524288 ERB524288:ERC524288 FAX524288:FAY524288 FKT524288:FKU524288 FUP524288:FUQ524288 GEL524288:GEM524288 GOH524288:GOI524288 GYD524288:GYE524288 HHZ524288:HIA524288 HRV524288:HRW524288 IBR524288:IBS524288 ILN524288:ILO524288 IVJ524288:IVK524288 JFF524288:JFG524288 JPB524288:JPC524288 JYX524288:JYY524288 KIT524288:KIU524288 KSP524288:KSQ524288 LCL524288:LCM524288 LMH524288:LMI524288 LWD524288:LWE524288 MFZ524288:MGA524288 MPV524288:MPW524288 MZR524288:MZS524288 NJN524288:NJO524288 NTJ524288:NTK524288 ODF524288:ODG524288 ONB524288:ONC524288 OWX524288:OWY524288 PGT524288:PGU524288 PQP524288:PQQ524288 QAL524288:QAM524288 QKH524288:QKI524288 QUD524288:QUE524288 RDZ524288:REA524288 RNV524288:RNW524288 RXR524288:RXS524288 SHN524288:SHO524288 SRJ524288:SRK524288 TBF524288:TBG524288 TLB524288:TLC524288 TUX524288:TUY524288 UET524288:UEU524288 UOP524288:UOQ524288 UYL524288:UYM524288 VIH524288:VII524288 VSD524288:VSE524288 WBZ524288:WCA524288 WLV524288:WLW524288 WVR524288:WVS524288 D589824:E589824 JF589824:JG589824 TB589824:TC589824 ACX589824:ACY589824 AMT589824:AMU589824 AWP589824:AWQ589824 BGL589824:BGM589824 BQH589824:BQI589824 CAD589824:CAE589824 CJZ589824:CKA589824 CTV589824:CTW589824 DDR589824:DDS589824 DNN589824:DNO589824 DXJ589824:DXK589824 EHF589824:EHG589824 ERB589824:ERC589824 FAX589824:FAY589824 FKT589824:FKU589824 FUP589824:FUQ589824 GEL589824:GEM589824 GOH589824:GOI589824 GYD589824:GYE589824 HHZ589824:HIA589824 HRV589824:HRW589824 IBR589824:IBS589824 ILN589824:ILO589824 IVJ589824:IVK589824 JFF589824:JFG589824 JPB589824:JPC589824 JYX589824:JYY589824 KIT589824:KIU589824 KSP589824:KSQ589824 LCL589824:LCM589824 LMH589824:LMI589824 LWD589824:LWE589824 MFZ589824:MGA589824 MPV589824:MPW589824 MZR589824:MZS589824 NJN589824:NJO589824 NTJ589824:NTK589824 ODF589824:ODG589824 ONB589824:ONC589824 OWX589824:OWY589824 PGT589824:PGU589824 PQP589824:PQQ589824 QAL589824:QAM589824 QKH589824:QKI589824 QUD589824:QUE589824 RDZ589824:REA589824 RNV589824:RNW589824 RXR589824:RXS589824 SHN589824:SHO589824 SRJ589824:SRK589824 TBF589824:TBG589824 TLB589824:TLC589824 TUX589824:TUY589824 UET589824:UEU589824 UOP589824:UOQ589824 UYL589824:UYM589824 VIH589824:VII589824 VSD589824:VSE589824 WBZ589824:WCA589824 WLV589824:WLW589824 WVR589824:WVS589824 D655360:E655360 JF655360:JG655360 TB655360:TC655360 ACX655360:ACY655360 AMT655360:AMU655360 AWP655360:AWQ655360 BGL655360:BGM655360 BQH655360:BQI655360 CAD655360:CAE655360 CJZ655360:CKA655360 CTV655360:CTW655360 DDR655360:DDS655360 DNN655360:DNO655360 DXJ655360:DXK655360 EHF655360:EHG655360 ERB655360:ERC655360 FAX655360:FAY655360 FKT655360:FKU655360 FUP655360:FUQ655360 GEL655360:GEM655360 GOH655360:GOI655360 GYD655360:GYE655360 HHZ655360:HIA655360 HRV655360:HRW655360 IBR655360:IBS655360 ILN655360:ILO655360 IVJ655360:IVK655360 JFF655360:JFG655360 JPB655360:JPC655360 JYX655360:JYY655360 KIT655360:KIU655360 KSP655360:KSQ655360 LCL655360:LCM655360 LMH655360:LMI655360 LWD655360:LWE655360 MFZ655360:MGA655360 MPV655360:MPW655360 MZR655360:MZS655360 NJN655360:NJO655360 NTJ655360:NTK655360 ODF655360:ODG655360 ONB655360:ONC655360 OWX655360:OWY655360 PGT655360:PGU655360 PQP655360:PQQ655360 QAL655360:QAM655360 QKH655360:QKI655360 QUD655360:QUE655360 RDZ655360:REA655360 RNV655360:RNW655360 RXR655360:RXS655360 SHN655360:SHO655360 SRJ655360:SRK655360 TBF655360:TBG655360 TLB655360:TLC655360 TUX655360:TUY655360 UET655360:UEU655360 UOP655360:UOQ655360 UYL655360:UYM655360 VIH655360:VII655360 VSD655360:VSE655360 WBZ655360:WCA655360 WLV655360:WLW655360 WVR655360:WVS655360 D720896:E720896 JF720896:JG720896 TB720896:TC720896 ACX720896:ACY720896 AMT720896:AMU720896 AWP720896:AWQ720896 BGL720896:BGM720896 BQH720896:BQI720896 CAD720896:CAE720896 CJZ720896:CKA720896 CTV720896:CTW720896 DDR720896:DDS720896 DNN720896:DNO720896 DXJ720896:DXK720896 EHF720896:EHG720896 ERB720896:ERC720896 FAX720896:FAY720896 FKT720896:FKU720896 FUP720896:FUQ720896 GEL720896:GEM720896 GOH720896:GOI720896 GYD720896:GYE720896 HHZ720896:HIA720896 HRV720896:HRW720896 IBR720896:IBS720896 ILN720896:ILO720896 IVJ720896:IVK720896 JFF720896:JFG720896 JPB720896:JPC720896 JYX720896:JYY720896 KIT720896:KIU720896 KSP720896:KSQ720896 LCL720896:LCM720896 LMH720896:LMI720896 LWD720896:LWE720896 MFZ720896:MGA720896 MPV720896:MPW720896 MZR720896:MZS720896 NJN720896:NJO720896 NTJ720896:NTK720896 ODF720896:ODG720896 ONB720896:ONC720896 OWX720896:OWY720896 PGT720896:PGU720896 PQP720896:PQQ720896 QAL720896:QAM720896 QKH720896:QKI720896 QUD720896:QUE720896 RDZ720896:REA720896 RNV720896:RNW720896 RXR720896:RXS720896 SHN720896:SHO720896 SRJ720896:SRK720896 TBF720896:TBG720896 TLB720896:TLC720896 TUX720896:TUY720896 UET720896:UEU720896 UOP720896:UOQ720896 UYL720896:UYM720896 VIH720896:VII720896 VSD720896:VSE720896 WBZ720896:WCA720896 WLV720896:WLW720896 WVR720896:WVS720896 D786432:E786432 JF786432:JG786432 TB786432:TC786432 ACX786432:ACY786432 AMT786432:AMU786432 AWP786432:AWQ786432 BGL786432:BGM786432 BQH786432:BQI786432 CAD786432:CAE786432 CJZ786432:CKA786432 CTV786432:CTW786432 DDR786432:DDS786432 DNN786432:DNO786432 DXJ786432:DXK786432 EHF786432:EHG786432 ERB786432:ERC786432 FAX786432:FAY786432 FKT786432:FKU786432 FUP786432:FUQ786432 GEL786432:GEM786432 GOH786432:GOI786432 GYD786432:GYE786432 HHZ786432:HIA786432 HRV786432:HRW786432 IBR786432:IBS786432 ILN786432:ILO786432 IVJ786432:IVK786432 JFF786432:JFG786432 JPB786432:JPC786432 JYX786432:JYY786432 KIT786432:KIU786432 KSP786432:KSQ786432 LCL786432:LCM786432 LMH786432:LMI786432 LWD786432:LWE786432 MFZ786432:MGA786432 MPV786432:MPW786432 MZR786432:MZS786432 NJN786432:NJO786432 NTJ786432:NTK786432 ODF786432:ODG786432 ONB786432:ONC786432 OWX786432:OWY786432 PGT786432:PGU786432 PQP786432:PQQ786432 QAL786432:QAM786432 QKH786432:QKI786432 QUD786432:QUE786432 RDZ786432:REA786432 RNV786432:RNW786432 RXR786432:RXS786432 SHN786432:SHO786432 SRJ786432:SRK786432 TBF786432:TBG786432 TLB786432:TLC786432 TUX786432:TUY786432 UET786432:UEU786432 UOP786432:UOQ786432 UYL786432:UYM786432 VIH786432:VII786432 VSD786432:VSE786432 WBZ786432:WCA786432 WLV786432:WLW786432 WVR786432:WVS786432 D851968:E851968 JF851968:JG851968 TB851968:TC851968 ACX851968:ACY851968 AMT851968:AMU851968 AWP851968:AWQ851968 BGL851968:BGM851968 BQH851968:BQI851968 CAD851968:CAE851968 CJZ851968:CKA851968 CTV851968:CTW851968 DDR851968:DDS851968 DNN851968:DNO851968 DXJ851968:DXK851968 EHF851968:EHG851968 ERB851968:ERC851968 FAX851968:FAY851968 FKT851968:FKU851968 FUP851968:FUQ851968 GEL851968:GEM851968 GOH851968:GOI851968 GYD851968:GYE851968 HHZ851968:HIA851968 HRV851968:HRW851968 IBR851968:IBS851968 ILN851968:ILO851968 IVJ851968:IVK851968 JFF851968:JFG851968 JPB851968:JPC851968 JYX851968:JYY851968 KIT851968:KIU851968 KSP851968:KSQ851968 LCL851968:LCM851968 LMH851968:LMI851968 LWD851968:LWE851968 MFZ851968:MGA851968 MPV851968:MPW851968 MZR851968:MZS851968 NJN851968:NJO851968 NTJ851968:NTK851968 ODF851968:ODG851968 ONB851968:ONC851968 OWX851968:OWY851968 PGT851968:PGU851968 PQP851968:PQQ851968 QAL851968:QAM851968 QKH851968:QKI851968 QUD851968:QUE851968 RDZ851968:REA851968 RNV851968:RNW851968 RXR851968:RXS851968 SHN851968:SHO851968 SRJ851968:SRK851968 TBF851968:TBG851968 TLB851968:TLC851968 TUX851968:TUY851968 UET851968:UEU851968 UOP851968:UOQ851968 UYL851968:UYM851968 VIH851968:VII851968 VSD851968:VSE851968 WBZ851968:WCA851968 WLV851968:WLW851968 WVR851968:WVS851968 D917504:E917504 JF917504:JG917504 TB917504:TC917504 ACX917504:ACY917504 AMT917504:AMU917504 AWP917504:AWQ917504 BGL917504:BGM917504 BQH917504:BQI917504 CAD917504:CAE917504 CJZ917504:CKA917504 CTV917504:CTW917504 DDR917504:DDS917504 DNN917504:DNO917504 DXJ917504:DXK917504 EHF917504:EHG917504 ERB917504:ERC917504 FAX917504:FAY917504 FKT917504:FKU917504 FUP917504:FUQ917504 GEL917504:GEM917504 GOH917504:GOI917504 GYD917504:GYE917504 HHZ917504:HIA917504 HRV917504:HRW917504 IBR917504:IBS917504 ILN917504:ILO917504 IVJ917504:IVK917504 JFF917504:JFG917504 JPB917504:JPC917504 JYX917504:JYY917504 KIT917504:KIU917504 KSP917504:KSQ917504 LCL917504:LCM917504 LMH917504:LMI917504 LWD917504:LWE917504 MFZ917504:MGA917504 MPV917504:MPW917504 MZR917504:MZS917504 NJN917504:NJO917504 NTJ917504:NTK917504 ODF917504:ODG917504 ONB917504:ONC917504 OWX917504:OWY917504 PGT917504:PGU917504 PQP917504:PQQ917504 QAL917504:QAM917504 QKH917504:QKI917504 QUD917504:QUE917504 RDZ917504:REA917504 RNV917504:RNW917504 RXR917504:RXS917504 SHN917504:SHO917504 SRJ917504:SRK917504 TBF917504:TBG917504 TLB917504:TLC917504 TUX917504:TUY917504 UET917504:UEU917504 UOP917504:UOQ917504 UYL917504:UYM917504 VIH917504:VII917504 VSD917504:VSE917504 WBZ917504:WCA917504 WLV917504:WLW917504 WVR917504:WVS917504 D983040:E983040 JF983040:JG983040 TB983040:TC983040 ACX983040:ACY983040 AMT983040:AMU983040 AWP983040:AWQ983040 BGL983040:BGM983040 BQH983040:BQI983040 CAD983040:CAE983040 CJZ983040:CKA983040 CTV983040:CTW983040 DDR983040:DDS983040 DNN983040:DNO983040 DXJ983040:DXK983040 EHF983040:EHG983040 ERB983040:ERC983040 FAX983040:FAY983040 FKT983040:FKU983040 FUP983040:FUQ983040 GEL983040:GEM983040 GOH983040:GOI983040 GYD983040:GYE983040 HHZ983040:HIA983040 HRV983040:HRW983040 IBR983040:IBS983040 ILN983040:ILO983040 IVJ983040:IVK983040 JFF983040:JFG983040 JPB983040:JPC983040 JYX983040:JYY983040 KIT983040:KIU983040 KSP983040:KSQ983040 LCL983040:LCM983040 LMH983040:LMI983040 LWD983040:LWE983040 MFZ983040:MGA983040 MPV983040:MPW983040 MZR983040:MZS983040 NJN983040:NJO983040 NTJ983040:NTK983040 ODF983040:ODG983040 ONB983040:ONC983040 OWX983040:OWY983040 PGT983040:PGU983040 PQP983040:PQQ983040 QAL983040:QAM983040 QKH983040:QKI983040 QUD983040:QUE983040 RDZ983040:REA983040 RNV983040:RNW983040 RXR983040:RXS983040 SHN983040:SHO983040 SRJ983040:SRK983040 TBF983040:TBG983040 TLB983040:TLC983040 TUX983040:TUY983040 UET983040:UEU983040 UOP983040:UOQ983040 UYL983040:UYM983040 VIH983040:VII983040 VSD983040:VSE983040 WBZ983040:WCA983040 WLV983040:WLW983040 WVR983040:WVS983040 G16:H30 JI16:JJ30 TE16:TF30 ADA16:ADB30 AMW16:AMX30 AWS16:AWT30 BGO16:BGP30 BQK16:BQL30 CAG16:CAH30 CKC16:CKD30 CTY16:CTZ30 DDU16:DDV30 DNQ16:DNR30 DXM16:DXN30 EHI16:EHJ30 ERE16:ERF30 FBA16:FBB30 FKW16:FKX30 FUS16:FUT30 GEO16:GEP30 GOK16:GOL30 GYG16:GYH30 HIC16:HID30 HRY16:HRZ30 IBU16:IBV30 ILQ16:ILR30 IVM16:IVN30 JFI16:JFJ30 JPE16:JPF30 JZA16:JZB30 KIW16:KIX30 KSS16:KST30 LCO16:LCP30 LMK16:LML30 LWG16:LWH30 MGC16:MGD30 MPY16:MPZ30 MZU16:MZV30 NJQ16:NJR30 NTM16:NTN30 ODI16:ODJ30 ONE16:ONF30 OXA16:OXB30 PGW16:PGX30 PQS16:PQT30 QAO16:QAP30 QKK16:QKL30 QUG16:QUH30 REC16:RED30 RNY16:RNZ30 RXU16:RXV30 SHQ16:SHR30 SRM16:SRN30 TBI16:TBJ30 TLE16:TLF30 TVA16:TVB30 UEW16:UEX30 UOS16:UOT30 UYO16:UYP30 VIK16:VIL30 VSG16:VSH30 WCC16:WCD30 WLY16:WLZ30 WVU16:WVV30 G65542:H65556 JI65542:JJ65556 TE65542:TF65556 ADA65542:ADB65556 AMW65542:AMX65556 AWS65542:AWT65556 BGO65542:BGP65556 BQK65542:BQL65556 CAG65542:CAH65556 CKC65542:CKD65556 CTY65542:CTZ65556 DDU65542:DDV65556 DNQ65542:DNR65556 DXM65542:DXN65556 EHI65542:EHJ65556 ERE65542:ERF65556 FBA65542:FBB65556 FKW65542:FKX65556 FUS65542:FUT65556 GEO65542:GEP65556 GOK65542:GOL65556 GYG65542:GYH65556 HIC65542:HID65556 HRY65542:HRZ65556 IBU65542:IBV65556 ILQ65542:ILR65556 IVM65542:IVN65556 JFI65542:JFJ65556 JPE65542:JPF65556 JZA65542:JZB65556 KIW65542:KIX65556 KSS65542:KST65556 LCO65542:LCP65556 LMK65542:LML65556 LWG65542:LWH65556 MGC65542:MGD65556 MPY65542:MPZ65556 MZU65542:MZV65556 NJQ65542:NJR65556 NTM65542:NTN65556 ODI65542:ODJ65556 ONE65542:ONF65556 OXA65542:OXB65556 PGW65542:PGX65556 PQS65542:PQT65556 QAO65542:QAP65556 QKK65542:QKL65556 QUG65542:QUH65556 REC65542:RED65556 RNY65542:RNZ65556 RXU65542:RXV65556 SHQ65542:SHR65556 SRM65542:SRN65556 TBI65542:TBJ65556 TLE65542:TLF65556 TVA65542:TVB65556 UEW65542:UEX65556 UOS65542:UOT65556 UYO65542:UYP65556 VIK65542:VIL65556 VSG65542:VSH65556 WCC65542:WCD65556 WLY65542:WLZ65556 WVU65542:WVV65556 G131078:H131092 JI131078:JJ131092 TE131078:TF131092 ADA131078:ADB131092 AMW131078:AMX131092 AWS131078:AWT131092 BGO131078:BGP131092 BQK131078:BQL131092 CAG131078:CAH131092 CKC131078:CKD131092 CTY131078:CTZ131092 DDU131078:DDV131092 DNQ131078:DNR131092 DXM131078:DXN131092 EHI131078:EHJ131092 ERE131078:ERF131092 FBA131078:FBB131092 FKW131078:FKX131092 FUS131078:FUT131092 GEO131078:GEP131092 GOK131078:GOL131092 GYG131078:GYH131092 HIC131078:HID131092 HRY131078:HRZ131092 IBU131078:IBV131092 ILQ131078:ILR131092 IVM131078:IVN131092 JFI131078:JFJ131092 JPE131078:JPF131092 JZA131078:JZB131092 KIW131078:KIX131092 KSS131078:KST131092 LCO131078:LCP131092 LMK131078:LML131092 LWG131078:LWH131092 MGC131078:MGD131092 MPY131078:MPZ131092 MZU131078:MZV131092 NJQ131078:NJR131092 NTM131078:NTN131092 ODI131078:ODJ131092 ONE131078:ONF131092 OXA131078:OXB131092 PGW131078:PGX131092 PQS131078:PQT131092 QAO131078:QAP131092 QKK131078:QKL131092 QUG131078:QUH131092 REC131078:RED131092 RNY131078:RNZ131092 RXU131078:RXV131092 SHQ131078:SHR131092 SRM131078:SRN131092 TBI131078:TBJ131092 TLE131078:TLF131092 TVA131078:TVB131092 UEW131078:UEX131092 UOS131078:UOT131092 UYO131078:UYP131092 VIK131078:VIL131092 VSG131078:VSH131092 WCC131078:WCD131092 WLY131078:WLZ131092 WVU131078:WVV131092 G196614:H196628 JI196614:JJ196628 TE196614:TF196628 ADA196614:ADB196628 AMW196614:AMX196628 AWS196614:AWT196628 BGO196614:BGP196628 BQK196614:BQL196628 CAG196614:CAH196628 CKC196614:CKD196628 CTY196614:CTZ196628 DDU196614:DDV196628 DNQ196614:DNR196628 DXM196614:DXN196628 EHI196614:EHJ196628 ERE196614:ERF196628 FBA196614:FBB196628 FKW196614:FKX196628 FUS196614:FUT196628 GEO196614:GEP196628 GOK196614:GOL196628 GYG196614:GYH196628 HIC196614:HID196628 HRY196614:HRZ196628 IBU196614:IBV196628 ILQ196614:ILR196628 IVM196614:IVN196628 JFI196614:JFJ196628 JPE196614:JPF196628 JZA196614:JZB196628 KIW196614:KIX196628 KSS196614:KST196628 LCO196614:LCP196628 LMK196614:LML196628 LWG196614:LWH196628 MGC196614:MGD196628 MPY196614:MPZ196628 MZU196614:MZV196628 NJQ196614:NJR196628 NTM196614:NTN196628 ODI196614:ODJ196628 ONE196614:ONF196628 OXA196614:OXB196628 PGW196614:PGX196628 PQS196614:PQT196628 QAO196614:QAP196628 QKK196614:QKL196628 QUG196614:QUH196628 REC196614:RED196628 RNY196614:RNZ196628 RXU196614:RXV196628 SHQ196614:SHR196628 SRM196614:SRN196628 TBI196614:TBJ196628 TLE196614:TLF196628 TVA196614:TVB196628 UEW196614:UEX196628 UOS196614:UOT196628 UYO196614:UYP196628 VIK196614:VIL196628 VSG196614:VSH196628 WCC196614:WCD196628 WLY196614:WLZ196628 WVU196614:WVV196628 G262150:H262164 JI262150:JJ262164 TE262150:TF262164 ADA262150:ADB262164 AMW262150:AMX262164 AWS262150:AWT262164 BGO262150:BGP262164 BQK262150:BQL262164 CAG262150:CAH262164 CKC262150:CKD262164 CTY262150:CTZ262164 DDU262150:DDV262164 DNQ262150:DNR262164 DXM262150:DXN262164 EHI262150:EHJ262164 ERE262150:ERF262164 FBA262150:FBB262164 FKW262150:FKX262164 FUS262150:FUT262164 GEO262150:GEP262164 GOK262150:GOL262164 GYG262150:GYH262164 HIC262150:HID262164 HRY262150:HRZ262164 IBU262150:IBV262164 ILQ262150:ILR262164 IVM262150:IVN262164 JFI262150:JFJ262164 JPE262150:JPF262164 JZA262150:JZB262164 KIW262150:KIX262164 KSS262150:KST262164 LCO262150:LCP262164 LMK262150:LML262164 LWG262150:LWH262164 MGC262150:MGD262164 MPY262150:MPZ262164 MZU262150:MZV262164 NJQ262150:NJR262164 NTM262150:NTN262164 ODI262150:ODJ262164 ONE262150:ONF262164 OXA262150:OXB262164 PGW262150:PGX262164 PQS262150:PQT262164 QAO262150:QAP262164 QKK262150:QKL262164 QUG262150:QUH262164 REC262150:RED262164 RNY262150:RNZ262164 RXU262150:RXV262164 SHQ262150:SHR262164 SRM262150:SRN262164 TBI262150:TBJ262164 TLE262150:TLF262164 TVA262150:TVB262164 UEW262150:UEX262164 UOS262150:UOT262164 UYO262150:UYP262164 VIK262150:VIL262164 VSG262150:VSH262164 WCC262150:WCD262164 WLY262150:WLZ262164 WVU262150:WVV262164 G327686:H327700 JI327686:JJ327700 TE327686:TF327700 ADA327686:ADB327700 AMW327686:AMX327700 AWS327686:AWT327700 BGO327686:BGP327700 BQK327686:BQL327700 CAG327686:CAH327700 CKC327686:CKD327700 CTY327686:CTZ327700 DDU327686:DDV327700 DNQ327686:DNR327700 DXM327686:DXN327700 EHI327686:EHJ327700 ERE327686:ERF327700 FBA327686:FBB327700 FKW327686:FKX327700 FUS327686:FUT327700 GEO327686:GEP327700 GOK327686:GOL327700 GYG327686:GYH327700 HIC327686:HID327700 HRY327686:HRZ327700 IBU327686:IBV327700 ILQ327686:ILR327700 IVM327686:IVN327700 JFI327686:JFJ327700 JPE327686:JPF327700 JZA327686:JZB327700 KIW327686:KIX327700 KSS327686:KST327700 LCO327686:LCP327700 LMK327686:LML327700 LWG327686:LWH327700 MGC327686:MGD327700 MPY327686:MPZ327700 MZU327686:MZV327700 NJQ327686:NJR327700 NTM327686:NTN327700 ODI327686:ODJ327700 ONE327686:ONF327700 OXA327686:OXB327700 PGW327686:PGX327700 PQS327686:PQT327700 QAO327686:QAP327700 QKK327686:QKL327700 QUG327686:QUH327700 REC327686:RED327700 RNY327686:RNZ327700 RXU327686:RXV327700 SHQ327686:SHR327700 SRM327686:SRN327700 TBI327686:TBJ327700 TLE327686:TLF327700 TVA327686:TVB327700 UEW327686:UEX327700 UOS327686:UOT327700 UYO327686:UYP327700 VIK327686:VIL327700 VSG327686:VSH327700 WCC327686:WCD327700 WLY327686:WLZ327700 WVU327686:WVV327700 G393222:H393236 JI393222:JJ393236 TE393222:TF393236 ADA393222:ADB393236 AMW393222:AMX393236 AWS393222:AWT393236 BGO393222:BGP393236 BQK393222:BQL393236 CAG393222:CAH393236 CKC393222:CKD393236 CTY393222:CTZ393236 DDU393222:DDV393236 DNQ393222:DNR393236 DXM393222:DXN393236 EHI393222:EHJ393236 ERE393222:ERF393236 FBA393222:FBB393236 FKW393222:FKX393236 FUS393222:FUT393236 GEO393222:GEP393236 GOK393222:GOL393236 GYG393222:GYH393236 HIC393222:HID393236 HRY393222:HRZ393236 IBU393222:IBV393236 ILQ393222:ILR393236 IVM393222:IVN393236 JFI393222:JFJ393236 JPE393222:JPF393236 JZA393222:JZB393236 KIW393222:KIX393236 KSS393222:KST393236 LCO393222:LCP393236 LMK393222:LML393236 LWG393222:LWH393236 MGC393222:MGD393236 MPY393222:MPZ393236 MZU393222:MZV393236 NJQ393222:NJR393236 NTM393222:NTN393236 ODI393222:ODJ393236 ONE393222:ONF393236 OXA393222:OXB393236 PGW393222:PGX393236 PQS393222:PQT393236 QAO393222:QAP393236 QKK393222:QKL393236 QUG393222:QUH393236 REC393222:RED393236 RNY393222:RNZ393236 RXU393222:RXV393236 SHQ393222:SHR393236 SRM393222:SRN393236 TBI393222:TBJ393236 TLE393222:TLF393236 TVA393222:TVB393236 UEW393222:UEX393236 UOS393222:UOT393236 UYO393222:UYP393236 VIK393222:VIL393236 VSG393222:VSH393236 WCC393222:WCD393236 WLY393222:WLZ393236 WVU393222:WVV393236 G458758:H458772 JI458758:JJ458772 TE458758:TF458772 ADA458758:ADB458772 AMW458758:AMX458772 AWS458758:AWT458772 BGO458758:BGP458772 BQK458758:BQL458772 CAG458758:CAH458772 CKC458758:CKD458772 CTY458758:CTZ458772 DDU458758:DDV458772 DNQ458758:DNR458772 DXM458758:DXN458772 EHI458758:EHJ458772 ERE458758:ERF458772 FBA458758:FBB458772 FKW458758:FKX458772 FUS458758:FUT458772 GEO458758:GEP458772 GOK458758:GOL458772 GYG458758:GYH458772 HIC458758:HID458772 HRY458758:HRZ458772 IBU458758:IBV458772 ILQ458758:ILR458772 IVM458758:IVN458772 JFI458758:JFJ458772 JPE458758:JPF458772 JZA458758:JZB458772 KIW458758:KIX458772 KSS458758:KST458772 LCO458758:LCP458772 LMK458758:LML458772 LWG458758:LWH458772 MGC458758:MGD458772 MPY458758:MPZ458772 MZU458758:MZV458772 NJQ458758:NJR458772 NTM458758:NTN458772 ODI458758:ODJ458772 ONE458758:ONF458772 OXA458758:OXB458772 PGW458758:PGX458772 PQS458758:PQT458772 QAO458758:QAP458772 QKK458758:QKL458772 QUG458758:QUH458772 REC458758:RED458772 RNY458758:RNZ458772 RXU458758:RXV458772 SHQ458758:SHR458772 SRM458758:SRN458772 TBI458758:TBJ458772 TLE458758:TLF458772 TVA458758:TVB458772 UEW458758:UEX458772 UOS458758:UOT458772 UYO458758:UYP458772 VIK458758:VIL458772 VSG458758:VSH458772 WCC458758:WCD458772 WLY458758:WLZ458772 WVU458758:WVV458772 G524294:H524308 JI524294:JJ524308 TE524294:TF524308 ADA524294:ADB524308 AMW524294:AMX524308 AWS524294:AWT524308 BGO524294:BGP524308 BQK524294:BQL524308 CAG524294:CAH524308 CKC524294:CKD524308 CTY524294:CTZ524308 DDU524294:DDV524308 DNQ524294:DNR524308 DXM524294:DXN524308 EHI524294:EHJ524308 ERE524294:ERF524308 FBA524294:FBB524308 FKW524294:FKX524308 FUS524294:FUT524308 GEO524294:GEP524308 GOK524294:GOL524308 GYG524294:GYH524308 HIC524294:HID524308 HRY524294:HRZ524308 IBU524294:IBV524308 ILQ524294:ILR524308 IVM524294:IVN524308 JFI524294:JFJ524308 JPE524294:JPF524308 JZA524294:JZB524308 KIW524294:KIX524308 KSS524294:KST524308 LCO524294:LCP524308 LMK524294:LML524308 LWG524294:LWH524308 MGC524294:MGD524308 MPY524294:MPZ524308 MZU524294:MZV524308 NJQ524294:NJR524308 NTM524294:NTN524308 ODI524294:ODJ524308 ONE524294:ONF524308 OXA524294:OXB524308 PGW524294:PGX524308 PQS524294:PQT524308 QAO524294:QAP524308 QKK524294:QKL524308 QUG524294:QUH524308 REC524294:RED524308 RNY524294:RNZ524308 RXU524294:RXV524308 SHQ524294:SHR524308 SRM524294:SRN524308 TBI524294:TBJ524308 TLE524294:TLF524308 TVA524294:TVB524308 UEW524294:UEX524308 UOS524294:UOT524308 UYO524294:UYP524308 VIK524294:VIL524308 VSG524294:VSH524308 WCC524294:WCD524308 WLY524294:WLZ524308 WVU524294:WVV524308 G589830:H589844 JI589830:JJ589844 TE589830:TF589844 ADA589830:ADB589844 AMW589830:AMX589844 AWS589830:AWT589844 BGO589830:BGP589844 BQK589830:BQL589844 CAG589830:CAH589844 CKC589830:CKD589844 CTY589830:CTZ589844 DDU589830:DDV589844 DNQ589830:DNR589844 DXM589830:DXN589844 EHI589830:EHJ589844 ERE589830:ERF589844 FBA589830:FBB589844 FKW589830:FKX589844 FUS589830:FUT589844 GEO589830:GEP589844 GOK589830:GOL589844 GYG589830:GYH589844 HIC589830:HID589844 HRY589830:HRZ589844 IBU589830:IBV589844 ILQ589830:ILR589844 IVM589830:IVN589844 JFI589830:JFJ589844 JPE589830:JPF589844 JZA589830:JZB589844 KIW589830:KIX589844 KSS589830:KST589844 LCO589830:LCP589844 LMK589830:LML589844 LWG589830:LWH589844 MGC589830:MGD589844 MPY589830:MPZ589844 MZU589830:MZV589844 NJQ589830:NJR589844 NTM589830:NTN589844 ODI589830:ODJ589844 ONE589830:ONF589844 OXA589830:OXB589844 PGW589830:PGX589844 PQS589830:PQT589844 QAO589830:QAP589844 QKK589830:QKL589844 QUG589830:QUH589844 REC589830:RED589844 RNY589830:RNZ589844 RXU589830:RXV589844 SHQ589830:SHR589844 SRM589830:SRN589844 TBI589830:TBJ589844 TLE589830:TLF589844 TVA589830:TVB589844 UEW589830:UEX589844 UOS589830:UOT589844 UYO589830:UYP589844 VIK589830:VIL589844 VSG589830:VSH589844 WCC589830:WCD589844 WLY589830:WLZ589844 WVU589830:WVV589844 G655366:H655380 JI655366:JJ655380 TE655366:TF655380 ADA655366:ADB655380 AMW655366:AMX655380 AWS655366:AWT655380 BGO655366:BGP655380 BQK655366:BQL655380 CAG655366:CAH655380 CKC655366:CKD655380 CTY655366:CTZ655380 DDU655366:DDV655380 DNQ655366:DNR655380 DXM655366:DXN655380 EHI655366:EHJ655380 ERE655366:ERF655380 FBA655366:FBB655380 FKW655366:FKX655380 FUS655366:FUT655380 GEO655366:GEP655380 GOK655366:GOL655380 GYG655366:GYH655380 HIC655366:HID655380 HRY655366:HRZ655380 IBU655366:IBV655380 ILQ655366:ILR655380 IVM655366:IVN655380 JFI655366:JFJ655380 JPE655366:JPF655380 JZA655366:JZB655380 KIW655366:KIX655380 KSS655366:KST655380 LCO655366:LCP655380 LMK655366:LML655380 LWG655366:LWH655380 MGC655366:MGD655380 MPY655366:MPZ655380 MZU655366:MZV655380 NJQ655366:NJR655380 NTM655366:NTN655380 ODI655366:ODJ655380 ONE655366:ONF655380 OXA655366:OXB655380 PGW655366:PGX655380 PQS655366:PQT655380 QAO655366:QAP655380 QKK655366:QKL655380 QUG655366:QUH655380 REC655366:RED655380 RNY655366:RNZ655380 RXU655366:RXV655380 SHQ655366:SHR655380 SRM655366:SRN655380 TBI655366:TBJ655380 TLE655366:TLF655380 TVA655366:TVB655380 UEW655366:UEX655380 UOS655366:UOT655380 UYO655366:UYP655380 VIK655366:VIL655380 VSG655366:VSH655380 WCC655366:WCD655380 WLY655366:WLZ655380 WVU655366:WVV655380 G720902:H720916 JI720902:JJ720916 TE720902:TF720916 ADA720902:ADB720916 AMW720902:AMX720916 AWS720902:AWT720916 BGO720902:BGP720916 BQK720902:BQL720916 CAG720902:CAH720916 CKC720902:CKD720916 CTY720902:CTZ720916 DDU720902:DDV720916 DNQ720902:DNR720916 DXM720902:DXN720916 EHI720902:EHJ720916 ERE720902:ERF720916 FBA720902:FBB720916 FKW720902:FKX720916 FUS720902:FUT720916 GEO720902:GEP720916 GOK720902:GOL720916 GYG720902:GYH720916 HIC720902:HID720916 HRY720902:HRZ720916 IBU720902:IBV720916 ILQ720902:ILR720916 IVM720902:IVN720916 JFI720902:JFJ720916 JPE720902:JPF720916 JZA720902:JZB720916 KIW720902:KIX720916 KSS720902:KST720916 LCO720902:LCP720916 LMK720902:LML720916 LWG720902:LWH720916 MGC720902:MGD720916 MPY720902:MPZ720916 MZU720902:MZV720916 NJQ720902:NJR720916 NTM720902:NTN720916 ODI720902:ODJ720916 ONE720902:ONF720916 OXA720902:OXB720916 PGW720902:PGX720916 PQS720902:PQT720916 QAO720902:QAP720916 QKK720902:QKL720916 QUG720902:QUH720916 REC720902:RED720916 RNY720902:RNZ720916 RXU720902:RXV720916 SHQ720902:SHR720916 SRM720902:SRN720916 TBI720902:TBJ720916 TLE720902:TLF720916 TVA720902:TVB720916 UEW720902:UEX720916 UOS720902:UOT720916 UYO720902:UYP720916 VIK720902:VIL720916 VSG720902:VSH720916 WCC720902:WCD720916 WLY720902:WLZ720916 WVU720902:WVV720916 G786438:H786452 JI786438:JJ786452 TE786438:TF786452 ADA786438:ADB786452 AMW786438:AMX786452 AWS786438:AWT786452 BGO786438:BGP786452 BQK786438:BQL786452 CAG786438:CAH786452 CKC786438:CKD786452 CTY786438:CTZ786452 DDU786438:DDV786452 DNQ786438:DNR786452 DXM786438:DXN786452 EHI786438:EHJ786452 ERE786438:ERF786452 FBA786438:FBB786452 FKW786438:FKX786452 FUS786438:FUT786452 GEO786438:GEP786452 GOK786438:GOL786452 GYG786438:GYH786452 HIC786438:HID786452 HRY786438:HRZ786452 IBU786438:IBV786452 ILQ786438:ILR786452 IVM786438:IVN786452 JFI786438:JFJ786452 JPE786438:JPF786452 JZA786438:JZB786452 KIW786438:KIX786452 KSS786438:KST786452 LCO786438:LCP786452 LMK786438:LML786452 LWG786438:LWH786452 MGC786438:MGD786452 MPY786438:MPZ786452 MZU786438:MZV786452 NJQ786438:NJR786452 NTM786438:NTN786452 ODI786438:ODJ786452 ONE786438:ONF786452 OXA786438:OXB786452 PGW786438:PGX786452 PQS786438:PQT786452 QAO786438:QAP786452 QKK786438:QKL786452 QUG786438:QUH786452 REC786438:RED786452 RNY786438:RNZ786452 RXU786438:RXV786452 SHQ786438:SHR786452 SRM786438:SRN786452 TBI786438:TBJ786452 TLE786438:TLF786452 TVA786438:TVB786452 UEW786438:UEX786452 UOS786438:UOT786452 UYO786438:UYP786452 VIK786438:VIL786452 VSG786438:VSH786452 WCC786438:WCD786452 WLY786438:WLZ786452 WVU786438:WVV786452 G851974:H851988 JI851974:JJ851988 TE851974:TF851988 ADA851974:ADB851988 AMW851974:AMX851988 AWS851974:AWT851988 BGO851974:BGP851988 BQK851974:BQL851988 CAG851974:CAH851988 CKC851974:CKD851988 CTY851974:CTZ851988 DDU851974:DDV851988 DNQ851974:DNR851988 DXM851974:DXN851988 EHI851974:EHJ851988 ERE851974:ERF851988 FBA851974:FBB851988 FKW851974:FKX851988 FUS851974:FUT851988 GEO851974:GEP851988 GOK851974:GOL851988 GYG851974:GYH851988 HIC851974:HID851988 HRY851974:HRZ851988 IBU851974:IBV851988 ILQ851974:ILR851988 IVM851974:IVN851988 JFI851974:JFJ851988 JPE851974:JPF851988 JZA851974:JZB851988 KIW851974:KIX851988 KSS851974:KST851988 LCO851974:LCP851988 LMK851974:LML851988 LWG851974:LWH851988 MGC851974:MGD851988 MPY851974:MPZ851988 MZU851974:MZV851988 NJQ851974:NJR851988 NTM851974:NTN851988 ODI851974:ODJ851988 ONE851974:ONF851988 OXA851974:OXB851988 PGW851974:PGX851988 PQS851974:PQT851988 QAO851974:QAP851988 QKK851974:QKL851988 QUG851974:QUH851988 REC851974:RED851988 RNY851974:RNZ851988 RXU851974:RXV851988 SHQ851974:SHR851988 SRM851974:SRN851988 TBI851974:TBJ851988 TLE851974:TLF851988 TVA851974:TVB851988 UEW851974:UEX851988 UOS851974:UOT851988 UYO851974:UYP851988 VIK851974:VIL851988 VSG851974:VSH851988 WCC851974:WCD851988 WLY851974:WLZ851988 WVU851974:WVV851988 G917510:H917524 JI917510:JJ917524 TE917510:TF917524 ADA917510:ADB917524 AMW917510:AMX917524 AWS917510:AWT917524 BGO917510:BGP917524 BQK917510:BQL917524 CAG917510:CAH917524 CKC917510:CKD917524 CTY917510:CTZ917524 DDU917510:DDV917524 DNQ917510:DNR917524 DXM917510:DXN917524 EHI917510:EHJ917524 ERE917510:ERF917524 FBA917510:FBB917524 FKW917510:FKX917524 FUS917510:FUT917524 GEO917510:GEP917524 GOK917510:GOL917524 GYG917510:GYH917524 HIC917510:HID917524 HRY917510:HRZ917524 IBU917510:IBV917524 ILQ917510:ILR917524 IVM917510:IVN917524 JFI917510:JFJ917524 JPE917510:JPF917524 JZA917510:JZB917524 KIW917510:KIX917524 KSS917510:KST917524 LCO917510:LCP917524 LMK917510:LML917524 LWG917510:LWH917524 MGC917510:MGD917524 MPY917510:MPZ917524 MZU917510:MZV917524 NJQ917510:NJR917524 NTM917510:NTN917524 ODI917510:ODJ917524 ONE917510:ONF917524 OXA917510:OXB917524 PGW917510:PGX917524 PQS917510:PQT917524 QAO917510:QAP917524 QKK917510:QKL917524 QUG917510:QUH917524 REC917510:RED917524 RNY917510:RNZ917524 RXU917510:RXV917524 SHQ917510:SHR917524 SRM917510:SRN917524 TBI917510:TBJ917524 TLE917510:TLF917524 TVA917510:TVB917524 UEW917510:UEX917524 UOS917510:UOT917524 UYO917510:UYP917524 VIK917510:VIL917524 VSG917510:VSH917524 WCC917510:WCD917524 WLY917510:WLZ917524 WVU917510:WVV917524 G983046:H983060 JI983046:JJ983060 TE983046:TF983060 ADA983046:ADB983060 AMW983046:AMX983060 AWS983046:AWT983060 BGO983046:BGP983060 BQK983046:BQL983060 CAG983046:CAH983060 CKC983046:CKD983060 CTY983046:CTZ983060 DDU983046:DDV983060 DNQ983046:DNR983060 DXM983046:DXN983060 EHI983046:EHJ983060 ERE983046:ERF983060 FBA983046:FBB983060 FKW983046:FKX983060 FUS983046:FUT983060 GEO983046:GEP983060 GOK983046:GOL983060 GYG983046:GYH983060 HIC983046:HID983060 HRY983046:HRZ983060 IBU983046:IBV983060 ILQ983046:ILR983060 IVM983046:IVN983060 JFI983046:JFJ983060 JPE983046:JPF983060 JZA983046:JZB983060 KIW983046:KIX983060 KSS983046:KST983060 LCO983046:LCP983060 LMK983046:LML983060 LWG983046:LWH983060 MGC983046:MGD983060 MPY983046:MPZ983060 MZU983046:MZV983060 NJQ983046:NJR983060 NTM983046:NTN983060 ODI983046:ODJ983060 ONE983046:ONF983060 OXA983046:OXB983060 PGW983046:PGX983060 PQS983046:PQT983060 QAO983046:QAP983060 QKK983046:QKL983060 QUG983046:QUH983060 REC983046:RED983060 RNY983046:RNZ983060 RXU983046:RXV983060 SHQ983046:SHR983060 SRM983046:SRN983060 TBI983046:TBJ983060 TLE983046:TLF983060 TVA983046:TVB983060 UEW983046:UEX983060 UOS983046:UOT983060 UYO983046:UYP983060 VIK983046:VIL983060 VSG983046:VSH983060 WCC983046:WCD983060 WLY983046:WLZ983060 C8" xr:uid="{00000000-0002-0000-0500-000000000000}">
      <formula1>4</formula1>
    </dataValidation>
    <dataValidation type="whole" allowBlank="1" showInputMessage="1" showErrorMessage="1" error="Operating transfers cannot be made between an agency and university/component unit" sqref="E30" xr:uid="{00000000-0002-0000-0500-000001000000}">
      <formula1>0</formula1>
      <formula2>9999</formula2>
    </dataValidation>
    <dataValidation type="textLength" operator="equal" allowBlank="1" showInputMessage="1" showErrorMessage="1" error="Company number must be 4 digits." sqref="A17:A30" xr:uid="{5E3A1C95-CAFF-48DA-B121-BC4F264146A3}">
      <formula1>4</formula1>
    </dataValidation>
    <dataValidation type="textLength" operator="greaterThanOrEqual" allowBlank="1" showInputMessage="1" showErrorMessage="1" error="Account number must be at least 6 digits, and must begin with a 4380, 4381, or 438F." sqref="C17:C30" xr:uid="{3C93D130-B538-4BD8-AF9F-AF61EEEB12C8}">
      <formula1>6</formula1>
    </dataValidation>
  </dataValidations>
  <hyperlinks>
    <hyperlink ref="A38" location="Instructions550555" display="550 Instructions" xr:uid="{00000000-0004-0000-0500-000000000000}"/>
    <hyperlink ref="A39" location="TransfersPurposeandUse" display="Transfer Accounts - Purpose and Use" xr:uid="{00000000-0004-0000-0500-000001000000}"/>
  </hyperlinks>
  <printOptions horizontalCentered="1"/>
  <pageMargins left="0.5" right="0.5" top="0.75" bottom="0.5" header="0.5" footer="0.5"/>
  <pageSetup scale="73" orientation="landscape" blackAndWhite="1" r:id="rId1"/>
  <headerFooter alignWithMargins="0">
    <oddFooter>&amp;R&amp;A</oddFooter>
  </headerFooter>
  <ignoredErrors>
    <ignoredError sqref="M6:Q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445A-A8E6-4772-B8E0-B0A59B0502C9}">
  <dimension ref="A1:Z169"/>
  <sheetViews>
    <sheetView showGridLines="0" zoomScaleNormal="100" workbookViewId="0">
      <selection sqref="A1:Q1"/>
    </sheetView>
  </sheetViews>
  <sheetFormatPr defaultRowHeight="15.6" x14ac:dyDescent="0.3"/>
  <cols>
    <col min="1" max="1" width="11.5546875" style="82" customWidth="1"/>
    <col min="2" max="2" width="1.5546875" style="82" customWidth="1"/>
    <col min="3" max="3" width="15.44140625" style="82" customWidth="1"/>
    <col min="4" max="4" width="1.6640625" style="82" customWidth="1"/>
    <col min="5" max="5" width="24" style="82" customWidth="1"/>
    <col min="6" max="6" width="1.6640625" style="82" customWidth="1"/>
    <col min="7" max="7" width="17.44140625" style="82" customWidth="1"/>
    <col min="8" max="8" width="1.6640625" style="82" customWidth="1"/>
    <col min="9" max="9" width="18.33203125" style="82" customWidth="1"/>
    <col min="10" max="10" width="1.6640625" style="82" customWidth="1"/>
    <col min="11" max="11" width="32.44140625" style="82" customWidth="1"/>
    <col min="12" max="12" width="2.109375" style="82" customWidth="1"/>
    <col min="13" max="13" width="14.88671875" style="82" customWidth="1"/>
    <col min="14" max="14" width="3" style="82" customWidth="1"/>
    <col min="15" max="15" width="11" style="82" customWidth="1"/>
    <col min="16" max="16" width="2.109375" style="82" customWidth="1"/>
    <col min="17" max="17" width="10.44140625" style="82" customWidth="1"/>
    <col min="18" max="18" width="6.6640625" style="82" customWidth="1"/>
    <col min="19" max="19" width="7" style="82" hidden="1" customWidth="1"/>
    <col min="20" max="20" width="2" style="82" hidden="1" customWidth="1"/>
    <col min="21" max="24" width="7" style="82" hidden="1" customWidth="1"/>
    <col min="25" max="25" width="6.44140625" style="82" hidden="1" customWidth="1"/>
    <col min="26" max="26" width="9.109375" style="82" hidden="1" customWidth="1"/>
    <col min="27" max="263" width="9.109375" style="82"/>
    <col min="264" max="264" width="0" style="82" hidden="1" customWidth="1"/>
    <col min="265" max="265" width="15.44140625" style="82" customWidth="1"/>
    <col min="266" max="266" width="1.6640625" style="82" customWidth="1"/>
    <col min="267" max="267" width="22.5546875" style="82" customWidth="1"/>
    <col min="268" max="268" width="1.6640625" style="82" customWidth="1"/>
    <col min="269" max="269" width="17.44140625" style="82" customWidth="1"/>
    <col min="270" max="270" width="1.6640625" style="82" customWidth="1"/>
    <col min="271" max="271" width="14.109375" style="82" customWidth="1"/>
    <col min="272" max="272" width="1.6640625" style="82" customWidth="1"/>
    <col min="273" max="273" width="28.5546875" style="82" customWidth="1"/>
    <col min="274" max="274" width="4.6640625" style="82" customWidth="1"/>
    <col min="275" max="281" width="0" style="82" hidden="1" customWidth="1"/>
    <col min="282" max="519" width="9.109375" style="82"/>
    <col min="520" max="520" width="0" style="82" hidden="1" customWidth="1"/>
    <col min="521" max="521" width="15.44140625" style="82" customWidth="1"/>
    <col min="522" max="522" width="1.6640625" style="82" customWidth="1"/>
    <col min="523" max="523" width="22.5546875" style="82" customWidth="1"/>
    <col min="524" max="524" width="1.6640625" style="82" customWidth="1"/>
    <col min="525" max="525" width="17.44140625" style="82" customWidth="1"/>
    <col min="526" max="526" width="1.6640625" style="82" customWidth="1"/>
    <col min="527" max="527" width="14.109375" style="82" customWidth="1"/>
    <col min="528" max="528" width="1.6640625" style="82" customWidth="1"/>
    <col min="529" max="529" width="28.5546875" style="82" customWidth="1"/>
    <col min="530" max="530" width="4.6640625" style="82" customWidth="1"/>
    <col min="531" max="537" width="0" style="82" hidden="1" customWidth="1"/>
    <col min="538" max="775" width="9.109375" style="82"/>
    <col min="776" max="776" width="0" style="82" hidden="1" customWidth="1"/>
    <col min="777" max="777" width="15.44140625" style="82" customWidth="1"/>
    <col min="778" max="778" width="1.6640625" style="82" customWidth="1"/>
    <col min="779" max="779" width="22.5546875" style="82" customWidth="1"/>
    <col min="780" max="780" width="1.6640625" style="82" customWidth="1"/>
    <col min="781" max="781" width="17.44140625" style="82" customWidth="1"/>
    <col min="782" max="782" width="1.6640625" style="82" customWidth="1"/>
    <col min="783" max="783" width="14.109375" style="82" customWidth="1"/>
    <col min="784" max="784" width="1.6640625" style="82" customWidth="1"/>
    <col min="785" max="785" width="28.5546875" style="82" customWidth="1"/>
    <col min="786" max="786" width="4.6640625" style="82" customWidth="1"/>
    <col min="787" max="793" width="0" style="82" hidden="1" customWidth="1"/>
    <col min="794" max="1031" width="9.109375" style="82"/>
    <col min="1032" max="1032" width="0" style="82" hidden="1" customWidth="1"/>
    <col min="1033" max="1033" width="15.44140625" style="82" customWidth="1"/>
    <col min="1034" max="1034" width="1.6640625" style="82" customWidth="1"/>
    <col min="1035" max="1035" width="22.5546875" style="82" customWidth="1"/>
    <col min="1036" max="1036" width="1.6640625" style="82" customWidth="1"/>
    <col min="1037" max="1037" width="17.44140625" style="82" customWidth="1"/>
    <col min="1038" max="1038" width="1.6640625" style="82" customWidth="1"/>
    <col min="1039" max="1039" width="14.109375" style="82" customWidth="1"/>
    <col min="1040" max="1040" width="1.6640625" style="82" customWidth="1"/>
    <col min="1041" max="1041" width="28.5546875" style="82" customWidth="1"/>
    <col min="1042" max="1042" width="4.6640625" style="82" customWidth="1"/>
    <col min="1043" max="1049" width="0" style="82" hidden="1" customWidth="1"/>
    <col min="1050" max="1287" width="9.109375" style="82"/>
    <col min="1288" max="1288" width="0" style="82" hidden="1" customWidth="1"/>
    <col min="1289" max="1289" width="15.44140625" style="82" customWidth="1"/>
    <col min="1290" max="1290" width="1.6640625" style="82" customWidth="1"/>
    <col min="1291" max="1291" width="22.5546875" style="82" customWidth="1"/>
    <col min="1292" max="1292" width="1.6640625" style="82" customWidth="1"/>
    <col min="1293" max="1293" width="17.44140625" style="82" customWidth="1"/>
    <col min="1294" max="1294" width="1.6640625" style="82" customWidth="1"/>
    <col min="1295" max="1295" width="14.109375" style="82" customWidth="1"/>
    <col min="1296" max="1296" width="1.6640625" style="82" customWidth="1"/>
    <col min="1297" max="1297" width="28.5546875" style="82" customWidth="1"/>
    <col min="1298" max="1298" width="4.6640625" style="82" customWidth="1"/>
    <col min="1299" max="1305" width="0" style="82" hidden="1" customWidth="1"/>
    <col min="1306" max="1543" width="9.109375" style="82"/>
    <col min="1544" max="1544" width="0" style="82" hidden="1" customWidth="1"/>
    <col min="1545" max="1545" width="15.44140625" style="82" customWidth="1"/>
    <col min="1546" max="1546" width="1.6640625" style="82" customWidth="1"/>
    <col min="1547" max="1547" width="22.5546875" style="82" customWidth="1"/>
    <col min="1548" max="1548" width="1.6640625" style="82" customWidth="1"/>
    <col min="1549" max="1549" width="17.44140625" style="82" customWidth="1"/>
    <col min="1550" max="1550" width="1.6640625" style="82" customWidth="1"/>
    <col min="1551" max="1551" width="14.109375" style="82" customWidth="1"/>
    <col min="1552" max="1552" width="1.6640625" style="82" customWidth="1"/>
    <col min="1553" max="1553" width="28.5546875" style="82" customWidth="1"/>
    <col min="1554" max="1554" width="4.6640625" style="82" customWidth="1"/>
    <col min="1555" max="1561" width="0" style="82" hidden="1" customWidth="1"/>
    <col min="1562" max="1799" width="9.109375" style="82"/>
    <col min="1800" max="1800" width="0" style="82" hidden="1" customWidth="1"/>
    <col min="1801" max="1801" width="15.44140625" style="82" customWidth="1"/>
    <col min="1802" max="1802" width="1.6640625" style="82" customWidth="1"/>
    <col min="1803" max="1803" width="22.5546875" style="82" customWidth="1"/>
    <col min="1804" max="1804" width="1.6640625" style="82" customWidth="1"/>
    <col min="1805" max="1805" width="17.44140625" style="82" customWidth="1"/>
    <col min="1806" max="1806" width="1.6640625" style="82" customWidth="1"/>
    <col min="1807" max="1807" width="14.109375" style="82" customWidth="1"/>
    <col min="1808" max="1808" width="1.6640625" style="82" customWidth="1"/>
    <col min="1809" max="1809" width="28.5546875" style="82" customWidth="1"/>
    <col min="1810" max="1810" width="4.6640625" style="82" customWidth="1"/>
    <col min="1811" max="1817" width="0" style="82" hidden="1" customWidth="1"/>
    <col min="1818" max="2055" width="9.109375" style="82"/>
    <col min="2056" max="2056" width="0" style="82" hidden="1" customWidth="1"/>
    <col min="2057" max="2057" width="15.44140625" style="82" customWidth="1"/>
    <col min="2058" max="2058" width="1.6640625" style="82" customWidth="1"/>
    <col min="2059" max="2059" width="22.5546875" style="82" customWidth="1"/>
    <col min="2060" max="2060" width="1.6640625" style="82" customWidth="1"/>
    <col min="2061" max="2061" width="17.44140625" style="82" customWidth="1"/>
    <col min="2062" max="2062" width="1.6640625" style="82" customWidth="1"/>
    <col min="2063" max="2063" width="14.109375" style="82" customWidth="1"/>
    <col min="2064" max="2064" width="1.6640625" style="82" customWidth="1"/>
    <col min="2065" max="2065" width="28.5546875" style="82" customWidth="1"/>
    <col min="2066" max="2066" width="4.6640625" style="82" customWidth="1"/>
    <col min="2067" max="2073" width="0" style="82" hidden="1" customWidth="1"/>
    <col min="2074" max="2311" width="9.109375" style="82"/>
    <col min="2312" max="2312" width="0" style="82" hidden="1" customWidth="1"/>
    <col min="2313" max="2313" width="15.44140625" style="82" customWidth="1"/>
    <col min="2314" max="2314" width="1.6640625" style="82" customWidth="1"/>
    <col min="2315" max="2315" width="22.5546875" style="82" customWidth="1"/>
    <col min="2316" max="2316" width="1.6640625" style="82" customWidth="1"/>
    <col min="2317" max="2317" width="17.44140625" style="82" customWidth="1"/>
    <col min="2318" max="2318" width="1.6640625" style="82" customWidth="1"/>
    <col min="2319" max="2319" width="14.109375" style="82" customWidth="1"/>
    <col min="2320" max="2320" width="1.6640625" style="82" customWidth="1"/>
    <col min="2321" max="2321" width="28.5546875" style="82" customWidth="1"/>
    <col min="2322" max="2322" width="4.6640625" style="82" customWidth="1"/>
    <col min="2323" max="2329" width="0" style="82" hidden="1" customWidth="1"/>
    <col min="2330" max="2567" width="9.109375" style="82"/>
    <col min="2568" max="2568" width="0" style="82" hidden="1" customWidth="1"/>
    <col min="2569" max="2569" width="15.44140625" style="82" customWidth="1"/>
    <col min="2570" max="2570" width="1.6640625" style="82" customWidth="1"/>
    <col min="2571" max="2571" width="22.5546875" style="82" customWidth="1"/>
    <col min="2572" max="2572" width="1.6640625" style="82" customWidth="1"/>
    <col min="2573" max="2573" width="17.44140625" style="82" customWidth="1"/>
    <col min="2574" max="2574" width="1.6640625" style="82" customWidth="1"/>
    <col min="2575" max="2575" width="14.109375" style="82" customWidth="1"/>
    <col min="2576" max="2576" width="1.6640625" style="82" customWidth="1"/>
    <col min="2577" max="2577" width="28.5546875" style="82" customWidth="1"/>
    <col min="2578" max="2578" width="4.6640625" style="82" customWidth="1"/>
    <col min="2579" max="2585" width="0" style="82" hidden="1" customWidth="1"/>
    <col min="2586" max="2823" width="9.109375" style="82"/>
    <col min="2824" max="2824" width="0" style="82" hidden="1" customWidth="1"/>
    <col min="2825" max="2825" width="15.44140625" style="82" customWidth="1"/>
    <col min="2826" max="2826" width="1.6640625" style="82" customWidth="1"/>
    <col min="2827" max="2827" width="22.5546875" style="82" customWidth="1"/>
    <col min="2828" max="2828" width="1.6640625" style="82" customWidth="1"/>
    <col min="2829" max="2829" width="17.44140625" style="82" customWidth="1"/>
    <col min="2830" max="2830" width="1.6640625" style="82" customWidth="1"/>
    <col min="2831" max="2831" width="14.109375" style="82" customWidth="1"/>
    <col min="2832" max="2832" width="1.6640625" style="82" customWidth="1"/>
    <col min="2833" max="2833" width="28.5546875" style="82" customWidth="1"/>
    <col min="2834" max="2834" width="4.6640625" style="82" customWidth="1"/>
    <col min="2835" max="2841" width="0" style="82" hidden="1" customWidth="1"/>
    <col min="2842" max="3079" width="9.109375" style="82"/>
    <col min="3080" max="3080" width="0" style="82" hidden="1" customWidth="1"/>
    <col min="3081" max="3081" width="15.44140625" style="82" customWidth="1"/>
    <col min="3082" max="3082" width="1.6640625" style="82" customWidth="1"/>
    <col min="3083" max="3083" width="22.5546875" style="82" customWidth="1"/>
    <col min="3084" max="3084" width="1.6640625" style="82" customWidth="1"/>
    <col min="3085" max="3085" width="17.44140625" style="82" customWidth="1"/>
    <col min="3086" max="3086" width="1.6640625" style="82" customWidth="1"/>
    <col min="3087" max="3087" width="14.109375" style="82" customWidth="1"/>
    <col min="3088" max="3088" width="1.6640625" style="82" customWidth="1"/>
    <col min="3089" max="3089" width="28.5546875" style="82" customWidth="1"/>
    <col min="3090" max="3090" width="4.6640625" style="82" customWidth="1"/>
    <col min="3091" max="3097" width="0" style="82" hidden="1" customWidth="1"/>
    <col min="3098" max="3335" width="9.109375" style="82"/>
    <col min="3336" max="3336" width="0" style="82" hidden="1" customWidth="1"/>
    <col min="3337" max="3337" width="15.44140625" style="82" customWidth="1"/>
    <col min="3338" max="3338" width="1.6640625" style="82" customWidth="1"/>
    <col min="3339" max="3339" width="22.5546875" style="82" customWidth="1"/>
    <col min="3340" max="3340" width="1.6640625" style="82" customWidth="1"/>
    <col min="3341" max="3341" width="17.44140625" style="82" customWidth="1"/>
    <col min="3342" max="3342" width="1.6640625" style="82" customWidth="1"/>
    <col min="3343" max="3343" width="14.109375" style="82" customWidth="1"/>
    <col min="3344" max="3344" width="1.6640625" style="82" customWidth="1"/>
    <col min="3345" max="3345" width="28.5546875" style="82" customWidth="1"/>
    <col min="3346" max="3346" width="4.6640625" style="82" customWidth="1"/>
    <col min="3347" max="3353" width="0" style="82" hidden="1" customWidth="1"/>
    <col min="3354" max="3591" width="9.109375" style="82"/>
    <col min="3592" max="3592" width="0" style="82" hidden="1" customWidth="1"/>
    <col min="3593" max="3593" width="15.44140625" style="82" customWidth="1"/>
    <col min="3594" max="3594" width="1.6640625" style="82" customWidth="1"/>
    <col min="3595" max="3595" width="22.5546875" style="82" customWidth="1"/>
    <col min="3596" max="3596" width="1.6640625" style="82" customWidth="1"/>
    <col min="3597" max="3597" width="17.44140625" style="82" customWidth="1"/>
    <col min="3598" max="3598" width="1.6640625" style="82" customWidth="1"/>
    <col min="3599" max="3599" width="14.109375" style="82" customWidth="1"/>
    <col min="3600" max="3600" width="1.6640625" style="82" customWidth="1"/>
    <col min="3601" max="3601" width="28.5546875" style="82" customWidth="1"/>
    <col min="3602" max="3602" width="4.6640625" style="82" customWidth="1"/>
    <col min="3603" max="3609" width="0" style="82" hidden="1" customWidth="1"/>
    <col min="3610" max="3847" width="9.109375" style="82"/>
    <col min="3848" max="3848" width="0" style="82" hidden="1" customWidth="1"/>
    <col min="3849" max="3849" width="15.44140625" style="82" customWidth="1"/>
    <col min="3850" max="3850" width="1.6640625" style="82" customWidth="1"/>
    <col min="3851" max="3851" width="22.5546875" style="82" customWidth="1"/>
    <col min="3852" max="3852" width="1.6640625" style="82" customWidth="1"/>
    <col min="3853" max="3853" width="17.44140625" style="82" customWidth="1"/>
    <col min="3854" max="3854" width="1.6640625" style="82" customWidth="1"/>
    <col min="3855" max="3855" width="14.109375" style="82" customWidth="1"/>
    <col min="3856" max="3856" width="1.6640625" style="82" customWidth="1"/>
    <col min="3857" max="3857" width="28.5546875" style="82" customWidth="1"/>
    <col min="3858" max="3858" width="4.6640625" style="82" customWidth="1"/>
    <col min="3859" max="3865" width="0" style="82" hidden="1" customWidth="1"/>
    <col min="3866" max="4103" width="9.109375" style="82"/>
    <col min="4104" max="4104" width="0" style="82" hidden="1" customWidth="1"/>
    <col min="4105" max="4105" width="15.44140625" style="82" customWidth="1"/>
    <col min="4106" max="4106" width="1.6640625" style="82" customWidth="1"/>
    <col min="4107" max="4107" width="22.5546875" style="82" customWidth="1"/>
    <col min="4108" max="4108" width="1.6640625" style="82" customWidth="1"/>
    <col min="4109" max="4109" width="17.44140625" style="82" customWidth="1"/>
    <col min="4110" max="4110" width="1.6640625" style="82" customWidth="1"/>
    <col min="4111" max="4111" width="14.109375" style="82" customWidth="1"/>
    <col min="4112" max="4112" width="1.6640625" style="82" customWidth="1"/>
    <col min="4113" max="4113" width="28.5546875" style="82" customWidth="1"/>
    <col min="4114" max="4114" width="4.6640625" style="82" customWidth="1"/>
    <col min="4115" max="4121" width="0" style="82" hidden="1" customWidth="1"/>
    <col min="4122" max="4359" width="9.109375" style="82"/>
    <col min="4360" max="4360" width="0" style="82" hidden="1" customWidth="1"/>
    <col min="4361" max="4361" width="15.44140625" style="82" customWidth="1"/>
    <col min="4362" max="4362" width="1.6640625" style="82" customWidth="1"/>
    <col min="4363" max="4363" width="22.5546875" style="82" customWidth="1"/>
    <col min="4364" max="4364" width="1.6640625" style="82" customWidth="1"/>
    <col min="4365" max="4365" width="17.44140625" style="82" customWidth="1"/>
    <col min="4366" max="4366" width="1.6640625" style="82" customWidth="1"/>
    <col min="4367" max="4367" width="14.109375" style="82" customWidth="1"/>
    <col min="4368" max="4368" width="1.6640625" style="82" customWidth="1"/>
    <col min="4369" max="4369" width="28.5546875" style="82" customWidth="1"/>
    <col min="4370" max="4370" width="4.6640625" style="82" customWidth="1"/>
    <col min="4371" max="4377" width="0" style="82" hidden="1" customWidth="1"/>
    <col min="4378" max="4615" width="9.109375" style="82"/>
    <col min="4616" max="4616" width="0" style="82" hidden="1" customWidth="1"/>
    <col min="4617" max="4617" width="15.44140625" style="82" customWidth="1"/>
    <col min="4618" max="4618" width="1.6640625" style="82" customWidth="1"/>
    <col min="4619" max="4619" width="22.5546875" style="82" customWidth="1"/>
    <col min="4620" max="4620" width="1.6640625" style="82" customWidth="1"/>
    <col min="4621" max="4621" width="17.44140625" style="82" customWidth="1"/>
    <col min="4622" max="4622" width="1.6640625" style="82" customWidth="1"/>
    <col min="4623" max="4623" width="14.109375" style="82" customWidth="1"/>
    <col min="4624" max="4624" width="1.6640625" style="82" customWidth="1"/>
    <col min="4625" max="4625" width="28.5546875" style="82" customWidth="1"/>
    <col min="4626" max="4626" width="4.6640625" style="82" customWidth="1"/>
    <col min="4627" max="4633" width="0" style="82" hidden="1" customWidth="1"/>
    <col min="4634" max="4871" width="9.109375" style="82"/>
    <col min="4872" max="4872" width="0" style="82" hidden="1" customWidth="1"/>
    <col min="4873" max="4873" width="15.44140625" style="82" customWidth="1"/>
    <col min="4874" max="4874" width="1.6640625" style="82" customWidth="1"/>
    <col min="4875" max="4875" width="22.5546875" style="82" customWidth="1"/>
    <col min="4876" max="4876" width="1.6640625" style="82" customWidth="1"/>
    <col min="4877" max="4877" width="17.44140625" style="82" customWidth="1"/>
    <col min="4878" max="4878" width="1.6640625" style="82" customWidth="1"/>
    <col min="4879" max="4879" width="14.109375" style="82" customWidth="1"/>
    <col min="4880" max="4880" width="1.6640625" style="82" customWidth="1"/>
    <col min="4881" max="4881" width="28.5546875" style="82" customWidth="1"/>
    <col min="4882" max="4882" width="4.6640625" style="82" customWidth="1"/>
    <col min="4883" max="4889" width="0" style="82" hidden="1" customWidth="1"/>
    <col min="4890" max="5127" width="9.109375" style="82"/>
    <col min="5128" max="5128" width="0" style="82" hidden="1" customWidth="1"/>
    <col min="5129" max="5129" width="15.44140625" style="82" customWidth="1"/>
    <col min="5130" max="5130" width="1.6640625" style="82" customWidth="1"/>
    <col min="5131" max="5131" width="22.5546875" style="82" customWidth="1"/>
    <col min="5132" max="5132" width="1.6640625" style="82" customWidth="1"/>
    <col min="5133" max="5133" width="17.44140625" style="82" customWidth="1"/>
    <col min="5134" max="5134" width="1.6640625" style="82" customWidth="1"/>
    <col min="5135" max="5135" width="14.109375" style="82" customWidth="1"/>
    <col min="5136" max="5136" width="1.6640625" style="82" customWidth="1"/>
    <col min="5137" max="5137" width="28.5546875" style="82" customWidth="1"/>
    <col min="5138" max="5138" width="4.6640625" style="82" customWidth="1"/>
    <col min="5139" max="5145" width="0" style="82" hidden="1" customWidth="1"/>
    <col min="5146" max="5383" width="9.109375" style="82"/>
    <col min="5384" max="5384" width="0" style="82" hidden="1" customWidth="1"/>
    <col min="5385" max="5385" width="15.44140625" style="82" customWidth="1"/>
    <col min="5386" max="5386" width="1.6640625" style="82" customWidth="1"/>
    <col min="5387" max="5387" width="22.5546875" style="82" customWidth="1"/>
    <col min="5388" max="5388" width="1.6640625" style="82" customWidth="1"/>
    <col min="5389" max="5389" width="17.44140625" style="82" customWidth="1"/>
    <col min="5390" max="5390" width="1.6640625" style="82" customWidth="1"/>
    <col min="5391" max="5391" width="14.109375" style="82" customWidth="1"/>
    <col min="5392" max="5392" width="1.6640625" style="82" customWidth="1"/>
    <col min="5393" max="5393" width="28.5546875" style="82" customWidth="1"/>
    <col min="5394" max="5394" width="4.6640625" style="82" customWidth="1"/>
    <col min="5395" max="5401" width="0" style="82" hidden="1" customWidth="1"/>
    <col min="5402" max="5639" width="9.109375" style="82"/>
    <col min="5640" max="5640" width="0" style="82" hidden="1" customWidth="1"/>
    <col min="5641" max="5641" width="15.44140625" style="82" customWidth="1"/>
    <col min="5642" max="5642" width="1.6640625" style="82" customWidth="1"/>
    <col min="5643" max="5643" width="22.5546875" style="82" customWidth="1"/>
    <col min="5644" max="5644" width="1.6640625" style="82" customWidth="1"/>
    <col min="5645" max="5645" width="17.44140625" style="82" customWidth="1"/>
    <col min="5646" max="5646" width="1.6640625" style="82" customWidth="1"/>
    <col min="5647" max="5647" width="14.109375" style="82" customWidth="1"/>
    <col min="5648" max="5648" width="1.6640625" style="82" customWidth="1"/>
    <col min="5649" max="5649" width="28.5546875" style="82" customWidth="1"/>
    <col min="5650" max="5650" width="4.6640625" style="82" customWidth="1"/>
    <col min="5651" max="5657" width="0" style="82" hidden="1" customWidth="1"/>
    <col min="5658" max="5895" width="9.109375" style="82"/>
    <col min="5896" max="5896" width="0" style="82" hidden="1" customWidth="1"/>
    <col min="5897" max="5897" width="15.44140625" style="82" customWidth="1"/>
    <col min="5898" max="5898" width="1.6640625" style="82" customWidth="1"/>
    <col min="5899" max="5899" width="22.5546875" style="82" customWidth="1"/>
    <col min="5900" max="5900" width="1.6640625" style="82" customWidth="1"/>
    <col min="5901" max="5901" width="17.44140625" style="82" customWidth="1"/>
    <col min="5902" max="5902" width="1.6640625" style="82" customWidth="1"/>
    <col min="5903" max="5903" width="14.109375" style="82" customWidth="1"/>
    <col min="5904" max="5904" width="1.6640625" style="82" customWidth="1"/>
    <col min="5905" max="5905" width="28.5546875" style="82" customWidth="1"/>
    <col min="5906" max="5906" width="4.6640625" style="82" customWidth="1"/>
    <col min="5907" max="5913" width="0" style="82" hidden="1" customWidth="1"/>
    <col min="5914" max="6151" width="9.109375" style="82"/>
    <col min="6152" max="6152" width="0" style="82" hidden="1" customWidth="1"/>
    <col min="6153" max="6153" width="15.44140625" style="82" customWidth="1"/>
    <col min="6154" max="6154" width="1.6640625" style="82" customWidth="1"/>
    <col min="6155" max="6155" width="22.5546875" style="82" customWidth="1"/>
    <col min="6156" max="6156" width="1.6640625" style="82" customWidth="1"/>
    <col min="6157" max="6157" width="17.44140625" style="82" customWidth="1"/>
    <col min="6158" max="6158" width="1.6640625" style="82" customWidth="1"/>
    <col min="6159" max="6159" width="14.109375" style="82" customWidth="1"/>
    <col min="6160" max="6160" width="1.6640625" style="82" customWidth="1"/>
    <col min="6161" max="6161" width="28.5546875" style="82" customWidth="1"/>
    <col min="6162" max="6162" width="4.6640625" style="82" customWidth="1"/>
    <col min="6163" max="6169" width="0" style="82" hidden="1" customWidth="1"/>
    <col min="6170" max="6407" width="9.109375" style="82"/>
    <col min="6408" max="6408" width="0" style="82" hidden="1" customWidth="1"/>
    <col min="6409" max="6409" width="15.44140625" style="82" customWidth="1"/>
    <col min="6410" max="6410" width="1.6640625" style="82" customWidth="1"/>
    <col min="6411" max="6411" width="22.5546875" style="82" customWidth="1"/>
    <col min="6412" max="6412" width="1.6640625" style="82" customWidth="1"/>
    <col min="6413" max="6413" width="17.44140625" style="82" customWidth="1"/>
    <col min="6414" max="6414" width="1.6640625" style="82" customWidth="1"/>
    <col min="6415" max="6415" width="14.109375" style="82" customWidth="1"/>
    <col min="6416" max="6416" width="1.6640625" style="82" customWidth="1"/>
    <col min="6417" max="6417" width="28.5546875" style="82" customWidth="1"/>
    <col min="6418" max="6418" width="4.6640625" style="82" customWidth="1"/>
    <col min="6419" max="6425" width="0" style="82" hidden="1" customWidth="1"/>
    <col min="6426" max="6663" width="9.109375" style="82"/>
    <col min="6664" max="6664" width="0" style="82" hidden="1" customWidth="1"/>
    <col min="6665" max="6665" width="15.44140625" style="82" customWidth="1"/>
    <col min="6666" max="6666" width="1.6640625" style="82" customWidth="1"/>
    <col min="6667" max="6667" width="22.5546875" style="82" customWidth="1"/>
    <col min="6668" max="6668" width="1.6640625" style="82" customWidth="1"/>
    <col min="6669" max="6669" width="17.44140625" style="82" customWidth="1"/>
    <col min="6670" max="6670" width="1.6640625" style="82" customWidth="1"/>
    <col min="6671" max="6671" width="14.109375" style="82" customWidth="1"/>
    <col min="6672" max="6672" width="1.6640625" style="82" customWidth="1"/>
    <col min="6673" max="6673" width="28.5546875" style="82" customWidth="1"/>
    <col min="6674" max="6674" width="4.6640625" style="82" customWidth="1"/>
    <col min="6675" max="6681" width="0" style="82" hidden="1" customWidth="1"/>
    <col min="6682" max="6919" width="9.109375" style="82"/>
    <col min="6920" max="6920" width="0" style="82" hidden="1" customWidth="1"/>
    <col min="6921" max="6921" width="15.44140625" style="82" customWidth="1"/>
    <col min="6922" max="6922" width="1.6640625" style="82" customWidth="1"/>
    <col min="6923" max="6923" width="22.5546875" style="82" customWidth="1"/>
    <col min="6924" max="6924" width="1.6640625" style="82" customWidth="1"/>
    <col min="6925" max="6925" width="17.44140625" style="82" customWidth="1"/>
    <col min="6926" max="6926" width="1.6640625" style="82" customWidth="1"/>
    <col min="6927" max="6927" width="14.109375" style="82" customWidth="1"/>
    <col min="6928" max="6928" width="1.6640625" style="82" customWidth="1"/>
    <col min="6929" max="6929" width="28.5546875" style="82" customWidth="1"/>
    <col min="6930" max="6930" width="4.6640625" style="82" customWidth="1"/>
    <col min="6931" max="6937" width="0" style="82" hidden="1" customWidth="1"/>
    <col min="6938" max="7175" width="9.109375" style="82"/>
    <col min="7176" max="7176" width="0" style="82" hidden="1" customWidth="1"/>
    <col min="7177" max="7177" width="15.44140625" style="82" customWidth="1"/>
    <col min="7178" max="7178" width="1.6640625" style="82" customWidth="1"/>
    <col min="7179" max="7179" width="22.5546875" style="82" customWidth="1"/>
    <col min="7180" max="7180" width="1.6640625" style="82" customWidth="1"/>
    <col min="7181" max="7181" width="17.44140625" style="82" customWidth="1"/>
    <col min="7182" max="7182" width="1.6640625" style="82" customWidth="1"/>
    <col min="7183" max="7183" width="14.109375" style="82" customWidth="1"/>
    <col min="7184" max="7184" width="1.6640625" style="82" customWidth="1"/>
    <col min="7185" max="7185" width="28.5546875" style="82" customWidth="1"/>
    <col min="7186" max="7186" width="4.6640625" style="82" customWidth="1"/>
    <col min="7187" max="7193" width="0" style="82" hidden="1" customWidth="1"/>
    <col min="7194" max="7431" width="9.109375" style="82"/>
    <col min="7432" max="7432" width="0" style="82" hidden="1" customWidth="1"/>
    <col min="7433" max="7433" width="15.44140625" style="82" customWidth="1"/>
    <col min="7434" max="7434" width="1.6640625" style="82" customWidth="1"/>
    <col min="7435" max="7435" width="22.5546875" style="82" customWidth="1"/>
    <col min="7436" max="7436" width="1.6640625" style="82" customWidth="1"/>
    <col min="7437" max="7437" width="17.44140625" style="82" customWidth="1"/>
    <col min="7438" max="7438" width="1.6640625" style="82" customWidth="1"/>
    <col min="7439" max="7439" width="14.109375" style="82" customWidth="1"/>
    <col min="7440" max="7440" width="1.6640625" style="82" customWidth="1"/>
    <col min="7441" max="7441" width="28.5546875" style="82" customWidth="1"/>
    <col min="7442" max="7442" width="4.6640625" style="82" customWidth="1"/>
    <col min="7443" max="7449" width="0" style="82" hidden="1" customWidth="1"/>
    <col min="7450" max="7687" width="9.109375" style="82"/>
    <col min="7688" max="7688" width="0" style="82" hidden="1" customWidth="1"/>
    <col min="7689" max="7689" width="15.44140625" style="82" customWidth="1"/>
    <col min="7690" max="7690" width="1.6640625" style="82" customWidth="1"/>
    <col min="7691" max="7691" width="22.5546875" style="82" customWidth="1"/>
    <col min="7692" max="7692" width="1.6640625" style="82" customWidth="1"/>
    <col min="7693" max="7693" width="17.44140625" style="82" customWidth="1"/>
    <col min="7694" max="7694" width="1.6640625" style="82" customWidth="1"/>
    <col min="7695" max="7695" width="14.109375" style="82" customWidth="1"/>
    <col min="7696" max="7696" width="1.6640625" style="82" customWidth="1"/>
    <col min="7697" max="7697" width="28.5546875" style="82" customWidth="1"/>
    <col min="7698" max="7698" width="4.6640625" style="82" customWidth="1"/>
    <col min="7699" max="7705" width="0" style="82" hidden="1" customWidth="1"/>
    <col min="7706" max="7943" width="9.109375" style="82"/>
    <col min="7944" max="7944" width="0" style="82" hidden="1" customWidth="1"/>
    <col min="7945" max="7945" width="15.44140625" style="82" customWidth="1"/>
    <col min="7946" max="7946" width="1.6640625" style="82" customWidth="1"/>
    <col min="7947" max="7947" width="22.5546875" style="82" customWidth="1"/>
    <col min="7948" max="7948" width="1.6640625" style="82" customWidth="1"/>
    <col min="7949" max="7949" width="17.44140625" style="82" customWidth="1"/>
    <col min="7950" max="7950" width="1.6640625" style="82" customWidth="1"/>
    <col min="7951" max="7951" width="14.109375" style="82" customWidth="1"/>
    <col min="7952" max="7952" width="1.6640625" style="82" customWidth="1"/>
    <col min="7953" max="7953" width="28.5546875" style="82" customWidth="1"/>
    <col min="7954" max="7954" width="4.6640625" style="82" customWidth="1"/>
    <col min="7955" max="7961" width="0" style="82" hidden="1" customWidth="1"/>
    <col min="7962" max="8199" width="9.109375" style="82"/>
    <col min="8200" max="8200" width="0" style="82" hidden="1" customWidth="1"/>
    <col min="8201" max="8201" width="15.44140625" style="82" customWidth="1"/>
    <col min="8202" max="8202" width="1.6640625" style="82" customWidth="1"/>
    <col min="8203" max="8203" width="22.5546875" style="82" customWidth="1"/>
    <col min="8204" max="8204" width="1.6640625" style="82" customWidth="1"/>
    <col min="8205" max="8205" width="17.44140625" style="82" customWidth="1"/>
    <col min="8206" max="8206" width="1.6640625" style="82" customWidth="1"/>
    <col min="8207" max="8207" width="14.109375" style="82" customWidth="1"/>
    <col min="8208" max="8208" width="1.6640625" style="82" customWidth="1"/>
    <col min="8209" max="8209" width="28.5546875" style="82" customWidth="1"/>
    <col min="8210" max="8210" width="4.6640625" style="82" customWidth="1"/>
    <col min="8211" max="8217" width="0" style="82" hidden="1" customWidth="1"/>
    <col min="8218" max="8455" width="9.109375" style="82"/>
    <col min="8456" max="8456" width="0" style="82" hidden="1" customWidth="1"/>
    <col min="8457" max="8457" width="15.44140625" style="82" customWidth="1"/>
    <col min="8458" max="8458" width="1.6640625" style="82" customWidth="1"/>
    <col min="8459" max="8459" width="22.5546875" style="82" customWidth="1"/>
    <col min="8460" max="8460" width="1.6640625" style="82" customWidth="1"/>
    <col min="8461" max="8461" width="17.44140625" style="82" customWidth="1"/>
    <col min="8462" max="8462" width="1.6640625" style="82" customWidth="1"/>
    <col min="8463" max="8463" width="14.109375" style="82" customWidth="1"/>
    <col min="8464" max="8464" width="1.6640625" style="82" customWidth="1"/>
    <col min="8465" max="8465" width="28.5546875" style="82" customWidth="1"/>
    <col min="8466" max="8466" width="4.6640625" style="82" customWidth="1"/>
    <col min="8467" max="8473" width="0" style="82" hidden="1" customWidth="1"/>
    <col min="8474" max="8711" width="9.109375" style="82"/>
    <col min="8712" max="8712" width="0" style="82" hidden="1" customWidth="1"/>
    <col min="8713" max="8713" width="15.44140625" style="82" customWidth="1"/>
    <col min="8714" max="8714" width="1.6640625" style="82" customWidth="1"/>
    <col min="8715" max="8715" width="22.5546875" style="82" customWidth="1"/>
    <col min="8716" max="8716" width="1.6640625" style="82" customWidth="1"/>
    <col min="8717" max="8717" width="17.44140625" style="82" customWidth="1"/>
    <col min="8718" max="8718" width="1.6640625" style="82" customWidth="1"/>
    <col min="8719" max="8719" width="14.109375" style="82" customWidth="1"/>
    <col min="8720" max="8720" width="1.6640625" style="82" customWidth="1"/>
    <col min="8721" max="8721" width="28.5546875" style="82" customWidth="1"/>
    <col min="8722" max="8722" width="4.6640625" style="82" customWidth="1"/>
    <col min="8723" max="8729" width="0" style="82" hidden="1" customWidth="1"/>
    <col min="8730" max="8967" width="9.109375" style="82"/>
    <col min="8968" max="8968" width="0" style="82" hidden="1" customWidth="1"/>
    <col min="8969" max="8969" width="15.44140625" style="82" customWidth="1"/>
    <col min="8970" max="8970" width="1.6640625" style="82" customWidth="1"/>
    <col min="8971" max="8971" width="22.5546875" style="82" customWidth="1"/>
    <col min="8972" max="8972" width="1.6640625" style="82" customWidth="1"/>
    <col min="8973" max="8973" width="17.44140625" style="82" customWidth="1"/>
    <col min="8974" max="8974" width="1.6640625" style="82" customWidth="1"/>
    <col min="8975" max="8975" width="14.109375" style="82" customWidth="1"/>
    <col min="8976" max="8976" width="1.6640625" style="82" customWidth="1"/>
    <col min="8977" max="8977" width="28.5546875" style="82" customWidth="1"/>
    <col min="8978" max="8978" width="4.6640625" style="82" customWidth="1"/>
    <col min="8979" max="8985" width="0" style="82" hidden="1" customWidth="1"/>
    <col min="8986" max="9223" width="9.109375" style="82"/>
    <col min="9224" max="9224" width="0" style="82" hidden="1" customWidth="1"/>
    <col min="9225" max="9225" width="15.44140625" style="82" customWidth="1"/>
    <col min="9226" max="9226" width="1.6640625" style="82" customWidth="1"/>
    <col min="9227" max="9227" width="22.5546875" style="82" customWidth="1"/>
    <col min="9228" max="9228" width="1.6640625" style="82" customWidth="1"/>
    <col min="9229" max="9229" width="17.44140625" style="82" customWidth="1"/>
    <col min="9230" max="9230" width="1.6640625" style="82" customWidth="1"/>
    <col min="9231" max="9231" width="14.109375" style="82" customWidth="1"/>
    <col min="9232" max="9232" width="1.6640625" style="82" customWidth="1"/>
    <col min="9233" max="9233" width="28.5546875" style="82" customWidth="1"/>
    <col min="9234" max="9234" width="4.6640625" style="82" customWidth="1"/>
    <col min="9235" max="9241" width="0" style="82" hidden="1" customWidth="1"/>
    <col min="9242" max="9479" width="9.109375" style="82"/>
    <col min="9480" max="9480" width="0" style="82" hidden="1" customWidth="1"/>
    <col min="9481" max="9481" width="15.44140625" style="82" customWidth="1"/>
    <col min="9482" max="9482" width="1.6640625" style="82" customWidth="1"/>
    <col min="9483" max="9483" width="22.5546875" style="82" customWidth="1"/>
    <col min="9484" max="9484" width="1.6640625" style="82" customWidth="1"/>
    <col min="9485" max="9485" width="17.44140625" style="82" customWidth="1"/>
    <col min="9486" max="9486" width="1.6640625" style="82" customWidth="1"/>
    <col min="9487" max="9487" width="14.109375" style="82" customWidth="1"/>
    <col min="9488" max="9488" width="1.6640625" style="82" customWidth="1"/>
    <col min="9489" max="9489" width="28.5546875" style="82" customWidth="1"/>
    <col min="9490" max="9490" width="4.6640625" style="82" customWidth="1"/>
    <col min="9491" max="9497" width="0" style="82" hidden="1" customWidth="1"/>
    <col min="9498" max="9735" width="9.109375" style="82"/>
    <col min="9736" max="9736" width="0" style="82" hidden="1" customWidth="1"/>
    <col min="9737" max="9737" width="15.44140625" style="82" customWidth="1"/>
    <col min="9738" max="9738" width="1.6640625" style="82" customWidth="1"/>
    <col min="9739" max="9739" width="22.5546875" style="82" customWidth="1"/>
    <col min="9740" max="9740" width="1.6640625" style="82" customWidth="1"/>
    <col min="9741" max="9741" width="17.44140625" style="82" customWidth="1"/>
    <col min="9742" max="9742" width="1.6640625" style="82" customWidth="1"/>
    <col min="9743" max="9743" width="14.109375" style="82" customWidth="1"/>
    <col min="9744" max="9744" width="1.6640625" style="82" customWidth="1"/>
    <col min="9745" max="9745" width="28.5546875" style="82" customWidth="1"/>
    <col min="9746" max="9746" width="4.6640625" style="82" customWidth="1"/>
    <col min="9747" max="9753" width="0" style="82" hidden="1" customWidth="1"/>
    <col min="9754" max="9991" width="9.109375" style="82"/>
    <col min="9992" max="9992" width="0" style="82" hidden="1" customWidth="1"/>
    <col min="9993" max="9993" width="15.44140625" style="82" customWidth="1"/>
    <col min="9994" max="9994" width="1.6640625" style="82" customWidth="1"/>
    <col min="9995" max="9995" width="22.5546875" style="82" customWidth="1"/>
    <col min="9996" max="9996" width="1.6640625" style="82" customWidth="1"/>
    <col min="9997" max="9997" width="17.44140625" style="82" customWidth="1"/>
    <col min="9998" max="9998" width="1.6640625" style="82" customWidth="1"/>
    <col min="9999" max="9999" width="14.109375" style="82" customWidth="1"/>
    <col min="10000" max="10000" width="1.6640625" style="82" customWidth="1"/>
    <col min="10001" max="10001" width="28.5546875" style="82" customWidth="1"/>
    <col min="10002" max="10002" width="4.6640625" style="82" customWidth="1"/>
    <col min="10003" max="10009" width="0" style="82" hidden="1" customWidth="1"/>
    <col min="10010" max="10247" width="9.109375" style="82"/>
    <col min="10248" max="10248" width="0" style="82" hidden="1" customWidth="1"/>
    <col min="10249" max="10249" width="15.44140625" style="82" customWidth="1"/>
    <col min="10250" max="10250" width="1.6640625" style="82" customWidth="1"/>
    <col min="10251" max="10251" width="22.5546875" style="82" customWidth="1"/>
    <col min="10252" max="10252" width="1.6640625" style="82" customWidth="1"/>
    <col min="10253" max="10253" width="17.44140625" style="82" customWidth="1"/>
    <col min="10254" max="10254" width="1.6640625" style="82" customWidth="1"/>
    <col min="10255" max="10255" width="14.109375" style="82" customWidth="1"/>
    <col min="10256" max="10256" width="1.6640625" style="82" customWidth="1"/>
    <col min="10257" max="10257" width="28.5546875" style="82" customWidth="1"/>
    <col min="10258" max="10258" width="4.6640625" style="82" customWidth="1"/>
    <col min="10259" max="10265" width="0" style="82" hidden="1" customWidth="1"/>
    <col min="10266" max="10503" width="9.109375" style="82"/>
    <col min="10504" max="10504" width="0" style="82" hidden="1" customWidth="1"/>
    <col min="10505" max="10505" width="15.44140625" style="82" customWidth="1"/>
    <col min="10506" max="10506" width="1.6640625" style="82" customWidth="1"/>
    <col min="10507" max="10507" width="22.5546875" style="82" customWidth="1"/>
    <col min="10508" max="10508" width="1.6640625" style="82" customWidth="1"/>
    <col min="10509" max="10509" width="17.44140625" style="82" customWidth="1"/>
    <col min="10510" max="10510" width="1.6640625" style="82" customWidth="1"/>
    <col min="10511" max="10511" width="14.109375" style="82" customWidth="1"/>
    <col min="10512" max="10512" width="1.6640625" style="82" customWidth="1"/>
    <col min="10513" max="10513" width="28.5546875" style="82" customWidth="1"/>
    <col min="10514" max="10514" width="4.6640625" style="82" customWidth="1"/>
    <col min="10515" max="10521" width="0" style="82" hidden="1" customWidth="1"/>
    <col min="10522" max="10759" width="9.109375" style="82"/>
    <col min="10760" max="10760" width="0" style="82" hidden="1" customWidth="1"/>
    <col min="10761" max="10761" width="15.44140625" style="82" customWidth="1"/>
    <col min="10762" max="10762" width="1.6640625" style="82" customWidth="1"/>
    <col min="10763" max="10763" width="22.5546875" style="82" customWidth="1"/>
    <col min="10764" max="10764" width="1.6640625" style="82" customWidth="1"/>
    <col min="10765" max="10765" width="17.44140625" style="82" customWidth="1"/>
    <col min="10766" max="10766" width="1.6640625" style="82" customWidth="1"/>
    <col min="10767" max="10767" width="14.109375" style="82" customWidth="1"/>
    <col min="10768" max="10768" width="1.6640625" style="82" customWidth="1"/>
    <col min="10769" max="10769" width="28.5546875" style="82" customWidth="1"/>
    <col min="10770" max="10770" width="4.6640625" style="82" customWidth="1"/>
    <col min="10771" max="10777" width="0" style="82" hidden="1" customWidth="1"/>
    <col min="10778" max="11015" width="9.109375" style="82"/>
    <col min="11016" max="11016" width="0" style="82" hidden="1" customWidth="1"/>
    <col min="11017" max="11017" width="15.44140625" style="82" customWidth="1"/>
    <col min="11018" max="11018" width="1.6640625" style="82" customWidth="1"/>
    <col min="11019" max="11019" width="22.5546875" style="82" customWidth="1"/>
    <col min="11020" max="11020" width="1.6640625" style="82" customWidth="1"/>
    <col min="11021" max="11021" width="17.44140625" style="82" customWidth="1"/>
    <col min="11022" max="11022" width="1.6640625" style="82" customWidth="1"/>
    <col min="11023" max="11023" width="14.109375" style="82" customWidth="1"/>
    <col min="11024" max="11024" width="1.6640625" style="82" customWidth="1"/>
    <col min="11025" max="11025" width="28.5546875" style="82" customWidth="1"/>
    <col min="11026" max="11026" width="4.6640625" style="82" customWidth="1"/>
    <col min="11027" max="11033" width="0" style="82" hidden="1" customWidth="1"/>
    <col min="11034" max="11271" width="9.109375" style="82"/>
    <col min="11272" max="11272" width="0" style="82" hidden="1" customWidth="1"/>
    <col min="11273" max="11273" width="15.44140625" style="82" customWidth="1"/>
    <col min="11274" max="11274" width="1.6640625" style="82" customWidth="1"/>
    <col min="11275" max="11275" width="22.5546875" style="82" customWidth="1"/>
    <col min="11276" max="11276" width="1.6640625" style="82" customWidth="1"/>
    <col min="11277" max="11277" width="17.44140625" style="82" customWidth="1"/>
    <col min="11278" max="11278" width="1.6640625" style="82" customWidth="1"/>
    <col min="11279" max="11279" width="14.109375" style="82" customWidth="1"/>
    <col min="11280" max="11280" width="1.6640625" style="82" customWidth="1"/>
    <col min="11281" max="11281" width="28.5546875" style="82" customWidth="1"/>
    <col min="11282" max="11282" width="4.6640625" style="82" customWidth="1"/>
    <col min="11283" max="11289" width="0" style="82" hidden="1" customWidth="1"/>
    <col min="11290" max="11527" width="9.109375" style="82"/>
    <col min="11528" max="11528" width="0" style="82" hidden="1" customWidth="1"/>
    <col min="11529" max="11529" width="15.44140625" style="82" customWidth="1"/>
    <col min="11530" max="11530" width="1.6640625" style="82" customWidth="1"/>
    <col min="11531" max="11531" width="22.5546875" style="82" customWidth="1"/>
    <col min="11532" max="11532" width="1.6640625" style="82" customWidth="1"/>
    <col min="11533" max="11533" width="17.44140625" style="82" customWidth="1"/>
    <col min="11534" max="11534" width="1.6640625" style="82" customWidth="1"/>
    <col min="11535" max="11535" width="14.109375" style="82" customWidth="1"/>
    <col min="11536" max="11536" width="1.6640625" style="82" customWidth="1"/>
    <col min="11537" max="11537" width="28.5546875" style="82" customWidth="1"/>
    <col min="11538" max="11538" width="4.6640625" style="82" customWidth="1"/>
    <col min="11539" max="11545" width="0" style="82" hidden="1" customWidth="1"/>
    <col min="11546" max="11783" width="9.109375" style="82"/>
    <col min="11784" max="11784" width="0" style="82" hidden="1" customWidth="1"/>
    <col min="11785" max="11785" width="15.44140625" style="82" customWidth="1"/>
    <col min="11786" max="11786" width="1.6640625" style="82" customWidth="1"/>
    <col min="11787" max="11787" width="22.5546875" style="82" customWidth="1"/>
    <col min="11788" max="11788" width="1.6640625" style="82" customWidth="1"/>
    <col min="11789" max="11789" width="17.44140625" style="82" customWidth="1"/>
    <col min="11790" max="11790" width="1.6640625" style="82" customWidth="1"/>
    <col min="11791" max="11791" width="14.109375" style="82" customWidth="1"/>
    <col min="11792" max="11792" width="1.6640625" style="82" customWidth="1"/>
    <col min="11793" max="11793" width="28.5546875" style="82" customWidth="1"/>
    <col min="11794" max="11794" width="4.6640625" style="82" customWidth="1"/>
    <col min="11795" max="11801" width="0" style="82" hidden="1" customWidth="1"/>
    <col min="11802" max="12039" width="9.109375" style="82"/>
    <col min="12040" max="12040" width="0" style="82" hidden="1" customWidth="1"/>
    <col min="12041" max="12041" width="15.44140625" style="82" customWidth="1"/>
    <col min="12042" max="12042" width="1.6640625" style="82" customWidth="1"/>
    <col min="12043" max="12043" width="22.5546875" style="82" customWidth="1"/>
    <col min="12044" max="12044" width="1.6640625" style="82" customWidth="1"/>
    <col min="12045" max="12045" width="17.44140625" style="82" customWidth="1"/>
    <col min="12046" max="12046" width="1.6640625" style="82" customWidth="1"/>
    <col min="12047" max="12047" width="14.109375" style="82" customWidth="1"/>
    <col min="12048" max="12048" width="1.6640625" style="82" customWidth="1"/>
    <col min="12049" max="12049" width="28.5546875" style="82" customWidth="1"/>
    <col min="12050" max="12050" width="4.6640625" style="82" customWidth="1"/>
    <col min="12051" max="12057" width="0" style="82" hidden="1" customWidth="1"/>
    <col min="12058" max="12295" width="9.109375" style="82"/>
    <col min="12296" max="12296" width="0" style="82" hidden="1" customWidth="1"/>
    <col min="12297" max="12297" width="15.44140625" style="82" customWidth="1"/>
    <col min="12298" max="12298" width="1.6640625" style="82" customWidth="1"/>
    <col min="12299" max="12299" width="22.5546875" style="82" customWidth="1"/>
    <col min="12300" max="12300" width="1.6640625" style="82" customWidth="1"/>
    <col min="12301" max="12301" width="17.44140625" style="82" customWidth="1"/>
    <col min="12302" max="12302" width="1.6640625" style="82" customWidth="1"/>
    <col min="12303" max="12303" width="14.109375" style="82" customWidth="1"/>
    <col min="12304" max="12304" width="1.6640625" style="82" customWidth="1"/>
    <col min="12305" max="12305" width="28.5546875" style="82" customWidth="1"/>
    <col min="12306" max="12306" width="4.6640625" style="82" customWidth="1"/>
    <col min="12307" max="12313" width="0" style="82" hidden="1" customWidth="1"/>
    <col min="12314" max="12551" width="9.109375" style="82"/>
    <col min="12552" max="12552" width="0" style="82" hidden="1" customWidth="1"/>
    <col min="12553" max="12553" width="15.44140625" style="82" customWidth="1"/>
    <col min="12554" max="12554" width="1.6640625" style="82" customWidth="1"/>
    <col min="12555" max="12555" width="22.5546875" style="82" customWidth="1"/>
    <col min="12556" max="12556" width="1.6640625" style="82" customWidth="1"/>
    <col min="12557" max="12557" width="17.44140625" style="82" customWidth="1"/>
    <col min="12558" max="12558" width="1.6640625" style="82" customWidth="1"/>
    <col min="12559" max="12559" width="14.109375" style="82" customWidth="1"/>
    <col min="12560" max="12560" width="1.6640625" style="82" customWidth="1"/>
    <col min="12561" max="12561" width="28.5546875" style="82" customWidth="1"/>
    <col min="12562" max="12562" width="4.6640625" style="82" customWidth="1"/>
    <col min="12563" max="12569" width="0" style="82" hidden="1" customWidth="1"/>
    <col min="12570" max="12807" width="9.109375" style="82"/>
    <col min="12808" max="12808" width="0" style="82" hidden="1" customWidth="1"/>
    <col min="12809" max="12809" width="15.44140625" style="82" customWidth="1"/>
    <col min="12810" max="12810" width="1.6640625" style="82" customWidth="1"/>
    <col min="12811" max="12811" width="22.5546875" style="82" customWidth="1"/>
    <col min="12812" max="12812" width="1.6640625" style="82" customWidth="1"/>
    <col min="12813" max="12813" width="17.44140625" style="82" customWidth="1"/>
    <col min="12814" max="12814" width="1.6640625" style="82" customWidth="1"/>
    <col min="12815" max="12815" width="14.109375" style="82" customWidth="1"/>
    <col min="12816" max="12816" width="1.6640625" style="82" customWidth="1"/>
    <col min="12817" max="12817" width="28.5546875" style="82" customWidth="1"/>
    <col min="12818" max="12818" width="4.6640625" style="82" customWidth="1"/>
    <col min="12819" max="12825" width="0" style="82" hidden="1" customWidth="1"/>
    <col min="12826" max="13063" width="9.109375" style="82"/>
    <col min="13064" max="13064" width="0" style="82" hidden="1" customWidth="1"/>
    <col min="13065" max="13065" width="15.44140625" style="82" customWidth="1"/>
    <col min="13066" max="13066" width="1.6640625" style="82" customWidth="1"/>
    <col min="13067" max="13067" width="22.5546875" style="82" customWidth="1"/>
    <col min="13068" max="13068" width="1.6640625" style="82" customWidth="1"/>
    <col min="13069" max="13069" width="17.44140625" style="82" customWidth="1"/>
    <col min="13070" max="13070" width="1.6640625" style="82" customWidth="1"/>
    <col min="13071" max="13071" width="14.109375" style="82" customWidth="1"/>
    <col min="13072" max="13072" width="1.6640625" style="82" customWidth="1"/>
    <col min="13073" max="13073" width="28.5546875" style="82" customWidth="1"/>
    <col min="13074" max="13074" width="4.6640625" style="82" customWidth="1"/>
    <col min="13075" max="13081" width="0" style="82" hidden="1" customWidth="1"/>
    <col min="13082" max="13319" width="9.109375" style="82"/>
    <col min="13320" max="13320" width="0" style="82" hidden="1" customWidth="1"/>
    <col min="13321" max="13321" width="15.44140625" style="82" customWidth="1"/>
    <col min="13322" max="13322" width="1.6640625" style="82" customWidth="1"/>
    <col min="13323" max="13323" width="22.5546875" style="82" customWidth="1"/>
    <col min="13324" max="13324" width="1.6640625" style="82" customWidth="1"/>
    <col min="13325" max="13325" width="17.44140625" style="82" customWidth="1"/>
    <col min="13326" max="13326" width="1.6640625" style="82" customWidth="1"/>
    <col min="13327" max="13327" width="14.109375" style="82" customWidth="1"/>
    <col min="13328" max="13328" width="1.6640625" style="82" customWidth="1"/>
    <col min="13329" max="13329" width="28.5546875" style="82" customWidth="1"/>
    <col min="13330" max="13330" width="4.6640625" style="82" customWidth="1"/>
    <col min="13331" max="13337" width="0" style="82" hidden="1" customWidth="1"/>
    <col min="13338" max="13575" width="9.109375" style="82"/>
    <col min="13576" max="13576" width="0" style="82" hidden="1" customWidth="1"/>
    <col min="13577" max="13577" width="15.44140625" style="82" customWidth="1"/>
    <col min="13578" max="13578" width="1.6640625" style="82" customWidth="1"/>
    <col min="13579" max="13579" width="22.5546875" style="82" customWidth="1"/>
    <col min="13580" max="13580" width="1.6640625" style="82" customWidth="1"/>
    <col min="13581" max="13581" width="17.44140625" style="82" customWidth="1"/>
    <col min="13582" max="13582" width="1.6640625" style="82" customWidth="1"/>
    <col min="13583" max="13583" width="14.109375" style="82" customWidth="1"/>
    <col min="13584" max="13584" width="1.6640625" style="82" customWidth="1"/>
    <col min="13585" max="13585" width="28.5546875" style="82" customWidth="1"/>
    <col min="13586" max="13586" width="4.6640625" style="82" customWidth="1"/>
    <col min="13587" max="13593" width="0" style="82" hidden="1" customWidth="1"/>
    <col min="13594" max="13831" width="9.109375" style="82"/>
    <col min="13832" max="13832" width="0" style="82" hidden="1" customWidth="1"/>
    <col min="13833" max="13833" width="15.44140625" style="82" customWidth="1"/>
    <col min="13834" max="13834" width="1.6640625" style="82" customWidth="1"/>
    <col min="13835" max="13835" width="22.5546875" style="82" customWidth="1"/>
    <col min="13836" max="13836" width="1.6640625" style="82" customWidth="1"/>
    <col min="13837" max="13837" width="17.44140625" style="82" customWidth="1"/>
    <col min="13838" max="13838" width="1.6640625" style="82" customWidth="1"/>
    <col min="13839" max="13839" width="14.109375" style="82" customWidth="1"/>
    <col min="13840" max="13840" width="1.6640625" style="82" customWidth="1"/>
    <col min="13841" max="13841" width="28.5546875" style="82" customWidth="1"/>
    <col min="13842" max="13842" width="4.6640625" style="82" customWidth="1"/>
    <col min="13843" max="13849" width="0" style="82" hidden="1" customWidth="1"/>
    <col min="13850" max="14087" width="9.109375" style="82"/>
    <col min="14088" max="14088" width="0" style="82" hidden="1" customWidth="1"/>
    <col min="14089" max="14089" width="15.44140625" style="82" customWidth="1"/>
    <col min="14090" max="14090" width="1.6640625" style="82" customWidth="1"/>
    <col min="14091" max="14091" width="22.5546875" style="82" customWidth="1"/>
    <col min="14092" max="14092" width="1.6640625" style="82" customWidth="1"/>
    <col min="14093" max="14093" width="17.44140625" style="82" customWidth="1"/>
    <col min="14094" max="14094" width="1.6640625" style="82" customWidth="1"/>
    <col min="14095" max="14095" width="14.109375" style="82" customWidth="1"/>
    <col min="14096" max="14096" width="1.6640625" style="82" customWidth="1"/>
    <col min="14097" max="14097" width="28.5546875" style="82" customWidth="1"/>
    <col min="14098" max="14098" width="4.6640625" style="82" customWidth="1"/>
    <col min="14099" max="14105" width="0" style="82" hidden="1" customWidth="1"/>
    <col min="14106" max="14343" width="9.109375" style="82"/>
    <col min="14344" max="14344" width="0" style="82" hidden="1" customWidth="1"/>
    <col min="14345" max="14345" width="15.44140625" style="82" customWidth="1"/>
    <col min="14346" max="14346" width="1.6640625" style="82" customWidth="1"/>
    <col min="14347" max="14347" width="22.5546875" style="82" customWidth="1"/>
    <col min="14348" max="14348" width="1.6640625" style="82" customWidth="1"/>
    <col min="14349" max="14349" width="17.44140625" style="82" customWidth="1"/>
    <col min="14350" max="14350" width="1.6640625" style="82" customWidth="1"/>
    <col min="14351" max="14351" width="14.109375" style="82" customWidth="1"/>
    <col min="14352" max="14352" width="1.6640625" style="82" customWidth="1"/>
    <col min="14353" max="14353" width="28.5546875" style="82" customWidth="1"/>
    <col min="14354" max="14354" width="4.6640625" style="82" customWidth="1"/>
    <col min="14355" max="14361" width="0" style="82" hidden="1" customWidth="1"/>
    <col min="14362" max="14599" width="9.109375" style="82"/>
    <col min="14600" max="14600" width="0" style="82" hidden="1" customWidth="1"/>
    <col min="14601" max="14601" width="15.44140625" style="82" customWidth="1"/>
    <col min="14602" max="14602" width="1.6640625" style="82" customWidth="1"/>
    <col min="14603" max="14603" width="22.5546875" style="82" customWidth="1"/>
    <col min="14604" max="14604" width="1.6640625" style="82" customWidth="1"/>
    <col min="14605" max="14605" width="17.44140625" style="82" customWidth="1"/>
    <col min="14606" max="14606" width="1.6640625" style="82" customWidth="1"/>
    <col min="14607" max="14607" width="14.109375" style="82" customWidth="1"/>
    <col min="14608" max="14608" width="1.6640625" style="82" customWidth="1"/>
    <col min="14609" max="14609" width="28.5546875" style="82" customWidth="1"/>
    <col min="14610" max="14610" width="4.6640625" style="82" customWidth="1"/>
    <col min="14611" max="14617" width="0" style="82" hidden="1" customWidth="1"/>
    <col min="14618" max="14855" width="9.109375" style="82"/>
    <col min="14856" max="14856" width="0" style="82" hidden="1" customWidth="1"/>
    <col min="14857" max="14857" width="15.44140625" style="82" customWidth="1"/>
    <col min="14858" max="14858" width="1.6640625" style="82" customWidth="1"/>
    <col min="14859" max="14859" width="22.5546875" style="82" customWidth="1"/>
    <col min="14860" max="14860" width="1.6640625" style="82" customWidth="1"/>
    <col min="14861" max="14861" width="17.44140625" style="82" customWidth="1"/>
    <col min="14862" max="14862" width="1.6640625" style="82" customWidth="1"/>
    <col min="14863" max="14863" width="14.109375" style="82" customWidth="1"/>
    <col min="14864" max="14864" width="1.6640625" style="82" customWidth="1"/>
    <col min="14865" max="14865" width="28.5546875" style="82" customWidth="1"/>
    <col min="14866" max="14866" width="4.6640625" style="82" customWidth="1"/>
    <col min="14867" max="14873" width="0" style="82" hidden="1" customWidth="1"/>
    <col min="14874" max="15111" width="9.109375" style="82"/>
    <col min="15112" max="15112" width="0" style="82" hidden="1" customWidth="1"/>
    <col min="15113" max="15113" width="15.44140625" style="82" customWidth="1"/>
    <col min="15114" max="15114" width="1.6640625" style="82" customWidth="1"/>
    <col min="15115" max="15115" width="22.5546875" style="82" customWidth="1"/>
    <col min="15116" max="15116" width="1.6640625" style="82" customWidth="1"/>
    <col min="15117" max="15117" width="17.44140625" style="82" customWidth="1"/>
    <col min="15118" max="15118" width="1.6640625" style="82" customWidth="1"/>
    <col min="15119" max="15119" width="14.109375" style="82" customWidth="1"/>
    <col min="15120" max="15120" width="1.6640625" style="82" customWidth="1"/>
    <col min="15121" max="15121" width="28.5546875" style="82" customWidth="1"/>
    <col min="15122" max="15122" width="4.6640625" style="82" customWidth="1"/>
    <col min="15123" max="15129" width="0" style="82" hidden="1" customWidth="1"/>
    <col min="15130" max="15367" width="9.109375" style="82"/>
    <col min="15368" max="15368" width="0" style="82" hidden="1" customWidth="1"/>
    <col min="15369" max="15369" width="15.44140625" style="82" customWidth="1"/>
    <col min="15370" max="15370" width="1.6640625" style="82" customWidth="1"/>
    <col min="15371" max="15371" width="22.5546875" style="82" customWidth="1"/>
    <col min="15372" max="15372" width="1.6640625" style="82" customWidth="1"/>
    <col min="15373" max="15373" width="17.44140625" style="82" customWidth="1"/>
    <col min="15374" max="15374" width="1.6640625" style="82" customWidth="1"/>
    <col min="15375" max="15375" width="14.109375" style="82" customWidth="1"/>
    <col min="15376" max="15376" width="1.6640625" style="82" customWidth="1"/>
    <col min="15377" max="15377" width="28.5546875" style="82" customWidth="1"/>
    <col min="15378" max="15378" width="4.6640625" style="82" customWidth="1"/>
    <col min="15379" max="15385" width="0" style="82" hidden="1" customWidth="1"/>
    <col min="15386" max="15623" width="9.109375" style="82"/>
    <col min="15624" max="15624" width="0" style="82" hidden="1" customWidth="1"/>
    <col min="15625" max="15625" width="15.44140625" style="82" customWidth="1"/>
    <col min="15626" max="15626" width="1.6640625" style="82" customWidth="1"/>
    <col min="15627" max="15627" width="22.5546875" style="82" customWidth="1"/>
    <col min="15628" max="15628" width="1.6640625" style="82" customWidth="1"/>
    <col min="15629" max="15629" width="17.44140625" style="82" customWidth="1"/>
    <col min="15630" max="15630" width="1.6640625" style="82" customWidth="1"/>
    <col min="15631" max="15631" width="14.109375" style="82" customWidth="1"/>
    <col min="15632" max="15632" width="1.6640625" style="82" customWidth="1"/>
    <col min="15633" max="15633" width="28.5546875" style="82" customWidth="1"/>
    <col min="15634" max="15634" width="4.6640625" style="82" customWidth="1"/>
    <col min="15635" max="15641" width="0" style="82" hidden="1" customWidth="1"/>
    <col min="15642" max="15879" width="9.109375" style="82"/>
    <col min="15880" max="15880" width="0" style="82" hidden="1" customWidth="1"/>
    <col min="15881" max="15881" width="15.44140625" style="82" customWidth="1"/>
    <col min="15882" max="15882" width="1.6640625" style="82" customWidth="1"/>
    <col min="15883" max="15883" width="22.5546875" style="82" customWidth="1"/>
    <col min="15884" max="15884" width="1.6640625" style="82" customWidth="1"/>
    <col min="15885" max="15885" width="17.44140625" style="82" customWidth="1"/>
    <col min="15886" max="15886" width="1.6640625" style="82" customWidth="1"/>
    <col min="15887" max="15887" width="14.109375" style="82" customWidth="1"/>
    <col min="15888" max="15888" width="1.6640625" style="82" customWidth="1"/>
    <col min="15889" max="15889" width="28.5546875" style="82" customWidth="1"/>
    <col min="15890" max="15890" width="4.6640625" style="82" customWidth="1"/>
    <col min="15891" max="15897" width="0" style="82" hidden="1" customWidth="1"/>
    <col min="15898" max="16135" width="9.109375" style="82"/>
    <col min="16136" max="16136" width="0" style="82" hidden="1" customWidth="1"/>
    <col min="16137" max="16137" width="15.44140625" style="82" customWidth="1"/>
    <col min="16138" max="16138" width="1.6640625" style="82" customWidth="1"/>
    <col min="16139" max="16139" width="22.5546875" style="82" customWidth="1"/>
    <col min="16140" max="16140" width="1.6640625" style="82" customWidth="1"/>
    <col min="16141" max="16141" width="17.44140625" style="82" customWidth="1"/>
    <col min="16142" max="16142" width="1.6640625" style="82" customWidth="1"/>
    <col min="16143" max="16143" width="14.109375" style="82" customWidth="1"/>
    <col min="16144" max="16144" width="1.6640625" style="82" customWidth="1"/>
    <col min="16145" max="16145" width="28.5546875" style="82" customWidth="1"/>
    <col min="16146" max="16146" width="4.6640625" style="82" customWidth="1"/>
    <col min="16147" max="16153" width="0" style="82" hidden="1" customWidth="1"/>
    <col min="16154" max="16384" width="9.109375" style="82"/>
  </cols>
  <sheetData>
    <row r="1" spans="1:26" s="66" customFormat="1" ht="15" customHeight="1" x14ac:dyDescent="0.3">
      <c r="A1" s="261" t="str">
        <f>Index!A1</f>
        <v xml:space="preserve">                                                               Office of the State Controller                                                                </v>
      </c>
      <c r="B1" s="261"/>
      <c r="C1" s="261"/>
      <c r="D1" s="261"/>
      <c r="E1" s="261"/>
      <c r="F1" s="261"/>
      <c r="G1" s="261"/>
      <c r="H1" s="261"/>
      <c r="I1" s="261"/>
      <c r="J1" s="261"/>
      <c r="K1" s="261"/>
      <c r="L1" s="261"/>
      <c r="M1" s="261"/>
      <c r="N1" s="261"/>
      <c r="O1" s="261"/>
      <c r="P1" s="261"/>
      <c r="Q1" s="261"/>
      <c r="R1" s="259" t="str">
        <f>IF(Index!B17="na","NA","")</f>
        <v/>
      </c>
      <c r="S1" s="47"/>
      <c r="T1" s="47"/>
      <c r="U1" s="47"/>
      <c r="V1" s="47"/>
      <c r="W1" s="47"/>
      <c r="X1" s="47"/>
    </row>
    <row r="2" spans="1:26" s="66" customFormat="1" ht="15" customHeight="1" x14ac:dyDescent="0.3">
      <c r="A2" s="262" t="str">
        <f>Index!A2</f>
        <v>2020 Transfers - Interim Worksheets</v>
      </c>
      <c r="B2" s="262"/>
      <c r="C2" s="262"/>
      <c r="D2" s="262"/>
      <c r="E2" s="262"/>
      <c r="F2" s="262"/>
      <c r="G2" s="262"/>
      <c r="H2" s="262"/>
      <c r="I2" s="262"/>
      <c r="J2" s="262"/>
      <c r="K2" s="262"/>
      <c r="L2" s="262"/>
      <c r="M2" s="262"/>
      <c r="N2" s="262"/>
      <c r="O2" s="262"/>
      <c r="P2" s="262"/>
      <c r="Q2" s="262"/>
      <c r="R2" s="259"/>
      <c r="S2" s="47"/>
      <c r="T2" s="47"/>
      <c r="U2" s="47"/>
      <c r="V2" s="47"/>
      <c r="W2" s="47"/>
      <c r="X2" s="47"/>
    </row>
    <row r="3" spans="1:26" s="66" customFormat="1" ht="15" customHeight="1" x14ac:dyDescent="0.3">
      <c r="A3" s="262" t="s">
        <v>632</v>
      </c>
      <c r="B3" s="262"/>
      <c r="C3" s="262"/>
      <c r="D3" s="262"/>
      <c r="E3" s="262"/>
      <c r="F3" s="262"/>
      <c r="G3" s="262"/>
      <c r="H3" s="262"/>
      <c r="I3" s="262"/>
      <c r="J3" s="262"/>
      <c r="K3" s="262"/>
      <c r="L3" s="262"/>
      <c r="M3" s="262"/>
      <c r="N3" s="262"/>
      <c r="O3" s="262"/>
      <c r="P3" s="262"/>
      <c r="Q3" s="262"/>
      <c r="R3" s="259"/>
      <c r="S3" s="47"/>
      <c r="T3" s="47"/>
      <c r="U3" s="47"/>
      <c r="V3" s="47"/>
      <c r="W3" s="47"/>
      <c r="X3" s="47"/>
    </row>
    <row r="4" spans="1:26" s="66" customFormat="1" ht="15" customHeight="1" x14ac:dyDescent="0.3">
      <c r="A4" s="262" t="s">
        <v>657</v>
      </c>
      <c r="B4" s="262"/>
      <c r="C4" s="262"/>
      <c r="D4" s="262"/>
      <c r="E4" s="262"/>
      <c r="F4" s="262"/>
      <c r="G4" s="262"/>
      <c r="H4" s="262"/>
      <c r="I4" s="262"/>
      <c r="J4" s="262"/>
      <c r="K4" s="262"/>
      <c r="L4" s="262"/>
      <c r="M4" s="262"/>
      <c r="N4" s="262"/>
      <c r="O4" s="262"/>
      <c r="P4" s="262"/>
      <c r="Q4" s="262"/>
    </row>
    <row r="5" spans="1:26" s="70" customFormat="1" ht="15" customHeight="1" x14ac:dyDescent="0.3">
      <c r="C5" s="68"/>
      <c r="D5" s="69"/>
      <c r="E5" s="69"/>
      <c r="F5" s="69"/>
      <c r="G5" s="69"/>
      <c r="H5" s="69"/>
      <c r="I5" s="69"/>
      <c r="J5" s="69"/>
      <c r="K5" s="67"/>
      <c r="L5" s="67"/>
      <c r="M5" s="67"/>
      <c r="N5" s="67"/>
      <c r="O5" s="67" t="s">
        <v>633</v>
      </c>
      <c r="P5" s="67"/>
      <c r="Q5" s="67"/>
    </row>
    <row r="6" spans="1:26" s="70" customFormat="1" ht="15" customHeight="1" x14ac:dyDescent="0.25">
      <c r="A6" s="71" t="s">
        <v>61</v>
      </c>
      <c r="C6" s="95" t="str">
        <f>Index!E10</f>
        <v>01</v>
      </c>
      <c r="D6" s="95"/>
      <c r="E6" s="95"/>
      <c r="H6" s="72"/>
      <c r="I6" s="87"/>
      <c r="J6" s="87"/>
      <c r="K6" s="87"/>
      <c r="L6" s="72" t="s">
        <v>239</v>
      </c>
      <c r="M6" s="263" t="str">
        <f>Index!E12 &amp; Index!E14:E14</f>
        <v/>
      </c>
      <c r="N6" s="263"/>
      <c r="O6" s="263"/>
      <c r="P6" s="263"/>
      <c r="Q6" s="263"/>
    </row>
    <row r="7" spans="1:26" s="70" customFormat="1" ht="15" customHeight="1" x14ac:dyDescent="0.25">
      <c r="A7" s="71" t="s">
        <v>270</v>
      </c>
      <c r="C7" s="260" t="str">
        <f>Index!E11</f>
        <v>North Carolina General Assembly</v>
      </c>
      <c r="D7" s="260"/>
      <c r="E7" s="260"/>
      <c r="G7" s="72"/>
      <c r="I7" s="84"/>
      <c r="J7" s="84"/>
      <c r="K7" s="84"/>
      <c r="L7" s="72" t="s">
        <v>67</v>
      </c>
      <c r="M7" s="264">
        <f>Index!E13</f>
        <v>0</v>
      </c>
      <c r="N7" s="264"/>
      <c r="O7" s="264"/>
      <c r="P7" s="264"/>
      <c r="Q7" s="264"/>
    </row>
    <row r="8" spans="1:26" s="70" customFormat="1" ht="15" customHeight="1" x14ac:dyDescent="0.25">
      <c r="A8" s="71" t="s">
        <v>153</v>
      </c>
      <c r="C8" s="258"/>
      <c r="D8" s="258"/>
      <c r="E8" s="258"/>
    </row>
    <row r="9" spans="1:26" s="70" customFormat="1" ht="15" customHeight="1" thickBot="1" x14ac:dyDescent="0.3">
      <c r="A9" s="73"/>
      <c r="B9" s="73"/>
      <c r="C9" s="73"/>
      <c r="D9" s="73"/>
      <c r="E9" s="73"/>
      <c r="F9" s="73"/>
      <c r="G9" s="73"/>
      <c r="H9" s="73"/>
      <c r="I9" s="73"/>
      <c r="J9" s="73"/>
      <c r="K9" s="73"/>
      <c r="L9" s="73"/>
      <c r="M9" s="73"/>
      <c r="N9" s="73"/>
      <c r="O9" s="73"/>
      <c r="P9" s="73"/>
      <c r="Q9" s="73"/>
    </row>
    <row r="10" spans="1:26" s="70" customFormat="1" ht="15" customHeight="1" x14ac:dyDescent="0.25">
      <c r="A10" s="255" t="s">
        <v>729</v>
      </c>
      <c r="B10" s="256"/>
      <c r="C10" s="257"/>
      <c r="E10" s="255" t="s">
        <v>734</v>
      </c>
      <c r="F10" s="256"/>
      <c r="G10" s="257"/>
    </row>
    <row r="11" spans="1:26" s="70" customFormat="1" ht="15" customHeight="1" x14ac:dyDescent="0.25">
      <c r="A11" s="178"/>
      <c r="C11" s="180" t="s">
        <v>253</v>
      </c>
      <c r="E11" s="178" t="s">
        <v>240</v>
      </c>
      <c r="G11" s="179"/>
      <c r="H11" s="74" t="s">
        <v>240</v>
      </c>
      <c r="J11" s="68"/>
    </row>
    <row r="12" spans="1:26" s="70" customFormat="1" ht="15" customHeight="1" thickBot="1" x14ac:dyDescent="0.3">
      <c r="A12" s="178"/>
      <c r="C12" s="180" t="s">
        <v>634</v>
      </c>
      <c r="E12" s="178"/>
      <c r="G12" s="180"/>
      <c r="J12" s="68"/>
    </row>
    <row r="13" spans="1:26" s="70" customFormat="1" ht="15" customHeight="1" thickBot="1" x14ac:dyDescent="0.3">
      <c r="A13" s="178"/>
      <c r="C13" s="180" t="s">
        <v>949</v>
      </c>
      <c r="E13" s="178"/>
      <c r="G13" s="180"/>
      <c r="J13" s="68"/>
      <c r="M13" s="198" t="s">
        <v>943</v>
      </c>
      <c r="N13" s="199"/>
      <c r="O13" s="199"/>
      <c r="P13" s="199"/>
      <c r="Q13" s="199"/>
    </row>
    <row r="14" spans="1:26" s="70" customFormat="1" ht="15" customHeight="1" x14ac:dyDescent="0.25">
      <c r="A14" s="178" t="s">
        <v>628</v>
      </c>
      <c r="C14" s="180" t="s">
        <v>950</v>
      </c>
      <c r="E14" s="178" t="s">
        <v>658</v>
      </c>
      <c r="G14" s="180" t="s">
        <v>635</v>
      </c>
      <c r="J14" s="68"/>
      <c r="M14" s="200"/>
      <c r="N14" s="200"/>
      <c r="O14" s="200"/>
      <c r="P14" s="200"/>
      <c r="Q14" s="201" t="s">
        <v>944</v>
      </c>
    </row>
    <row r="15" spans="1:26" s="70" customFormat="1" ht="15" customHeight="1" thickBot="1" x14ac:dyDescent="0.3">
      <c r="A15" s="181" t="s">
        <v>659</v>
      </c>
      <c r="C15" s="182" t="s">
        <v>630</v>
      </c>
      <c r="E15" s="181" t="s">
        <v>637</v>
      </c>
      <c r="G15" s="182" t="s">
        <v>637</v>
      </c>
      <c r="I15" s="75" t="s">
        <v>272</v>
      </c>
      <c r="K15" s="75" t="s">
        <v>732</v>
      </c>
      <c r="L15" s="74"/>
      <c r="M15" s="202" t="s">
        <v>945</v>
      </c>
      <c r="N15" s="203"/>
      <c r="O15" s="202" t="s">
        <v>946</v>
      </c>
      <c r="P15" s="204"/>
      <c r="Q15" s="202" t="s">
        <v>947</v>
      </c>
      <c r="R15" s="74" t="s">
        <v>240</v>
      </c>
      <c r="S15" s="74"/>
      <c r="T15" s="74"/>
      <c r="U15" s="74"/>
      <c r="V15" s="74"/>
      <c r="W15" s="74"/>
      <c r="X15" s="74"/>
    </row>
    <row r="16" spans="1:26" s="70" customFormat="1" ht="15" customHeight="1" x14ac:dyDescent="0.25">
      <c r="A16" s="190" t="s">
        <v>730</v>
      </c>
      <c r="C16" s="191">
        <v>538101</v>
      </c>
      <c r="E16" s="192" t="s">
        <v>735</v>
      </c>
      <c r="G16" s="191">
        <v>1100</v>
      </c>
      <c r="H16" s="77"/>
      <c r="I16" s="193">
        <v>3000000</v>
      </c>
      <c r="K16" s="194" t="s">
        <v>733</v>
      </c>
      <c r="L16" s="196"/>
      <c r="M16" s="207" t="s">
        <v>948</v>
      </c>
      <c r="N16" s="205"/>
      <c r="O16" s="207"/>
      <c r="P16" s="205"/>
      <c r="Q16" s="207"/>
      <c r="R16" s="6" t="str">
        <f t="shared" ref="R16:R30" si="0">IF(AND(S16,Y16),"","*")</f>
        <v/>
      </c>
      <c r="S16" s="56" t="b">
        <f>IF(OR(T16=0,T16=5),TRUE, FALSE)</f>
        <v>1</v>
      </c>
      <c r="T16" s="56">
        <f>COUNTIF(U16:Z16,FALSE)</f>
        <v>5</v>
      </c>
      <c r="U16" s="57" t="b">
        <f>ISBLANK(C16)</f>
        <v>0</v>
      </c>
      <c r="V16" s="57" t="b">
        <f>ISBLANK(E16)</f>
        <v>0</v>
      </c>
      <c r="W16" s="57" t="b">
        <f>ISBLANK(G16)</f>
        <v>0</v>
      </c>
      <c r="X16" s="57" t="b">
        <f>ISBLANK(I16)</f>
        <v>0</v>
      </c>
      <c r="Y16" s="58" t="b">
        <f>IF(ISBLANK(C16),TRUE,OR(TEXT(LEFT(C16,4),"0000")="5381",TEXT(LEFT(C16,4),"0000")="5380",TEXT(LEFT(C16,4),"0000")="538F"))</f>
        <v>1</v>
      </c>
      <c r="Z16" s="70" t="b">
        <f t="shared" ref="Z16:Z30" si="1">AND(ISBLANK(M16),ISBLANK(O16),ISBLANK(Q16))</f>
        <v>0</v>
      </c>
    </row>
    <row r="17" spans="1:26" s="70" customFormat="1" ht="15" customHeight="1" x14ac:dyDescent="0.25">
      <c r="A17" s="195"/>
      <c r="C17" s="184"/>
      <c r="E17" s="183"/>
      <c r="G17" s="184"/>
      <c r="H17" s="77"/>
      <c r="I17" s="78"/>
      <c r="K17" s="76"/>
      <c r="L17" s="197"/>
      <c r="M17" s="76"/>
      <c r="N17" s="197"/>
      <c r="O17" s="206"/>
      <c r="P17" s="197"/>
      <c r="Q17" s="206"/>
      <c r="R17" s="6" t="str">
        <f t="shared" si="0"/>
        <v/>
      </c>
      <c r="S17" s="56" t="b">
        <f t="shared" ref="S17:S30" si="2">IF(OR(T17=0,T17=5),TRUE, FALSE)</f>
        <v>1</v>
      </c>
      <c r="T17" s="56">
        <f t="shared" ref="T17:T30" si="3">COUNTIF(U17:Z17,FALSE)</f>
        <v>0</v>
      </c>
      <c r="U17" s="57" t="b">
        <f t="shared" ref="U17:U30" si="4">ISBLANK(C17)</f>
        <v>1</v>
      </c>
      <c r="V17" s="57" t="b">
        <f t="shared" ref="V17:V30" si="5">ISBLANK(E17)</f>
        <v>1</v>
      </c>
      <c r="W17" s="57" t="b">
        <f t="shared" ref="W17:W30" si="6">ISBLANK(G17)</f>
        <v>1</v>
      </c>
      <c r="X17" s="57" t="b">
        <f t="shared" ref="X17:X30" si="7">ISBLANK(I17)</f>
        <v>1</v>
      </c>
      <c r="Y17" s="58" t="b">
        <f t="shared" ref="Y17:Y30" si="8">IF(ISBLANK(C17),TRUE,OR(TEXT(LEFT(C17,4),"0000")="5381",TEXT(LEFT(C17,4),"0000")="5380",TEXT(LEFT(C17,4),"0000")="538F"))</f>
        <v>1</v>
      </c>
      <c r="Z17" s="70" t="b">
        <f t="shared" si="1"/>
        <v>1</v>
      </c>
    </row>
    <row r="18" spans="1:26" s="70" customFormat="1" ht="15" customHeight="1" x14ac:dyDescent="0.25">
      <c r="A18" s="195"/>
      <c r="C18" s="184"/>
      <c r="E18" s="183"/>
      <c r="G18" s="184"/>
      <c r="H18" s="77"/>
      <c r="I18" s="78"/>
      <c r="K18" s="76"/>
      <c r="L18" s="197"/>
      <c r="M18" s="206"/>
      <c r="N18" s="197"/>
      <c r="O18" s="206"/>
      <c r="P18" s="197"/>
      <c r="Q18" s="206"/>
      <c r="R18" s="6" t="str">
        <f t="shared" si="0"/>
        <v/>
      </c>
      <c r="S18" s="56" t="b">
        <f t="shared" si="2"/>
        <v>1</v>
      </c>
      <c r="T18" s="56">
        <f t="shared" si="3"/>
        <v>0</v>
      </c>
      <c r="U18" s="57" t="b">
        <f t="shared" si="4"/>
        <v>1</v>
      </c>
      <c r="V18" s="57" t="b">
        <f t="shared" si="5"/>
        <v>1</v>
      </c>
      <c r="W18" s="57" t="b">
        <f t="shared" si="6"/>
        <v>1</v>
      </c>
      <c r="X18" s="57" t="b">
        <f t="shared" si="7"/>
        <v>1</v>
      </c>
      <c r="Y18" s="58" t="b">
        <f t="shared" si="8"/>
        <v>1</v>
      </c>
      <c r="Z18" s="70" t="b">
        <f t="shared" si="1"/>
        <v>1</v>
      </c>
    </row>
    <row r="19" spans="1:26" s="70" customFormat="1" ht="15" customHeight="1" x14ac:dyDescent="0.25">
      <c r="A19" s="195"/>
      <c r="C19" s="184"/>
      <c r="E19" s="183"/>
      <c r="G19" s="184"/>
      <c r="H19" s="77"/>
      <c r="I19" s="78"/>
      <c r="K19" s="76"/>
      <c r="L19" s="197"/>
      <c r="M19" s="206"/>
      <c r="N19" s="197"/>
      <c r="O19" s="206"/>
      <c r="P19" s="197"/>
      <c r="Q19" s="206"/>
      <c r="R19" s="6" t="str">
        <f t="shared" si="0"/>
        <v/>
      </c>
      <c r="S19" s="56" t="b">
        <f t="shared" si="2"/>
        <v>1</v>
      </c>
      <c r="T19" s="56">
        <f t="shared" si="3"/>
        <v>0</v>
      </c>
      <c r="U19" s="57" t="b">
        <f t="shared" si="4"/>
        <v>1</v>
      </c>
      <c r="V19" s="57" t="b">
        <f t="shared" si="5"/>
        <v>1</v>
      </c>
      <c r="W19" s="57" t="b">
        <f t="shared" si="6"/>
        <v>1</v>
      </c>
      <c r="X19" s="57" t="b">
        <f t="shared" si="7"/>
        <v>1</v>
      </c>
      <c r="Y19" s="58" t="b">
        <f t="shared" si="8"/>
        <v>1</v>
      </c>
      <c r="Z19" s="70" t="b">
        <f t="shared" si="1"/>
        <v>1</v>
      </c>
    </row>
    <row r="20" spans="1:26" s="70" customFormat="1" ht="15" customHeight="1" x14ac:dyDescent="0.25">
      <c r="A20" s="195"/>
      <c r="C20" s="184"/>
      <c r="E20" s="183"/>
      <c r="G20" s="184"/>
      <c r="H20" s="77"/>
      <c r="I20" s="78"/>
      <c r="K20" s="76"/>
      <c r="L20" s="197"/>
      <c r="M20" s="206"/>
      <c r="N20" s="197"/>
      <c r="O20" s="206"/>
      <c r="P20" s="197"/>
      <c r="Q20" s="206"/>
      <c r="R20" s="6" t="str">
        <f t="shared" si="0"/>
        <v/>
      </c>
      <c r="S20" s="56" t="b">
        <f t="shared" si="2"/>
        <v>1</v>
      </c>
      <c r="T20" s="56">
        <f t="shared" si="3"/>
        <v>0</v>
      </c>
      <c r="U20" s="57" t="b">
        <f t="shared" si="4"/>
        <v>1</v>
      </c>
      <c r="V20" s="57" t="b">
        <f t="shared" si="5"/>
        <v>1</v>
      </c>
      <c r="W20" s="57" t="b">
        <f t="shared" si="6"/>
        <v>1</v>
      </c>
      <c r="X20" s="57" t="b">
        <f t="shared" si="7"/>
        <v>1</v>
      </c>
      <c r="Y20" s="58" t="b">
        <f t="shared" si="8"/>
        <v>1</v>
      </c>
      <c r="Z20" s="70" t="b">
        <f t="shared" si="1"/>
        <v>1</v>
      </c>
    </row>
    <row r="21" spans="1:26" s="70" customFormat="1" ht="15" customHeight="1" x14ac:dyDescent="0.25">
      <c r="A21" s="195"/>
      <c r="C21" s="184"/>
      <c r="E21" s="183"/>
      <c r="G21" s="184"/>
      <c r="H21" s="77"/>
      <c r="I21" s="78"/>
      <c r="K21" s="76"/>
      <c r="L21" s="197"/>
      <c r="M21" s="206"/>
      <c r="N21" s="197"/>
      <c r="O21" s="206"/>
      <c r="P21" s="197"/>
      <c r="Q21" s="206"/>
      <c r="R21" s="6" t="str">
        <f t="shared" si="0"/>
        <v/>
      </c>
      <c r="S21" s="56" t="b">
        <f t="shared" si="2"/>
        <v>1</v>
      </c>
      <c r="T21" s="56">
        <f t="shared" si="3"/>
        <v>0</v>
      </c>
      <c r="U21" s="57" t="b">
        <f t="shared" si="4"/>
        <v>1</v>
      </c>
      <c r="V21" s="57" t="b">
        <f t="shared" si="5"/>
        <v>1</v>
      </c>
      <c r="W21" s="57" t="b">
        <f t="shared" si="6"/>
        <v>1</v>
      </c>
      <c r="X21" s="57" t="b">
        <f t="shared" si="7"/>
        <v>1</v>
      </c>
      <c r="Y21" s="58" t="b">
        <f t="shared" si="8"/>
        <v>1</v>
      </c>
      <c r="Z21" s="70" t="b">
        <f t="shared" si="1"/>
        <v>1</v>
      </c>
    </row>
    <row r="22" spans="1:26" s="70" customFormat="1" ht="15" customHeight="1" x14ac:dyDescent="0.25">
      <c r="A22" s="195"/>
      <c r="C22" s="184"/>
      <c r="E22" s="183"/>
      <c r="G22" s="184"/>
      <c r="H22" s="77"/>
      <c r="I22" s="78"/>
      <c r="K22" s="76"/>
      <c r="L22" s="197"/>
      <c r="M22" s="206"/>
      <c r="N22" s="197"/>
      <c r="O22" s="206"/>
      <c r="P22" s="197"/>
      <c r="Q22" s="206"/>
      <c r="R22" s="6" t="str">
        <f t="shared" si="0"/>
        <v/>
      </c>
      <c r="S22" s="56" t="b">
        <f t="shared" si="2"/>
        <v>1</v>
      </c>
      <c r="T22" s="56">
        <f t="shared" si="3"/>
        <v>0</v>
      </c>
      <c r="U22" s="57" t="b">
        <f t="shared" si="4"/>
        <v>1</v>
      </c>
      <c r="V22" s="57" t="b">
        <f t="shared" si="5"/>
        <v>1</v>
      </c>
      <c r="W22" s="57" t="b">
        <f t="shared" si="6"/>
        <v>1</v>
      </c>
      <c r="X22" s="57" t="b">
        <f t="shared" si="7"/>
        <v>1</v>
      </c>
      <c r="Y22" s="58" t="b">
        <f t="shared" si="8"/>
        <v>1</v>
      </c>
      <c r="Z22" s="70" t="b">
        <f t="shared" si="1"/>
        <v>1</v>
      </c>
    </row>
    <row r="23" spans="1:26" s="70" customFormat="1" ht="15" customHeight="1" x14ac:dyDescent="0.25">
      <c r="A23" s="195"/>
      <c r="C23" s="184"/>
      <c r="E23" s="183"/>
      <c r="G23" s="184"/>
      <c r="H23" s="77"/>
      <c r="I23" s="78"/>
      <c r="K23" s="76"/>
      <c r="L23" s="197"/>
      <c r="M23" s="206"/>
      <c r="N23" s="197"/>
      <c r="O23" s="206"/>
      <c r="P23" s="197"/>
      <c r="Q23" s="206"/>
      <c r="R23" s="6" t="str">
        <f t="shared" si="0"/>
        <v/>
      </c>
      <c r="S23" s="56" t="b">
        <f t="shared" si="2"/>
        <v>1</v>
      </c>
      <c r="T23" s="56">
        <f t="shared" si="3"/>
        <v>0</v>
      </c>
      <c r="U23" s="57" t="b">
        <f t="shared" si="4"/>
        <v>1</v>
      </c>
      <c r="V23" s="57" t="b">
        <f t="shared" si="5"/>
        <v>1</v>
      </c>
      <c r="W23" s="57" t="b">
        <f t="shared" si="6"/>
        <v>1</v>
      </c>
      <c r="X23" s="57" t="b">
        <f t="shared" si="7"/>
        <v>1</v>
      </c>
      <c r="Y23" s="58" t="b">
        <f t="shared" si="8"/>
        <v>1</v>
      </c>
      <c r="Z23" s="70" t="b">
        <f t="shared" si="1"/>
        <v>1</v>
      </c>
    </row>
    <row r="24" spans="1:26" s="70" customFormat="1" ht="15" customHeight="1" x14ac:dyDescent="0.25">
      <c r="A24" s="195"/>
      <c r="C24" s="184"/>
      <c r="E24" s="183"/>
      <c r="G24" s="184"/>
      <c r="H24" s="77"/>
      <c r="I24" s="78"/>
      <c r="K24" s="76"/>
      <c r="L24" s="197"/>
      <c r="M24" s="206"/>
      <c r="N24" s="197"/>
      <c r="O24" s="206"/>
      <c r="P24" s="197"/>
      <c r="Q24" s="206"/>
      <c r="R24" s="6" t="str">
        <f t="shared" si="0"/>
        <v/>
      </c>
      <c r="S24" s="56" t="b">
        <f t="shared" si="2"/>
        <v>1</v>
      </c>
      <c r="T24" s="56">
        <f t="shared" si="3"/>
        <v>0</v>
      </c>
      <c r="U24" s="57" t="b">
        <f t="shared" si="4"/>
        <v>1</v>
      </c>
      <c r="V24" s="57" t="b">
        <f t="shared" si="5"/>
        <v>1</v>
      </c>
      <c r="W24" s="57" t="b">
        <f t="shared" si="6"/>
        <v>1</v>
      </c>
      <c r="X24" s="57" t="b">
        <f t="shared" si="7"/>
        <v>1</v>
      </c>
      <c r="Y24" s="58" t="b">
        <f t="shared" si="8"/>
        <v>1</v>
      </c>
      <c r="Z24" s="70" t="b">
        <f t="shared" si="1"/>
        <v>1</v>
      </c>
    </row>
    <row r="25" spans="1:26" s="70" customFormat="1" ht="15" customHeight="1" x14ac:dyDescent="0.25">
      <c r="A25" s="195"/>
      <c r="C25" s="184"/>
      <c r="E25" s="183"/>
      <c r="G25" s="184"/>
      <c r="H25" s="77"/>
      <c r="I25" s="78"/>
      <c r="K25" s="76"/>
      <c r="L25" s="197"/>
      <c r="M25" s="206"/>
      <c r="N25" s="197"/>
      <c r="O25" s="206"/>
      <c r="P25" s="197"/>
      <c r="Q25" s="206"/>
      <c r="R25" s="6" t="str">
        <f t="shared" si="0"/>
        <v/>
      </c>
      <c r="S25" s="56" t="b">
        <f t="shared" si="2"/>
        <v>1</v>
      </c>
      <c r="T25" s="56">
        <f t="shared" si="3"/>
        <v>0</v>
      </c>
      <c r="U25" s="57" t="b">
        <f t="shared" si="4"/>
        <v>1</v>
      </c>
      <c r="V25" s="57" t="b">
        <f t="shared" si="5"/>
        <v>1</v>
      </c>
      <c r="W25" s="57" t="b">
        <f t="shared" si="6"/>
        <v>1</v>
      </c>
      <c r="X25" s="57" t="b">
        <f t="shared" si="7"/>
        <v>1</v>
      </c>
      <c r="Y25" s="58" t="b">
        <f t="shared" si="8"/>
        <v>1</v>
      </c>
      <c r="Z25" s="70" t="b">
        <f t="shared" si="1"/>
        <v>1</v>
      </c>
    </row>
    <row r="26" spans="1:26" s="70" customFormat="1" ht="15" customHeight="1" x14ac:dyDescent="0.25">
      <c r="A26" s="195"/>
      <c r="C26" s="184"/>
      <c r="E26" s="183"/>
      <c r="G26" s="184"/>
      <c r="H26" s="77"/>
      <c r="I26" s="78"/>
      <c r="K26" s="76"/>
      <c r="L26" s="197"/>
      <c r="M26" s="206"/>
      <c r="N26" s="197"/>
      <c r="O26" s="206"/>
      <c r="P26" s="197"/>
      <c r="Q26" s="206"/>
      <c r="R26" s="6" t="str">
        <f t="shared" si="0"/>
        <v/>
      </c>
      <c r="S26" s="56" t="b">
        <f t="shared" si="2"/>
        <v>1</v>
      </c>
      <c r="T26" s="56">
        <f t="shared" si="3"/>
        <v>0</v>
      </c>
      <c r="U26" s="57" t="b">
        <f t="shared" si="4"/>
        <v>1</v>
      </c>
      <c r="V26" s="57" t="b">
        <f t="shared" si="5"/>
        <v>1</v>
      </c>
      <c r="W26" s="57" t="b">
        <f t="shared" si="6"/>
        <v>1</v>
      </c>
      <c r="X26" s="57" t="b">
        <f t="shared" si="7"/>
        <v>1</v>
      </c>
      <c r="Y26" s="58" t="b">
        <f t="shared" si="8"/>
        <v>1</v>
      </c>
      <c r="Z26" s="70" t="b">
        <f t="shared" si="1"/>
        <v>1</v>
      </c>
    </row>
    <row r="27" spans="1:26" s="70" customFormat="1" ht="15" customHeight="1" x14ac:dyDescent="0.25">
      <c r="A27" s="195"/>
      <c r="C27" s="184"/>
      <c r="E27" s="183"/>
      <c r="G27" s="184"/>
      <c r="H27" s="77"/>
      <c r="I27" s="78"/>
      <c r="K27" s="76"/>
      <c r="L27" s="197"/>
      <c r="M27" s="206"/>
      <c r="N27" s="197"/>
      <c r="O27" s="206"/>
      <c r="P27" s="197"/>
      <c r="Q27" s="206"/>
      <c r="R27" s="6" t="str">
        <f t="shared" si="0"/>
        <v/>
      </c>
      <c r="S27" s="56" t="b">
        <f t="shared" si="2"/>
        <v>1</v>
      </c>
      <c r="T27" s="56">
        <f t="shared" si="3"/>
        <v>0</v>
      </c>
      <c r="U27" s="57" t="b">
        <f t="shared" si="4"/>
        <v>1</v>
      </c>
      <c r="V27" s="57" t="b">
        <f t="shared" si="5"/>
        <v>1</v>
      </c>
      <c r="W27" s="57" t="b">
        <f t="shared" si="6"/>
        <v>1</v>
      </c>
      <c r="X27" s="57" t="b">
        <f t="shared" si="7"/>
        <v>1</v>
      </c>
      <c r="Y27" s="58" t="b">
        <f t="shared" si="8"/>
        <v>1</v>
      </c>
      <c r="Z27" s="70" t="b">
        <f t="shared" si="1"/>
        <v>1</v>
      </c>
    </row>
    <row r="28" spans="1:26" s="70" customFormat="1" ht="15" customHeight="1" x14ac:dyDescent="0.25">
      <c r="A28" s="195"/>
      <c r="C28" s="184"/>
      <c r="E28" s="183"/>
      <c r="G28" s="184"/>
      <c r="H28" s="77"/>
      <c r="I28" s="78"/>
      <c r="K28" s="76"/>
      <c r="L28" s="197"/>
      <c r="M28" s="206"/>
      <c r="N28" s="197"/>
      <c r="O28" s="206"/>
      <c r="P28" s="197"/>
      <c r="Q28" s="206"/>
      <c r="R28" s="6" t="str">
        <f t="shared" si="0"/>
        <v/>
      </c>
      <c r="S28" s="56" t="b">
        <f t="shared" si="2"/>
        <v>1</v>
      </c>
      <c r="T28" s="56">
        <f t="shared" si="3"/>
        <v>0</v>
      </c>
      <c r="U28" s="57" t="b">
        <f t="shared" si="4"/>
        <v>1</v>
      </c>
      <c r="V28" s="57" t="b">
        <f t="shared" si="5"/>
        <v>1</v>
      </c>
      <c r="W28" s="57" t="b">
        <f t="shared" si="6"/>
        <v>1</v>
      </c>
      <c r="X28" s="57" t="b">
        <f t="shared" si="7"/>
        <v>1</v>
      </c>
      <c r="Y28" s="58" t="b">
        <f t="shared" si="8"/>
        <v>1</v>
      </c>
      <c r="Z28" s="70" t="b">
        <f t="shared" si="1"/>
        <v>1</v>
      </c>
    </row>
    <row r="29" spans="1:26" s="70" customFormat="1" ht="15" customHeight="1" x14ac:dyDescent="0.25">
      <c r="A29" s="195"/>
      <c r="C29" s="184"/>
      <c r="E29" s="183"/>
      <c r="G29" s="184"/>
      <c r="H29" s="77"/>
      <c r="I29" s="78"/>
      <c r="K29" s="76"/>
      <c r="L29" s="197"/>
      <c r="M29" s="206"/>
      <c r="N29" s="197"/>
      <c r="O29" s="206"/>
      <c r="P29" s="197"/>
      <c r="Q29" s="206"/>
      <c r="R29" s="6" t="str">
        <f t="shared" si="0"/>
        <v/>
      </c>
      <c r="S29" s="56" t="b">
        <f t="shared" si="2"/>
        <v>1</v>
      </c>
      <c r="T29" s="56">
        <f t="shared" si="3"/>
        <v>0</v>
      </c>
      <c r="U29" s="57" t="b">
        <f t="shared" si="4"/>
        <v>1</v>
      </c>
      <c r="V29" s="57" t="b">
        <f t="shared" si="5"/>
        <v>1</v>
      </c>
      <c r="W29" s="57" t="b">
        <f t="shared" si="6"/>
        <v>1</v>
      </c>
      <c r="X29" s="57" t="b">
        <f t="shared" si="7"/>
        <v>1</v>
      </c>
      <c r="Y29" s="58" t="b">
        <f t="shared" si="8"/>
        <v>1</v>
      </c>
      <c r="Z29" s="70" t="b">
        <f t="shared" si="1"/>
        <v>1</v>
      </c>
    </row>
    <row r="30" spans="1:26" s="70" customFormat="1" ht="15" customHeight="1" x14ac:dyDescent="0.25">
      <c r="A30" s="195"/>
      <c r="C30" s="184"/>
      <c r="E30" s="183"/>
      <c r="G30" s="184"/>
      <c r="H30" s="77"/>
      <c r="I30" s="78"/>
      <c r="K30" s="76"/>
      <c r="L30" s="197"/>
      <c r="M30" s="206"/>
      <c r="N30" s="197"/>
      <c r="O30" s="206"/>
      <c r="P30" s="197"/>
      <c r="Q30" s="206"/>
      <c r="R30" s="6" t="str">
        <f t="shared" si="0"/>
        <v/>
      </c>
      <c r="S30" s="56" t="b">
        <f t="shared" si="2"/>
        <v>1</v>
      </c>
      <c r="T30" s="56">
        <f t="shared" si="3"/>
        <v>0</v>
      </c>
      <c r="U30" s="57" t="b">
        <f t="shared" si="4"/>
        <v>1</v>
      </c>
      <c r="V30" s="57" t="b">
        <f t="shared" si="5"/>
        <v>1</v>
      </c>
      <c r="W30" s="57" t="b">
        <f t="shared" si="6"/>
        <v>1</v>
      </c>
      <c r="X30" s="57" t="b">
        <f t="shared" si="7"/>
        <v>1</v>
      </c>
      <c r="Y30" s="58" t="b">
        <f t="shared" si="8"/>
        <v>1</v>
      </c>
      <c r="Z30" s="70" t="b">
        <f t="shared" si="1"/>
        <v>1</v>
      </c>
    </row>
    <row r="31" spans="1:26" ht="20.100000000000001" customHeight="1" thickBot="1" x14ac:dyDescent="0.35">
      <c r="A31" s="188"/>
      <c r="B31" s="189"/>
      <c r="C31" s="187"/>
      <c r="D31" s="79"/>
      <c r="E31" s="185"/>
      <c r="F31" s="186"/>
      <c r="G31" s="187"/>
      <c r="H31" s="80"/>
      <c r="I31" s="79"/>
      <c r="J31" s="79"/>
      <c r="K31" s="79"/>
      <c r="L31" s="79"/>
      <c r="M31" s="79"/>
      <c r="N31" s="79"/>
      <c r="O31" s="79"/>
      <c r="P31" s="79"/>
      <c r="Q31" s="79"/>
      <c r="R31" s="81"/>
      <c r="S31" s="56">
        <f>COUNTIF(S16:S30,FALSE)</f>
        <v>0</v>
      </c>
      <c r="T31" s="81"/>
      <c r="U31" s="81"/>
      <c r="V31" s="81"/>
      <c r="W31" s="81"/>
      <c r="X31" s="81"/>
      <c r="Y31" s="59">
        <f>COUNTIF(Y16:Y30,FALSE)</f>
        <v>0</v>
      </c>
    </row>
    <row r="32" spans="1:26" ht="6" customHeight="1" x14ac:dyDescent="0.3">
      <c r="C32" s="79"/>
      <c r="D32" s="79"/>
      <c r="E32" s="79"/>
      <c r="F32" s="79"/>
      <c r="G32" s="79"/>
      <c r="H32" s="80"/>
      <c r="I32" s="79"/>
      <c r="J32" s="79"/>
      <c r="K32" s="79"/>
      <c r="L32" s="79"/>
      <c r="M32" s="79"/>
      <c r="N32" s="79"/>
      <c r="O32" s="79"/>
      <c r="P32" s="79"/>
      <c r="Q32" s="79"/>
      <c r="R32" s="81"/>
      <c r="S32" s="56"/>
      <c r="T32" s="81"/>
      <c r="U32" s="81"/>
      <c r="V32" s="81"/>
      <c r="W32" s="81"/>
      <c r="X32" s="81"/>
      <c r="Y32" s="59"/>
    </row>
    <row r="33" spans="1:24" s="61" customFormat="1" ht="11.25" customHeight="1" x14ac:dyDescent="0.25">
      <c r="A33" s="61" t="s">
        <v>631</v>
      </c>
    </row>
    <row r="34" spans="1:24" s="50" customFormat="1" ht="14.25" customHeight="1" x14ac:dyDescent="0.25">
      <c r="A34" s="62"/>
      <c r="B34" s="111"/>
      <c r="C34" s="111"/>
      <c r="D34" s="62"/>
      <c r="E34" s="62"/>
      <c r="F34" s="62"/>
      <c r="G34" s="62"/>
      <c r="H34" s="62"/>
      <c r="I34" s="62"/>
      <c r="J34" s="62"/>
      <c r="K34" s="62"/>
      <c r="L34" s="62"/>
      <c r="M34" s="62"/>
      <c r="N34" s="62"/>
      <c r="O34" s="62"/>
      <c r="P34" s="62"/>
      <c r="Q34" s="62"/>
    </row>
    <row r="35" spans="1:24" s="50" customFormat="1" ht="15" customHeight="1" x14ac:dyDescent="0.25">
      <c r="A35" s="62"/>
      <c r="B35" s="116"/>
      <c r="C35" s="116"/>
      <c r="D35" s="62"/>
      <c r="E35" s="62"/>
      <c r="F35" s="62"/>
      <c r="G35" s="62"/>
      <c r="H35" s="62"/>
      <c r="I35" s="62"/>
      <c r="J35" s="62"/>
      <c r="K35" s="63"/>
      <c r="L35" s="63"/>
      <c r="M35" s="63"/>
      <c r="N35" s="63"/>
      <c r="O35" s="63"/>
      <c r="P35" s="63"/>
      <c r="Q35" s="63"/>
    </row>
    <row r="36" spans="1:24" s="50" customFormat="1" ht="15" customHeight="1" x14ac:dyDescent="0.25">
      <c r="A36" s="63"/>
      <c r="B36" s="111"/>
      <c r="C36" s="111"/>
      <c r="D36" s="63"/>
      <c r="E36" s="63"/>
      <c r="F36" s="63"/>
      <c r="G36" s="63"/>
      <c r="H36" s="63"/>
      <c r="I36" s="63"/>
      <c r="J36" s="63"/>
      <c r="K36" s="63"/>
      <c r="L36" s="63"/>
      <c r="M36" s="63"/>
      <c r="N36" s="63"/>
      <c r="O36" s="63"/>
      <c r="P36" s="63"/>
      <c r="Q36" s="63"/>
    </row>
    <row r="37" spans="1:24" ht="25.65" customHeight="1" x14ac:dyDescent="0.3">
      <c r="A37" s="208" t="s">
        <v>951</v>
      </c>
      <c r="F37" s="79"/>
    </row>
    <row r="38" spans="1:24" ht="20.85" customHeight="1" x14ac:dyDescent="0.3">
      <c r="A38" s="159" t="s">
        <v>671</v>
      </c>
      <c r="F38" s="79"/>
    </row>
    <row r="39" spans="1:24" ht="20.85" customHeight="1" x14ac:dyDescent="0.3">
      <c r="A39" s="159" t="s">
        <v>670</v>
      </c>
      <c r="F39" s="79"/>
    </row>
    <row r="40" spans="1:24" ht="20.85" customHeight="1" x14ac:dyDescent="0.3">
      <c r="B40" s="12"/>
      <c r="C40" s="12"/>
      <c r="F40" s="79"/>
    </row>
    <row r="41" spans="1:24" ht="20.85" customHeight="1" x14ac:dyDescent="0.3">
      <c r="F41" s="79"/>
      <c r="G41" s="82" t="s">
        <v>240</v>
      </c>
    </row>
    <row r="42" spans="1:24" ht="20.85" customHeight="1" x14ac:dyDescent="0.3">
      <c r="F42" s="79"/>
    </row>
    <row r="43" spans="1:24" ht="20.85" customHeight="1" x14ac:dyDescent="0.3">
      <c r="F43" s="79"/>
    </row>
    <row r="44" spans="1:24" ht="20.85" customHeight="1" x14ac:dyDescent="0.3">
      <c r="F44" s="79"/>
      <c r="G44" s="83" t="s">
        <v>240</v>
      </c>
      <c r="H44" s="83"/>
      <c r="R44" s="83" t="s">
        <v>240</v>
      </c>
      <c r="S44" s="83"/>
      <c r="T44" s="83"/>
      <c r="U44" s="83"/>
      <c r="V44" s="83"/>
      <c r="W44" s="83"/>
      <c r="X44" s="83"/>
    </row>
    <row r="45" spans="1:24" x14ac:dyDescent="0.3">
      <c r="F45" s="79"/>
    </row>
    <row r="46" spans="1:24" x14ac:dyDescent="0.3">
      <c r="F46" s="79"/>
    </row>
    <row r="47" spans="1:24" x14ac:dyDescent="0.3">
      <c r="F47" s="79"/>
    </row>
    <row r="48" spans="1:24" x14ac:dyDescent="0.3">
      <c r="F48" s="79"/>
    </row>
    <row r="49" spans="6:6" x14ac:dyDescent="0.3">
      <c r="F49" s="79"/>
    </row>
    <row r="50" spans="6:6" x14ac:dyDescent="0.3">
      <c r="F50" s="79"/>
    </row>
    <row r="51" spans="6:6" x14ac:dyDescent="0.3">
      <c r="F51" s="79"/>
    </row>
    <row r="52" spans="6:6" x14ac:dyDescent="0.3">
      <c r="F52" s="79"/>
    </row>
    <row r="53" spans="6:6" x14ac:dyDescent="0.3">
      <c r="F53" s="79"/>
    </row>
    <row r="54" spans="6:6" x14ac:dyDescent="0.3">
      <c r="F54" s="79"/>
    </row>
    <row r="55" spans="6:6" x14ac:dyDescent="0.3">
      <c r="F55" s="79"/>
    </row>
    <row r="56" spans="6:6" x14ac:dyDescent="0.3">
      <c r="F56" s="79"/>
    </row>
    <row r="57" spans="6:6" x14ac:dyDescent="0.3">
      <c r="F57" s="79"/>
    </row>
    <row r="58" spans="6:6" x14ac:dyDescent="0.3">
      <c r="F58" s="79"/>
    </row>
    <row r="59" spans="6:6" x14ac:dyDescent="0.3">
      <c r="F59" s="79"/>
    </row>
    <row r="60" spans="6:6" x14ac:dyDescent="0.3">
      <c r="F60" s="79"/>
    </row>
    <row r="61" spans="6:6" x14ac:dyDescent="0.3">
      <c r="F61" s="79"/>
    </row>
    <row r="62" spans="6:6" x14ac:dyDescent="0.3">
      <c r="F62" s="79"/>
    </row>
    <row r="63" spans="6:6" x14ac:dyDescent="0.3">
      <c r="F63" s="79"/>
    </row>
    <row r="64" spans="6:6" x14ac:dyDescent="0.3">
      <c r="F64" s="79"/>
    </row>
    <row r="65" spans="6:6" x14ac:dyDescent="0.3">
      <c r="F65" s="79"/>
    </row>
    <row r="66" spans="6:6" x14ac:dyDescent="0.3">
      <c r="F66" s="79"/>
    </row>
    <row r="67" spans="6:6" x14ac:dyDescent="0.3">
      <c r="F67" s="79"/>
    </row>
    <row r="68" spans="6:6" x14ac:dyDescent="0.3">
      <c r="F68" s="79"/>
    </row>
    <row r="69" spans="6:6" x14ac:dyDescent="0.3">
      <c r="F69" s="79"/>
    </row>
    <row r="70" spans="6:6" x14ac:dyDescent="0.3">
      <c r="F70" s="79"/>
    </row>
    <row r="71" spans="6:6" x14ac:dyDescent="0.3">
      <c r="F71" s="79"/>
    </row>
    <row r="72" spans="6:6" x14ac:dyDescent="0.3">
      <c r="F72" s="79"/>
    </row>
    <row r="73" spans="6:6" x14ac:dyDescent="0.3">
      <c r="F73" s="79"/>
    </row>
    <row r="74" spans="6:6" x14ac:dyDescent="0.3">
      <c r="F74" s="79"/>
    </row>
    <row r="75" spans="6:6" x14ac:dyDescent="0.3">
      <c r="F75" s="79"/>
    </row>
    <row r="76" spans="6:6" x14ac:dyDescent="0.3">
      <c r="F76" s="79"/>
    </row>
    <row r="77" spans="6:6" x14ac:dyDescent="0.3">
      <c r="F77" s="79"/>
    </row>
    <row r="78" spans="6:6" x14ac:dyDescent="0.3">
      <c r="F78" s="79"/>
    </row>
    <row r="79" spans="6:6" x14ac:dyDescent="0.3">
      <c r="F79" s="79"/>
    </row>
    <row r="80" spans="6:6" x14ac:dyDescent="0.3">
      <c r="F80" s="79"/>
    </row>
    <row r="81" spans="6:6" x14ac:dyDescent="0.3">
      <c r="F81" s="79"/>
    </row>
    <row r="82" spans="6:6" x14ac:dyDescent="0.3">
      <c r="F82" s="79"/>
    </row>
    <row r="83" spans="6:6" x14ac:dyDescent="0.3">
      <c r="F83" s="79"/>
    </row>
    <row r="84" spans="6:6" x14ac:dyDescent="0.3">
      <c r="F84" s="79"/>
    </row>
    <row r="85" spans="6:6" x14ac:dyDescent="0.3">
      <c r="F85" s="79"/>
    </row>
    <row r="86" spans="6:6" x14ac:dyDescent="0.3">
      <c r="F86" s="79"/>
    </row>
    <row r="87" spans="6:6" x14ac:dyDescent="0.3">
      <c r="F87" s="79"/>
    </row>
    <row r="88" spans="6:6" x14ac:dyDescent="0.3">
      <c r="F88" s="79"/>
    </row>
    <row r="89" spans="6:6" x14ac:dyDescent="0.3">
      <c r="F89" s="79"/>
    </row>
    <row r="90" spans="6:6" x14ac:dyDescent="0.3">
      <c r="F90" s="79"/>
    </row>
    <row r="91" spans="6:6" x14ac:dyDescent="0.3">
      <c r="F91" s="79"/>
    </row>
    <row r="92" spans="6:6" x14ac:dyDescent="0.3">
      <c r="F92" s="79"/>
    </row>
    <row r="93" spans="6:6" x14ac:dyDescent="0.3">
      <c r="F93" s="79"/>
    </row>
    <row r="94" spans="6:6" x14ac:dyDescent="0.3">
      <c r="F94" s="79"/>
    </row>
    <row r="95" spans="6:6" x14ac:dyDescent="0.3">
      <c r="F95" s="79"/>
    </row>
    <row r="96" spans="6:6" x14ac:dyDescent="0.3">
      <c r="F96" s="79"/>
    </row>
    <row r="97" spans="6:6" x14ac:dyDescent="0.3">
      <c r="F97" s="79"/>
    </row>
    <row r="98" spans="6:6" x14ac:dyDescent="0.3">
      <c r="F98" s="79"/>
    </row>
    <row r="99" spans="6:6" x14ac:dyDescent="0.3">
      <c r="F99" s="79"/>
    </row>
    <row r="100" spans="6:6" x14ac:dyDescent="0.3">
      <c r="F100" s="79"/>
    </row>
    <row r="101" spans="6:6" x14ac:dyDescent="0.3">
      <c r="F101" s="79"/>
    </row>
    <row r="102" spans="6:6" x14ac:dyDescent="0.3">
      <c r="F102" s="79"/>
    </row>
    <row r="103" spans="6:6" x14ac:dyDescent="0.3">
      <c r="F103" s="79"/>
    </row>
    <row r="104" spans="6:6" x14ac:dyDescent="0.3">
      <c r="F104" s="79"/>
    </row>
    <row r="105" spans="6:6" x14ac:dyDescent="0.3">
      <c r="F105" s="79"/>
    </row>
    <row r="106" spans="6:6" x14ac:dyDescent="0.3">
      <c r="F106" s="79"/>
    </row>
    <row r="107" spans="6:6" x14ac:dyDescent="0.3">
      <c r="F107" s="79"/>
    </row>
    <row r="108" spans="6:6" x14ac:dyDescent="0.3">
      <c r="F108" s="79"/>
    </row>
    <row r="109" spans="6:6" x14ac:dyDescent="0.3">
      <c r="F109" s="79"/>
    </row>
    <row r="110" spans="6:6" x14ac:dyDescent="0.3">
      <c r="F110" s="79"/>
    </row>
    <row r="111" spans="6:6" x14ac:dyDescent="0.3">
      <c r="F111" s="79"/>
    </row>
    <row r="112" spans="6:6" x14ac:dyDescent="0.3">
      <c r="F112" s="79"/>
    </row>
    <row r="113" spans="6:6" x14ac:dyDescent="0.3">
      <c r="F113" s="79"/>
    </row>
    <row r="114" spans="6:6" x14ac:dyDescent="0.3">
      <c r="F114" s="79"/>
    </row>
    <row r="115" spans="6:6" x14ac:dyDescent="0.3">
      <c r="F115" s="79"/>
    </row>
    <row r="116" spans="6:6" x14ac:dyDescent="0.3">
      <c r="F116" s="79"/>
    </row>
    <row r="117" spans="6:6" x14ac:dyDescent="0.3">
      <c r="F117" s="79"/>
    </row>
    <row r="118" spans="6:6" x14ac:dyDescent="0.3">
      <c r="F118" s="79"/>
    </row>
    <row r="119" spans="6:6" x14ac:dyDescent="0.3">
      <c r="F119" s="79"/>
    </row>
    <row r="120" spans="6:6" x14ac:dyDescent="0.3">
      <c r="F120" s="79"/>
    </row>
    <row r="121" spans="6:6" x14ac:dyDescent="0.3">
      <c r="F121" s="79"/>
    </row>
    <row r="122" spans="6:6" x14ac:dyDescent="0.3">
      <c r="F122" s="79"/>
    </row>
    <row r="123" spans="6:6" x14ac:dyDescent="0.3">
      <c r="F123" s="79"/>
    </row>
    <row r="124" spans="6:6" x14ac:dyDescent="0.3">
      <c r="F124" s="79"/>
    </row>
    <row r="125" spans="6:6" x14ac:dyDescent="0.3">
      <c r="F125" s="79"/>
    </row>
    <row r="126" spans="6:6" x14ac:dyDescent="0.3">
      <c r="F126" s="79"/>
    </row>
    <row r="127" spans="6:6" x14ac:dyDescent="0.3">
      <c r="F127" s="79"/>
    </row>
    <row r="128" spans="6:6" x14ac:dyDescent="0.3">
      <c r="F128" s="79"/>
    </row>
    <row r="129" spans="6:6" x14ac:dyDescent="0.3">
      <c r="F129" s="79"/>
    </row>
    <row r="130" spans="6:6" x14ac:dyDescent="0.3">
      <c r="F130" s="79"/>
    </row>
    <row r="131" spans="6:6" x14ac:dyDescent="0.3">
      <c r="F131" s="79"/>
    </row>
    <row r="132" spans="6:6" x14ac:dyDescent="0.3">
      <c r="F132" s="79"/>
    </row>
    <row r="133" spans="6:6" x14ac:dyDescent="0.3">
      <c r="F133" s="79"/>
    </row>
    <row r="134" spans="6:6" x14ac:dyDescent="0.3">
      <c r="F134" s="79"/>
    </row>
    <row r="135" spans="6:6" x14ac:dyDescent="0.3">
      <c r="F135" s="79"/>
    </row>
    <row r="136" spans="6:6" x14ac:dyDescent="0.3">
      <c r="F136" s="79"/>
    </row>
    <row r="137" spans="6:6" x14ac:dyDescent="0.3">
      <c r="F137" s="79"/>
    </row>
    <row r="138" spans="6:6" x14ac:dyDescent="0.3">
      <c r="F138" s="79"/>
    </row>
    <row r="139" spans="6:6" x14ac:dyDescent="0.3">
      <c r="F139" s="79"/>
    </row>
    <row r="140" spans="6:6" x14ac:dyDescent="0.3">
      <c r="F140" s="79"/>
    </row>
    <row r="141" spans="6:6" x14ac:dyDescent="0.3">
      <c r="F141" s="79"/>
    </row>
    <row r="142" spans="6:6" x14ac:dyDescent="0.3">
      <c r="F142" s="79"/>
    </row>
    <row r="143" spans="6:6" x14ac:dyDescent="0.3">
      <c r="F143" s="79"/>
    </row>
    <row r="144" spans="6:6" x14ac:dyDescent="0.3">
      <c r="F144" s="79"/>
    </row>
    <row r="145" spans="6:6" x14ac:dyDescent="0.3">
      <c r="F145" s="79"/>
    </row>
    <row r="146" spans="6:6" x14ac:dyDescent="0.3">
      <c r="F146" s="79"/>
    </row>
    <row r="147" spans="6:6" x14ac:dyDescent="0.3">
      <c r="F147" s="79"/>
    </row>
    <row r="148" spans="6:6" x14ac:dyDescent="0.3">
      <c r="F148" s="79"/>
    </row>
    <row r="149" spans="6:6" x14ac:dyDescent="0.3">
      <c r="F149" s="79"/>
    </row>
    <row r="150" spans="6:6" x14ac:dyDescent="0.3">
      <c r="F150" s="79"/>
    </row>
    <row r="151" spans="6:6" x14ac:dyDescent="0.3">
      <c r="F151" s="79"/>
    </row>
    <row r="152" spans="6:6" x14ac:dyDescent="0.3">
      <c r="F152" s="79"/>
    </row>
    <row r="153" spans="6:6" x14ac:dyDescent="0.3">
      <c r="F153" s="79"/>
    </row>
    <row r="154" spans="6:6" x14ac:dyDescent="0.3">
      <c r="F154" s="79"/>
    </row>
    <row r="155" spans="6:6" x14ac:dyDescent="0.3">
      <c r="F155" s="79"/>
    </row>
    <row r="156" spans="6:6" x14ac:dyDescent="0.3">
      <c r="F156" s="79"/>
    </row>
    <row r="157" spans="6:6" x14ac:dyDescent="0.3">
      <c r="F157" s="79"/>
    </row>
    <row r="158" spans="6:6" x14ac:dyDescent="0.3">
      <c r="F158" s="79"/>
    </row>
    <row r="159" spans="6:6" x14ac:dyDescent="0.3">
      <c r="F159" s="79"/>
    </row>
    <row r="160" spans="6:6" x14ac:dyDescent="0.3">
      <c r="F160" s="79"/>
    </row>
    <row r="161" spans="6:6" x14ac:dyDescent="0.3">
      <c r="F161" s="79"/>
    </row>
    <row r="162" spans="6:6" x14ac:dyDescent="0.3">
      <c r="F162" s="79"/>
    </row>
    <row r="163" spans="6:6" x14ac:dyDescent="0.3">
      <c r="F163" s="79"/>
    </row>
    <row r="164" spans="6:6" x14ac:dyDescent="0.3">
      <c r="F164" s="79"/>
    </row>
    <row r="165" spans="6:6" x14ac:dyDescent="0.3">
      <c r="F165" s="79"/>
    </row>
    <row r="166" spans="6:6" x14ac:dyDescent="0.3">
      <c r="F166" s="79"/>
    </row>
    <row r="167" spans="6:6" x14ac:dyDescent="0.3">
      <c r="F167" s="79"/>
    </row>
    <row r="168" spans="6:6" x14ac:dyDescent="0.3">
      <c r="F168" s="79"/>
    </row>
    <row r="169" spans="6:6" x14ac:dyDescent="0.3">
      <c r="F169" s="79"/>
    </row>
  </sheetData>
  <sheetProtection algorithmName="SHA-512" hashValue="z2KTXWj9JPRq8h+2Mwc+fnbpIUxlfbCwprA63dAgKsGp/CLnOPAbSg26WFWqKBPdqbm/x9wiYVaS52MfU1fJ3A==" saltValue="HwOHnTS05rEljv5gddAoGQ==" spinCount="100000" sheet="1" objects="1" scenarios="1"/>
  <mergeCells count="11">
    <mergeCell ref="M6:Q6"/>
    <mergeCell ref="A1:Q1"/>
    <mergeCell ref="R1:R3"/>
    <mergeCell ref="A2:Q2"/>
    <mergeCell ref="A3:Q3"/>
    <mergeCell ref="A4:Q4"/>
    <mergeCell ref="C7:E7"/>
    <mergeCell ref="M7:Q7"/>
    <mergeCell ref="C8:E8"/>
    <mergeCell ref="A10:C10"/>
    <mergeCell ref="E10:G10"/>
  </mergeCells>
  <conditionalFormatting sqref="S1:X3">
    <cfRule type="cellIs" dxfId="3" priority="2" stopIfTrue="1" operator="equal">
      <formula>"na"</formula>
    </cfRule>
  </conditionalFormatting>
  <conditionalFormatting sqref="R1:R3">
    <cfRule type="cellIs" dxfId="2" priority="1" stopIfTrue="1" operator="equal">
      <formula>"na"</formula>
    </cfRule>
  </conditionalFormatting>
  <dataValidations count="4">
    <dataValidation type="textLength" operator="equal" allowBlank="1" showInputMessage="1" showErrorMessage="1" error="Company number must be 4 digits." sqref="A17:A30" xr:uid="{847A1485-947B-4672-B195-68721AC45757}">
      <formula1>4</formula1>
    </dataValidation>
    <dataValidation type="whole" allowBlank="1" showInputMessage="1" showErrorMessage="1" error="Operating transfers cannot be made between an agency and university/component unit" sqref="E30" xr:uid="{86851635-F5A4-41DA-B93F-4141302F5E49}">
      <formula1>0</formula1>
      <formula2>9999</formula2>
    </dataValidation>
    <dataValidation type="textLength" operator="equal" allowBlank="1" showInputMessage="1" showErrorMessage="1" errorTitle="Invalid data!" error="GASB number must be 4 digits." sqref="WVU983046:WVV983060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6:E65536 JF65536:JG65536 TB65536:TC65536 ACX65536:ACY65536 AMT65536:AMU65536 AWP65536:AWQ65536 BGL65536:BGM65536 BQH65536:BQI65536 CAD65536:CAE65536 CJZ65536:CKA65536 CTV65536:CTW65536 DDR65536:DDS65536 DNN65536:DNO65536 DXJ65536:DXK65536 EHF65536:EHG65536 ERB65536:ERC65536 FAX65536:FAY65536 FKT65536:FKU65536 FUP65536:FUQ65536 GEL65536:GEM65536 GOH65536:GOI65536 GYD65536:GYE65536 HHZ65536:HIA65536 HRV65536:HRW65536 IBR65536:IBS65536 ILN65536:ILO65536 IVJ65536:IVK65536 JFF65536:JFG65536 JPB65536:JPC65536 JYX65536:JYY65536 KIT65536:KIU65536 KSP65536:KSQ65536 LCL65536:LCM65536 LMH65536:LMI65536 LWD65536:LWE65536 MFZ65536:MGA65536 MPV65536:MPW65536 MZR65536:MZS65536 NJN65536:NJO65536 NTJ65536:NTK65536 ODF65536:ODG65536 ONB65536:ONC65536 OWX65536:OWY65536 PGT65536:PGU65536 PQP65536:PQQ65536 QAL65536:QAM65536 QKH65536:QKI65536 QUD65536:QUE65536 RDZ65536:REA65536 RNV65536:RNW65536 RXR65536:RXS65536 SHN65536:SHO65536 SRJ65536:SRK65536 TBF65536:TBG65536 TLB65536:TLC65536 TUX65536:TUY65536 UET65536:UEU65536 UOP65536:UOQ65536 UYL65536:UYM65536 VIH65536:VII65536 VSD65536:VSE65536 WBZ65536:WCA65536 WLV65536:WLW65536 WVR65536:WVS65536 D131072:E131072 JF131072:JG131072 TB131072:TC131072 ACX131072:ACY131072 AMT131072:AMU131072 AWP131072:AWQ131072 BGL131072:BGM131072 BQH131072:BQI131072 CAD131072:CAE131072 CJZ131072:CKA131072 CTV131072:CTW131072 DDR131072:DDS131072 DNN131072:DNO131072 DXJ131072:DXK131072 EHF131072:EHG131072 ERB131072:ERC131072 FAX131072:FAY131072 FKT131072:FKU131072 FUP131072:FUQ131072 GEL131072:GEM131072 GOH131072:GOI131072 GYD131072:GYE131072 HHZ131072:HIA131072 HRV131072:HRW131072 IBR131072:IBS131072 ILN131072:ILO131072 IVJ131072:IVK131072 JFF131072:JFG131072 JPB131072:JPC131072 JYX131072:JYY131072 KIT131072:KIU131072 KSP131072:KSQ131072 LCL131072:LCM131072 LMH131072:LMI131072 LWD131072:LWE131072 MFZ131072:MGA131072 MPV131072:MPW131072 MZR131072:MZS131072 NJN131072:NJO131072 NTJ131072:NTK131072 ODF131072:ODG131072 ONB131072:ONC131072 OWX131072:OWY131072 PGT131072:PGU131072 PQP131072:PQQ131072 QAL131072:QAM131072 QKH131072:QKI131072 QUD131072:QUE131072 RDZ131072:REA131072 RNV131072:RNW131072 RXR131072:RXS131072 SHN131072:SHO131072 SRJ131072:SRK131072 TBF131072:TBG131072 TLB131072:TLC131072 TUX131072:TUY131072 UET131072:UEU131072 UOP131072:UOQ131072 UYL131072:UYM131072 VIH131072:VII131072 VSD131072:VSE131072 WBZ131072:WCA131072 WLV131072:WLW131072 WVR131072:WVS131072 D196608:E196608 JF196608:JG196608 TB196608:TC196608 ACX196608:ACY196608 AMT196608:AMU196608 AWP196608:AWQ196608 BGL196608:BGM196608 BQH196608:BQI196608 CAD196608:CAE196608 CJZ196608:CKA196608 CTV196608:CTW196608 DDR196608:DDS196608 DNN196608:DNO196608 DXJ196608:DXK196608 EHF196608:EHG196608 ERB196608:ERC196608 FAX196608:FAY196608 FKT196608:FKU196608 FUP196608:FUQ196608 GEL196608:GEM196608 GOH196608:GOI196608 GYD196608:GYE196608 HHZ196608:HIA196608 HRV196608:HRW196608 IBR196608:IBS196608 ILN196608:ILO196608 IVJ196608:IVK196608 JFF196608:JFG196608 JPB196608:JPC196608 JYX196608:JYY196608 KIT196608:KIU196608 KSP196608:KSQ196608 LCL196608:LCM196608 LMH196608:LMI196608 LWD196608:LWE196608 MFZ196608:MGA196608 MPV196608:MPW196608 MZR196608:MZS196608 NJN196608:NJO196608 NTJ196608:NTK196608 ODF196608:ODG196608 ONB196608:ONC196608 OWX196608:OWY196608 PGT196608:PGU196608 PQP196608:PQQ196608 QAL196608:QAM196608 QKH196608:QKI196608 QUD196608:QUE196608 RDZ196608:REA196608 RNV196608:RNW196608 RXR196608:RXS196608 SHN196608:SHO196608 SRJ196608:SRK196608 TBF196608:TBG196608 TLB196608:TLC196608 TUX196608:TUY196608 UET196608:UEU196608 UOP196608:UOQ196608 UYL196608:UYM196608 VIH196608:VII196608 VSD196608:VSE196608 WBZ196608:WCA196608 WLV196608:WLW196608 WVR196608:WVS196608 D262144:E262144 JF262144:JG262144 TB262144:TC262144 ACX262144:ACY262144 AMT262144:AMU262144 AWP262144:AWQ262144 BGL262144:BGM262144 BQH262144:BQI262144 CAD262144:CAE262144 CJZ262144:CKA262144 CTV262144:CTW262144 DDR262144:DDS262144 DNN262144:DNO262144 DXJ262144:DXK262144 EHF262144:EHG262144 ERB262144:ERC262144 FAX262144:FAY262144 FKT262144:FKU262144 FUP262144:FUQ262144 GEL262144:GEM262144 GOH262144:GOI262144 GYD262144:GYE262144 HHZ262144:HIA262144 HRV262144:HRW262144 IBR262144:IBS262144 ILN262144:ILO262144 IVJ262144:IVK262144 JFF262144:JFG262144 JPB262144:JPC262144 JYX262144:JYY262144 KIT262144:KIU262144 KSP262144:KSQ262144 LCL262144:LCM262144 LMH262144:LMI262144 LWD262144:LWE262144 MFZ262144:MGA262144 MPV262144:MPW262144 MZR262144:MZS262144 NJN262144:NJO262144 NTJ262144:NTK262144 ODF262144:ODG262144 ONB262144:ONC262144 OWX262144:OWY262144 PGT262144:PGU262144 PQP262144:PQQ262144 QAL262144:QAM262144 QKH262144:QKI262144 QUD262144:QUE262144 RDZ262144:REA262144 RNV262144:RNW262144 RXR262144:RXS262144 SHN262144:SHO262144 SRJ262144:SRK262144 TBF262144:TBG262144 TLB262144:TLC262144 TUX262144:TUY262144 UET262144:UEU262144 UOP262144:UOQ262144 UYL262144:UYM262144 VIH262144:VII262144 VSD262144:VSE262144 WBZ262144:WCA262144 WLV262144:WLW262144 WVR262144:WVS262144 D327680:E327680 JF327680:JG327680 TB327680:TC327680 ACX327680:ACY327680 AMT327680:AMU327680 AWP327680:AWQ327680 BGL327680:BGM327680 BQH327680:BQI327680 CAD327680:CAE327680 CJZ327680:CKA327680 CTV327680:CTW327680 DDR327680:DDS327680 DNN327680:DNO327680 DXJ327680:DXK327680 EHF327680:EHG327680 ERB327680:ERC327680 FAX327680:FAY327680 FKT327680:FKU327680 FUP327680:FUQ327680 GEL327680:GEM327680 GOH327680:GOI327680 GYD327680:GYE327680 HHZ327680:HIA327680 HRV327680:HRW327680 IBR327680:IBS327680 ILN327680:ILO327680 IVJ327680:IVK327680 JFF327680:JFG327680 JPB327680:JPC327680 JYX327680:JYY327680 KIT327680:KIU327680 KSP327680:KSQ327680 LCL327680:LCM327680 LMH327680:LMI327680 LWD327680:LWE327680 MFZ327680:MGA327680 MPV327680:MPW327680 MZR327680:MZS327680 NJN327680:NJO327680 NTJ327680:NTK327680 ODF327680:ODG327680 ONB327680:ONC327680 OWX327680:OWY327680 PGT327680:PGU327680 PQP327680:PQQ327680 QAL327680:QAM327680 QKH327680:QKI327680 QUD327680:QUE327680 RDZ327680:REA327680 RNV327680:RNW327680 RXR327680:RXS327680 SHN327680:SHO327680 SRJ327680:SRK327680 TBF327680:TBG327680 TLB327680:TLC327680 TUX327680:TUY327680 UET327680:UEU327680 UOP327680:UOQ327680 UYL327680:UYM327680 VIH327680:VII327680 VSD327680:VSE327680 WBZ327680:WCA327680 WLV327680:WLW327680 WVR327680:WVS327680 D393216:E393216 JF393216:JG393216 TB393216:TC393216 ACX393216:ACY393216 AMT393216:AMU393216 AWP393216:AWQ393216 BGL393216:BGM393216 BQH393216:BQI393216 CAD393216:CAE393216 CJZ393216:CKA393216 CTV393216:CTW393216 DDR393216:DDS393216 DNN393216:DNO393216 DXJ393216:DXK393216 EHF393216:EHG393216 ERB393216:ERC393216 FAX393216:FAY393216 FKT393216:FKU393216 FUP393216:FUQ393216 GEL393216:GEM393216 GOH393216:GOI393216 GYD393216:GYE393216 HHZ393216:HIA393216 HRV393216:HRW393216 IBR393216:IBS393216 ILN393216:ILO393216 IVJ393216:IVK393216 JFF393216:JFG393216 JPB393216:JPC393216 JYX393216:JYY393216 KIT393216:KIU393216 KSP393216:KSQ393216 LCL393216:LCM393216 LMH393216:LMI393216 LWD393216:LWE393216 MFZ393216:MGA393216 MPV393216:MPW393216 MZR393216:MZS393216 NJN393216:NJO393216 NTJ393216:NTK393216 ODF393216:ODG393216 ONB393216:ONC393216 OWX393216:OWY393216 PGT393216:PGU393216 PQP393216:PQQ393216 QAL393216:QAM393216 QKH393216:QKI393216 QUD393216:QUE393216 RDZ393216:REA393216 RNV393216:RNW393216 RXR393216:RXS393216 SHN393216:SHO393216 SRJ393216:SRK393216 TBF393216:TBG393216 TLB393216:TLC393216 TUX393216:TUY393216 UET393216:UEU393216 UOP393216:UOQ393216 UYL393216:UYM393216 VIH393216:VII393216 VSD393216:VSE393216 WBZ393216:WCA393216 WLV393216:WLW393216 WVR393216:WVS393216 D458752:E458752 JF458752:JG458752 TB458752:TC458752 ACX458752:ACY458752 AMT458752:AMU458752 AWP458752:AWQ458752 BGL458752:BGM458752 BQH458752:BQI458752 CAD458752:CAE458752 CJZ458752:CKA458752 CTV458752:CTW458752 DDR458752:DDS458752 DNN458752:DNO458752 DXJ458752:DXK458752 EHF458752:EHG458752 ERB458752:ERC458752 FAX458752:FAY458752 FKT458752:FKU458752 FUP458752:FUQ458752 GEL458752:GEM458752 GOH458752:GOI458752 GYD458752:GYE458752 HHZ458752:HIA458752 HRV458752:HRW458752 IBR458752:IBS458752 ILN458752:ILO458752 IVJ458752:IVK458752 JFF458752:JFG458752 JPB458752:JPC458752 JYX458752:JYY458752 KIT458752:KIU458752 KSP458752:KSQ458752 LCL458752:LCM458752 LMH458752:LMI458752 LWD458752:LWE458752 MFZ458752:MGA458752 MPV458752:MPW458752 MZR458752:MZS458752 NJN458752:NJO458752 NTJ458752:NTK458752 ODF458752:ODG458752 ONB458752:ONC458752 OWX458752:OWY458752 PGT458752:PGU458752 PQP458752:PQQ458752 QAL458752:QAM458752 QKH458752:QKI458752 QUD458752:QUE458752 RDZ458752:REA458752 RNV458752:RNW458752 RXR458752:RXS458752 SHN458752:SHO458752 SRJ458752:SRK458752 TBF458752:TBG458752 TLB458752:TLC458752 TUX458752:TUY458752 UET458752:UEU458752 UOP458752:UOQ458752 UYL458752:UYM458752 VIH458752:VII458752 VSD458752:VSE458752 WBZ458752:WCA458752 WLV458752:WLW458752 WVR458752:WVS458752 D524288:E524288 JF524288:JG524288 TB524288:TC524288 ACX524288:ACY524288 AMT524288:AMU524288 AWP524288:AWQ524288 BGL524288:BGM524288 BQH524288:BQI524288 CAD524288:CAE524288 CJZ524288:CKA524288 CTV524288:CTW524288 DDR524288:DDS524288 DNN524288:DNO524288 DXJ524288:DXK524288 EHF524288:EHG524288 ERB524288:ERC524288 FAX524288:FAY524288 FKT524288:FKU524288 FUP524288:FUQ524288 GEL524288:GEM524288 GOH524288:GOI524288 GYD524288:GYE524288 HHZ524288:HIA524288 HRV524288:HRW524288 IBR524288:IBS524288 ILN524288:ILO524288 IVJ524288:IVK524288 JFF524288:JFG524288 JPB524288:JPC524288 JYX524288:JYY524288 KIT524288:KIU524288 KSP524288:KSQ524288 LCL524288:LCM524288 LMH524288:LMI524288 LWD524288:LWE524288 MFZ524288:MGA524288 MPV524288:MPW524288 MZR524288:MZS524288 NJN524288:NJO524288 NTJ524288:NTK524288 ODF524288:ODG524288 ONB524288:ONC524288 OWX524288:OWY524288 PGT524288:PGU524288 PQP524288:PQQ524288 QAL524288:QAM524288 QKH524288:QKI524288 QUD524288:QUE524288 RDZ524288:REA524288 RNV524288:RNW524288 RXR524288:RXS524288 SHN524288:SHO524288 SRJ524288:SRK524288 TBF524288:TBG524288 TLB524288:TLC524288 TUX524288:TUY524288 UET524288:UEU524288 UOP524288:UOQ524288 UYL524288:UYM524288 VIH524288:VII524288 VSD524288:VSE524288 WBZ524288:WCA524288 WLV524288:WLW524288 WVR524288:WVS524288 D589824:E589824 JF589824:JG589824 TB589824:TC589824 ACX589824:ACY589824 AMT589824:AMU589824 AWP589824:AWQ589824 BGL589824:BGM589824 BQH589824:BQI589824 CAD589824:CAE589824 CJZ589824:CKA589824 CTV589824:CTW589824 DDR589824:DDS589824 DNN589824:DNO589824 DXJ589824:DXK589824 EHF589824:EHG589824 ERB589824:ERC589824 FAX589824:FAY589824 FKT589824:FKU589824 FUP589824:FUQ589824 GEL589824:GEM589824 GOH589824:GOI589824 GYD589824:GYE589824 HHZ589824:HIA589824 HRV589824:HRW589824 IBR589824:IBS589824 ILN589824:ILO589824 IVJ589824:IVK589824 JFF589824:JFG589824 JPB589824:JPC589824 JYX589824:JYY589824 KIT589824:KIU589824 KSP589824:KSQ589824 LCL589824:LCM589824 LMH589824:LMI589824 LWD589824:LWE589824 MFZ589824:MGA589824 MPV589824:MPW589824 MZR589824:MZS589824 NJN589824:NJO589824 NTJ589824:NTK589824 ODF589824:ODG589824 ONB589824:ONC589824 OWX589824:OWY589824 PGT589824:PGU589824 PQP589824:PQQ589824 QAL589824:QAM589824 QKH589824:QKI589824 QUD589824:QUE589824 RDZ589824:REA589824 RNV589824:RNW589824 RXR589824:RXS589824 SHN589824:SHO589824 SRJ589824:SRK589824 TBF589824:TBG589824 TLB589824:TLC589824 TUX589824:TUY589824 UET589824:UEU589824 UOP589824:UOQ589824 UYL589824:UYM589824 VIH589824:VII589824 VSD589824:VSE589824 WBZ589824:WCA589824 WLV589824:WLW589824 WVR589824:WVS589824 D655360:E655360 JF655360:JG655360 TB655360:TC655360 ACX655360:ACY655360 AMT655360:AMU655360 AWP655360:AWQ655360 BGL655360:BGM655360 BQH655360:BQI655360 CAD655360:CAE655360 CJZ655360:CKA655360 CTV655360:CTW655360 DDR655360:DDS655360 DNN655360:DNO655360 DXJ655360:DXK655360 EHF655360:EHG655360 ERB655360:ERC655360 FAX655360:FAY655360 FKT655360:FKU655360 FUP655360:FUQ655360 GEL655360:GEM655360 GOH655360:GOI655360 GYD655360:GYE655360 HHZ655360:HIA655360 HRV655360:HRW655360 IBR655360:IBS655360 ILN655360:ILO655360 IVJ655360:IVK655360 JFF655360:JFG655360 JPB655360:JPC655360 JYX655360:JYY655360 KIT655360:KIU655360 KSP655360:KSQ655360 LCL655360:LCM655360 LMH655360:LMI655360 LWD655360:LWE655360 MFZ655360:MGA655360 MPV655360:MPW655360 MZR655360:MZS655360 NJN655360:NJO655360 NTJ655360:NTK655360 ODF655360:ODG655360 ONB655360:ONC655360 OWX655360:OWY655360 PGT655360:PGU655360 PQP655360:PQQ655360 QAL655360:QAM655360 QKH655360:QKI655360 QUD655360:QUE655360 RDZ655360:REA655360 RNV655360:RNW655360 RXR655360:RXS655360 SHN655360:SHO655360 SRJ655360:SRK655360 TBF655360:TBG655360 TLB655360:TLC655360 TUX655360:TUY655360 UET655360:UEU655360 UOP655360:UOQ655360 UYL655360:UYM655360 VIH655360:VII655360 VSD655360:VSE655360 WBZ655360:WCA655360 WLV655360:WLW655360 WVR655360:WVS655360 D720896:E720896 JF720896:JG720896 TB720896:TC720896 ACX720896:ACY720896 AMT720896:AMU720896 AWP720896:AWQ720896 BGL720896:BGM720896 BQH720896:BQI720896 CAD720896:CAE720896 CJZ720896:CKA720896 CTV720896:CTW720896 DDR720896:DDS720896 DNN720896:DNO720896 DXJ720896:DXK720896 EHF720896:EHG720896 ERB720896:ERC720896 FAX720896:FAY720896 FKT720896:FKU720896 FUP720896:FUQ720896 GEL720896:GEM720896 GOH720896:GOI720896 GYD720896:GYE720896 HHZ720896:HIA720896 HRV720896:HRW720896 IBR720896:IBS720896 ILN720896:ILO720896 IVJ720896:IVK720896 JFF720896:JFG720896 JPB720896:JPC720896 JYX720896:JYY720896 KIT720896:KIU720896 KSP720896:KSQ720896 LCL720896:LCM720896 LMH720896:LMI720896 LWD720896:LWE720896 MFZ720896:MGA720896 MPV720896:MPW720896 MZR720896:MZS720896 NJN720896:NJO720896 NTJ720896:NTK720896 ODF720896:ODG720896 ONB720896:ONC720896 OWX720896:OWY720896 PGT720896:PGU720896 PQP720896:PQQ720896 QAL720896:QAM720896 QKH720896:QKI720896 QUD720896:QUE720896 RDZ720896:REA720896 RNV720896:RNW720896 RXR720896:RXS720896 SHN720896:SHO720896 SRJ720896:SRK720896 TBF720896:TBG720896 TLB720896:TLC720896 TUX720896:TUY720896 UET720896:UEU720896 UOP720896:UOQ720896 UYL720896:UYM720896 VIH720896:VII720896 VSD720896:VSE720896 WBZ720896:WCA720896 WLV720896:WLW720896 WVR720896:WVS720896 D786432:E786432 JF786432:JG786432 TB786432:TC786432 ACX786432:ACY786432 AMT786432:AMU786432 AWP786432:AWQ786432 BGL786432:BGM786432 BQH786432:BQI786432 CAD786432:CAE786432 CJZ786432:CKA786432 CTV786432:CTW786432 DDR786432:DDS786432 DNN786432:DNO786432 DXJ786432:DXK786432 EHF786432:EHG786432 ERB786432:ERC786432 FAX786432:FAY786432 FKT786432:FKU786432 FUP786432:FUQ786432 GEL786432:GEM786432 GOH786432:GOI786432 GYD786432:GYE786432 HHZ786432:HIA786432 HRV786432:HRW786432 IBR786432:IBS786432 ILN786432:ILO786432 IVJ786432:IVK786432 JFF786432:JFG786432 JPB786432:JPC786432 JYX786432:JYY786432 KIT786432:KIU786432 KSP786432:KSQ786432 LCL786432:LCM786432 LMH786432:LMI786432 LWD786432:LWE786432 MFZ786432:MGA786432 MPV786432:MPW786432 MZR786432:MZS786432 NJN786432:NJO786432 NTJ786432:NTK786432 ODF786432:ODG786432 ONB786432:ONC786432 OWX786432:OWY786432 PGT786432:PGU786432 PQP786432:PQQ786432 QAL786432:QAM786432 QKH786432:QKI786432 QUD786432:QUE786432 RDZ786432:REA786432 RNV786432:RNW786432 RXR786432:RXS786432 SHN786432:SHO786432 SRJ786432:SRK786432 TBF786432:TBG786432 TLB786432:TLC786432 TUX786432:TUY786432 UET786432:UEU786432 UOP786432:UOQ786432 UYL786432:UYM786432 VIH786432:VII786432 VSD786432:VSE786432 WBZ786432:WCA786432 WLV786432:WLW786432 WVR786432:WVS786432 D851968:E851968 JF851968:JG851968 TB851968:TC851968 ACX851968:ACY851968 AMT851968:AMU851968 AWP851968:AWQ851968 BGL851968:BGM851968 BQH851968:BQI851968 CAD851968:CAE851968 CJZ851968:CKA851968 CTV851968:CTW851968 DDR851968:DDS851968 DNN851968:DNO851968 DXJ851968:DXK851968 EHF851968:EHG851968 ERB851968:ERC851968 FAX851968:FAY851968 FKT851968:FKU851968 FUP851968:FUQ851968 GEL851968:GEM851968 GOH851968:GOI851968 GYD851968:GYE851968 HHZ851968:HIA851968 HRV851968:HRW851968 IBR851968:IBS851968 ILN851968:ILO851968 IVJ851968:IVK851968 JFF851968:JFG851968 JPB851968:JPC851968 JYX851968:JYY851968 KIT851968:KIU851968 KSP851968:KSQ851968 LCL851968:LCM851968 LMH851968:LMI851968 LWD851968:LWE851968 MFZ851968:MGA851968 MPV851968:MPW851968 MZR851968:MZS851968 NJN851968:NJO851968 NTJ851968:NTK851968 ODF851968:ODG851968 ONB851968:ONC851968 OWX851968:OWY851968 PGT851968:PGU851968 PQP851968:PQQ851968 QAL851968:QAM851968 QKH851968:QKI851968 QUD851968:QUE851968 RDZ851968:REA851968 RNV851968:RNW851968 RXR851968:RXS851968 SHN851968:SHO851968 SRJ851968:SRK851968 TBF851968:TBG851968 TLB851968:TLC851968 TUX851968:TUY851968 UET851968:UEU851968 UOP851968:UOQ851968 UYL851968:UYM851968 VIH851968:VII851968 VSD851968:VSE851968 WBZ851968:WCA851968 WLV851968:WLW851968 WVR851968:WVS851968 D917504:E917504 JF917504:JG917504 TB917504:TC917504 ACX917504:ACY917504 AMT917504:AMU917504 AWP917504:AWQ917504 BGL917504:BGM917504 BQH917504:BQI917504 CAD917504:CAE917504 CJZ917504:CKA917504 CTV917504:CTW917504 DDR917504:DDS917504 DNN917504:DNO917504 DXJ917504:DXK917504 EHF917504:EHG917504 ERB917504:ERC917504 FAX917504:FAY917504 FKT917504:FKU917504 FUP917504:FUQ917504 GEL917504:GEM917504 GOH917504:GOI917504 GYD917504:GYE917504 HHZ917504:HIA917504 HRV917504:HRW917504 IBR917504:IBS917504 ILN917504:ILO917504 IVJ917504:IVK917504 JFF917504:JFG917504 JPB917504:JPC917504 JYX917504:JYY917504 KIT917504:KIU917504 KSP917504:KSQ917504 LCL917504:LCM917504 LMH917504:LMI917504 LWD917504:LWE917504 MFZ917504:MGA917504 MPV917504:MPW917504 MZR917504:MZS917504 NJN917504:NJO917504 NTJ917504:NTK917504 ODF917504:ODG917504 ONB917504:ONC917504 OWX917504:OWY917504 PGT917504:PGU917504 PQP917504:PQQ917504 QAL917504:QAM917504 QKH917504:QKI917504 QUD917504:QUE917504 RDZ917504:REA917504 RNV917504:RNW917504 RXR917504:RXS917504 SHN917504:SHO917504 SRJ917504:SRK917504 TBF917504:TBG917504 TLB917504:TLC917504 TUX917504:TUY917504 UET917504:UEU917504 UOP917504:UOQ917504 UYL917504:UYM917504 VIH917504:VII917504 VSD917504:VSE917504 WBZ917504:WCA917504 WLV917504:WLW917504 WVR917504:WVS917504 D983040:E983040 JF983040:JG983040 TB983040:TC983040 ACX983040:ACY983040 AMT983040:AMU983040 AWP983040:AWQ983040 BGL983040:BGM983040 BQH983040:BQI983040 CAD983040:CAE983040 CJZ983040:CKA983040 CTV983040:CTW983040 DDR983040:DDS983040 DNN983040:DNO983040 DXJ983040:DXK983040 EHF983040:EHG983040 ERB983040:ERC983040 FAX983040:FAY983040 FKT983040:FKU983040 FUP983040:FUQ983040 GEL983040:GEM983040 GOH983040:GOI983040 GYD983040:GYE983040 HHZ983040:HIA983040 HRV983040:HRW983040 IBR983040:IBS983040 ILN983040:ILO983040 IVJ983040:IVK983040 JFF983040:JFG983040 JPB983040:JPC983040 JYX983040:JYY983040 KIT983040:KIU983040 KSP983040:KSQ983040 LCL983040:LCM983040 LMH983040:LMI983040 LWD983040:LWE983040 MFZ983040:MGA983040 MPV983040:MPW983040 MZR983040:MZS983040 NJN983040:NJO983040 NTJ983040:NTK983040 ODF983040:ODG983040 ONB983040:ONC983040 OWX983040:OWY983040 PGT983040:PGU983040 PQP983040:PQQ983040 QAL983040:QAM983040 QKH983040:QKI983040 QUD983040:QUE983040 RDZ983040:REA983040 RNV983040:RNW983040 RXR983040:RXS983040 SHN983040:SHO983040 SRJ983040:SRK983040 TBF983040:TBG983040 TLB983040:TLC983040 TUX983040:TUY983040 UET983040:UEU983040 UOP983040:UOQ983040 UYL983040:UYM983040 VIH983040:VII983040 VSD983040:VSE983040 WBZ983040:WCA983040 WLV983040:WLW983040 WVR983040:WVS983040 G16:H30 JI16:JJ30 TE16:TF30 ADA16:ADB30 AMW16:AMX30 AWS16:AWT30 BGO16:BGP30 BQK16:BQL30 CAG16:CAH30 CKC16:CKD30 CTY16:CTZ30 DDU16:DDV30 DNQ16:DNR30 DXM16:DXN30 EHI16:EHJ30 ERE16:ERF30 FBA16:FBB30 FKW16:FKX30 FUS16:FUT30 GEO16:GEP30 GOK16:GOL30 GYG16:GYH30 HIC16:HID30 HRY16:HRZ30 IBU16:IBV30 ILQ16:ILR30 IVM16:IVN30 JFI16:JFJ30 JPE16:JPF30 JZA16:JZB30 KIW16:KIX30 KSS16:KST30 LCO16:LCP30 LMK16:LML30 LWG16:LWH30 MGC16:MGD30 MPY16:MPZ30 MZU16:MZV30 NJQ16:NJR30 NTM16:NTN30 ODI16:ODJ30 ONE16:ONF30 OXA16:OXB30 PGW16:PGX30 PQS16:PQT30 QAO16:QAP30 QKK16:QKL30 QUG16:QUH30 REC16:RED30 RNY16:RNZ30 RXU16:RXV30 SHQ16:SHR30 SRM16:SRN30 TBI16:TBJ30 TLE16:TLF30 TVA16:TVB30 UEW16:UEX30 UOS16:UOT30 UYO16:UYP30 VIK16:VIL30 VSG16:VSH30 WCC16:WCD30 WLY16:WLZ30 WVU16:WVV30 G65542:H65556 JI65542:JJ65556 TE65542:TF65556 ADA65542:ADB65556 AMW65542:AMX65556 AWS65542:AWT65556 BGO65542:BGP65556 BQK65542:BQL65556 CAG65542:CAH65556 CKC65542:CKD65556 CTY65542:CTZ65556 DDU65542:DDV65556 DNQ65542:DNR65556 DXM65542:DXN65556 EHI65542:EHJ65556 ERE65542:ERF65556 FBA65542:FBB65556 FKW65542:FKX65556 FUS65542:FUT65556 GEO65542:GEP65556 GOK65542:GOL65556 GYG65542:GYH65556 HIC65542:HID65556 HRY65542:HRZ65556 IBU65542:IBV65556 ILQ65542:ILR65556 IVM65542:IVN65556 JFI65542:JFJ65556 JPE65542:JPF65556 JZA65542:JZB65556 KIW65542:KIX65556 KSS65542:KST65556 LCO65542:LCP65556 LMK65542:LML65556 LWG65542:LWH65556 MGC65542:MGD65556 MPY65542:MPZ65556 MZU65542:MZV65556 NJQ65542:NJR65556 NTM65542:NTN65556 ODI65542:ODJ65556 ONE65542:ONF65556 OXA65542:OXB65556 PGW65542:PGX65556 PQS65542:PQT65556 QAO65542:QAP65556 QKK65542:QKL65556 QUG65542:QUH65556 REC65542:RED65556 RNY65542:RNZ65556 RXU65542:RXV65556 SHQ65542:SHR65556 SRM65542:SRN65556 TBI65542:TBJ65556 TLE65542:TLF65556 TVA65542:TVB65556 UEW65542:UEX65556 UOS65542:UOT65556 UYO65542:UYP65556 VIK65542:VIL65556 VSG65542:VSH65556 WCC65542:WCD65556 WLY65542:WLZ65556 WVU65542:WVV65556 G131078:H131092 JI131078:JJ131092 TE131078:TF131092 ADA131078:ADB131092 AMW131078:AMX131092 AWS131078:AWT131092 BGO131078:BGP131092 BQK131078:BQL131092 CAG131078:CAH131092 CKC131078:CKD131092 CTY131078:CTZ131092 DDU131078:DDV131092 DNQ131078:DNR131092 DXM131078:DXN131092 EHI131078:EHJ131092 ERE131078:ERF131092 FBA131078:FBB131092 FKW131078:FKX131092 FUS131078:FUT131092 GEO131078:GEP131092 GOK131078:GOL131092 GYG131078:GYH131092 HIC131078:HID131092 HRY131078:HRZ131092 IBU131078:IBV131092 ILQ131078:ILR131092 IVM131078:IVN131092 JFI131078:JFJ131092 JPE131078:JPF131092 JZA131078:JZB131092 KIW131078:KIX131092 KSS131078:KST131092 LCO131078:LCP131092 LMK131078:LML131092 LWG131078:LWH131092 MGC131078:MGD131092 MPY131078:MPZ131092 MZU131078:MZV131092 NJQ131078:NJR131092 NTM131078:NTN131092 ODI131078:ODJ131092 ONE131078:ONF131092 OXA131078:OXB131092 PGW131078:PGX131092 PQS131078:PQT131092 QAO131078:QAP131092 QKK131078:QKL131092 QUG131078:QUH131092 REC131078:RED131092 RNY131078:RNZ131092 RXU131078:RXV131092 SHQ131078:SHR131092 SRM131078:SRN131092 TBI131078:TBJ131092 TLE131078:TLF131092 TVA131078:TVB131092 UEW131078:UEX131092 UOS131078:UOT131092 UYO131078:UYP131092 VIK131078:VIL131092 VSG131078:VSH131092 WCC131078:WCD131092 WLY131078:WLZ131092 WVU131078:WVV131092 G196614:H196628 JI196614:JJ196628 TE196614:TF196628 ADA196614:ADB196628 AMW196614:AMX196628 AWS196614:AWT196628 BGO196614:BGP196628 BQK196614:BQL196628 CAG196614:CAH196628 CKC196614:CKD196628 CTY196614:CTZ196628 DDU196614:DDV196628 DNQ196614:DNR196628 DXM196614:DXN196628 EHI196614:EHJ196628 ERE196614:ERF196628 FBA196614:FBB196628 FKW196614:FKX196628 FUS196614:FUT196628 GEO196614:GEP196628 GOK196614:GOL196628 GYG196614:GYH196628 HIC196614:HID196628 HRY196614:HRZ196628 IBU196614:IBV196628 ILQ196614:ILR196628 IVM196614:IVN196628 JFI196614:JFJ196628 JPE196614:JPF196628 JZA196614:JZB196628 KIW196614:KIX196628 KSS196614:KST196628 LCO196614:LCP196628 LMK196614:LML196628 LWG196614:LWH196628 MGC196614:MGD196628 MPY196614:MPZ196628 MZU196614:MZV196628 NJQ196614:NJR196628 NTM196614:NTN196628 ODI196614:ODJ196628 ONE196614:ONF196628 OXA196614:OXB196628 PGW196614:PGX196628 PQS196614:PQT196628 QAO196614:QAP196628 QKK196614:QKL196628 QUG196614:QUH196628 REC196614:RED196628 RNY196614:RNZ196628 RXU196614:RXV196628 SHQ196614:SHR196628 SRM196614:SRN196628 TBI196614:TBJ196628 TLE196614:TLF196628 TVA196614:TVB196628 UEW196614:UEX196628 UOS196614:UOT196628 UYO196614:UYP196628 VIK196614:VIL196628 VSG196614:VSH196628 WCC196614:WCD196628 WLY196614:WLZ196628 WVU196614:WVV196628 G262150:H262164 JI262150:JJ262164 TE262150:TF262164 ADA262150:ADB262164 AMW262150:AMX262164 AWS262150:AWT262164 BGO262150:BGP262164 BQK262150:BQL262164 CAG262150:CAH262164 CKC262150:CKD262164 CTY262150:CTZ262164 DDU262150:DDV262164 DNQ262150:DNR262164 DXM262150:DXN262164 EHI262150:EHJ262164 ERE262150:ERF262164 FBA262150:FBB262164 FKW262150:FKX262164 FUS262150:FUT262164 GEO262150:GEP262164 GOK262150:GOL262164 GYG262150:GYH262164 HIC262150:HID262164 HRY262150:HRZ262164 IBU262150:IBV262164 ILQ262150:ILR262164 IVM262150:IVN262164 JFI262150:JFJ262164 JPE262150:JPF262164 JZA262150:JZB262164 KIW262150:KIX262164 KSS262150:KST262164 LCO262150:LCP262164 LMK262150:LML262164 LWG262150:LWH262164 MGC262150:MGD262164 MPY262150:MPZ262164 MZU262150:MZV262164 NJQ262150:NJR262164 NTM262150:NTN262164 ODI262150:ODJ262164 ONE262150:ONF262164 OXA262150:OXB262164 PGW262150:PGX262164 PQS262150:PQT262164 QAO262150:QAP262164 QKK262150:QKL262164 QUG262150:QUH262164 REC262150:RED262164 RNY262150:RNZ262164 RXU262150:RXV262164 SHQ262150:SHR262164 SRM262150:SRN262164 TBI262150:TBJ262164 TLE262150:TLF262164 TVA262150:TVB262164 UEW262150:UEX262164 UOS262150:UOT262164 UYO262150:UYP262164 VIK262150:VIL262164 VSG262150:VSH262164 WCC262150:WCD262164 WLY262150:WLZ262164 WVU262150:WVV262164 G327686:H327700 JI327686:JJ327700 TE327686:TF327700 ADA327686:ADB327700 AMW327686:AMX327700 AWS327686:AWT327700 BGO327686:BGP327700 BQK327686:BQL327700 CAG327686:CAH327700 CKC327686:CKD327700 CTY327686:CTZ327700 DDU327686:DDV327700 DNQ327686:DNR327700 DXM327686:DXN327700 EHI327686:EHJ327700 ERE327686:ERF327700 FBA327686:FBB327700 FKW327686:FKX327700 FUS327686:FUT327700 GEO327686:GEP327700 GOK327686:GOL327700 GYG327686:GYH327700 HIC327686:HID327700 HRY327686:HRZ327700 IBU327686:IBV327700 ILQ327686:ILR327700 IVM327686:IVN327700 JFI327686:JFJ327700 JPE327686:JPF327700 JZA327686:JZB327700 KIW327686:KIX327700 KSS327686:KST327700 LCO327686:LCP327700 LMK327686:LML327700 LWG327686:LWH327700 MGC327686:MGD327700 MPY327686:MPZ327700 MZU327686:MZV327700 NJQ327686:NJR327700 NTM327686:NTN327700 ODI327686:ODJ327700 ONE327686:ONF327700 OXA327686:OXB327700 PGW327686:PGX327700 PQS327686:PQT327700 QAO327686:QAP327700 QKK327686:QKL327700 QUG327686:QUH327700 REC327686:RED327700 RNY327686:RNZ327700 RXU327686:RXV327700 SHQ327686:SHR327700 SRM327686:SRN327700 TBI327686:TBJ327700 TLE327686:TLF327700 TVA327686:TVB327700 UEW327686:UEX327700 UOS327686:UOT327700 UYO327686:UYP327700 VIK327686:VIL327700 VSG327686:VSH327700 WCC327686:WCD327700 WLY327686:WLZ327700 WVU327686:WVV327700 G393222:H393236 JI393222:JJ393236 TE393222:TF393236 ADA393222:ADB393236 AMW393222:AMX393236 AWS393222:AWT393236 BGO393222:BGP393236 BQK393222:BQL393236 CAG393222:CAH393236 CKC393222:CKD393236 CTY393222:CTZ393236 DDU393222:DDV393236 DNQ393222:DNR393236 DXM393222:DXN393236 EHI393222:EHJ393236 ERE393222:ERF393236 FBA393222:FBB393236 FKW393222:FKX393236 FUS393222:FUT393236 GEO393222:GEP393236 GOK393222:GOL393236 GYG393222:GYH393236 HIC393222:HID393236 HRY393222:HRZ393236 IBU393222:IBV393236 ILQ393222:ILR393236 IVM393222:IVN393236 JFI393222:JFJ393236 JPE393222:JPF393236 JZA393222:JZB393236 KIW393222:KIX393236 KSS393222:KST393236 LCO393222:LCP393236 LMK393222:LML393236 LWG393222:LWH393236 MGC393222:MGD393236 MPY393222:MPZ393236 MZU393222:MZV393236 NJQ393222:NJR393236 NTM393222:NTN393236 ODI393222:ODJ393236 ONE393222:ONF393236 OXA393222:OXB393236 PGW393222:PGX393236 PQS393222:PQT393236 QAO393222:QAP393236 QKK393222:QKL393236 QUG393222:QUH393236 REC393222:RED393236 RNY393222:RNZ393236 RXU393222:RXV393236 SHQ393222:SHR393236 SRM393222:SRN393236 TBI393222:TBJ393236 TLE393222:TLF393236 TVA393222:TVB393236 UEW393222:UEX393236 UOS393222:UOT393236 UYO393222:UYP393236 VIK393222:VIL393236 VSG393222:VSH393236 WCC393222:WCD393236 WLY393222:WLZ393236 WVU393222:WVV393236 G458758:H458772 JI458758:JJ458772 TE458758:TF458772 ADA458758:ADB458772 AMW458758:AMX458772 AWS458758:AWT458772 BGO458758:BGP458772 BQK458758:BQL458772 CAG458758:CAH458772 CKC458758:CKD458772 CTY458758:CTZ458772 DDU458758:DDV458772 DNQ458758:DNR458772 DXM458758:DXN458772 EHI458758:EHJ458772 ERE458758:ERF458772 FBA458758:FBB458772 FKW458758:FKX458772 FUS458758:FUT458772 GEO458758:GEP458772 GOK458758:GOL458772 GYG458758:GYH458772 HIC458758:HID458772 HRY458758:HRZ458772 IBU458758:IBV458772 ILQ458758:ILR458772 IVM458758:IVN458772 JFI458758:JFJ458772 JPE458758:JPF458772 JZA458758:JZB458772 KIW458758:KIX458772 KSS458758:KST458772 LCO458758:LCP458772 LMK458758:LML458772 LWG458758:LWH458772 MGC458758:MGD458772 MPY458758:MPZ458772 MZU458758:MZV458772 NJQ458758:NJR458772 NTM458758:NTN458772 ODI458758:ODJ458772 ONE458758:ONF458772 OXA458758:OXB458772 PGW458758:PGX458772 PQS458758:PQT458772 QAO458758:QAP458772 QKK458758:QKL458772 QUG458758:QUH458772 REC458758:RED458772 RNY458758:RNZ458772 RXU458758:RXV458772 SHQ458758:SHR458772 SRM458758:SRN458772 TBI458758:TBJ458772 TLE458758:TLF458772 TVA458758:TVB458772 UEW458758:UEX458772 UOS458758:UOT458772 UYO458758:UYP458772 VIK458758:VIL458772 VSG458758:VSH458772 WCC458758:WCD458772 WLY458758:WLZ458772 WVU458758:WVV458772 G524294:H524308 JI524294:JJ524308 TE524294:TF524308 ADA524294:ADB524308 AMW524294:AMX524308 AWS524294:AWT524308 BGO524294:BGP524308 BQK524294:BQL524308 CAG524294:CAH524308 CKC524294:CKD524308 CTY524294:CTZ524308 DDU524294:DDV524308 DNQ524294:DNR524308 DXM524294:DXN524308 EHI524294:EHJ524308 ERE524294:ERF524308 FBA524294:FBB524308 FKW524294:FKX524308 FUS524294:FUT524308 GEO524294:GEP524308 GOK524294:GOL524308 GYG524294:GYH524308 HIC524294:HID524308 HRY524294:HRZ524308 IBU524294:IBV524308 ILQ524294:ILR524308 IVM524294:IVN524308 JFI524294:JFJ524308 JPE524294:JPF524308 JZA524294:JZB524308 KIW524294:KIX524308 KSS524294:KST524308 LCO524294:LCP524308 LMK524294:LML524308 LWG524294:LWH524308 MGC524294:MGD524308 MPY524294:MPZ524308 MZU524294:MZV524308 NJQ524294:NJR524308 NTM524294:NTN524308 ODI524294:ODJ524308 ONE524294:ONF524308 OXA524294:OXB524308 PGW524294:PGX524308 PQS524294:PQT524308 QAO524294:QAP524308 QKK524294:QKL524308 QUG524294:QUH524308 REC524294:RED524308 RNY524294:RNZ524308 RXU524294:RXV524308 SHQ524294:SHR524308 SRM524294:SRN524308 TBI524294:TBJ524308 TLE524294:TLF524308 TVA524294:TVB524308 UEW524294:UEX524308 UOS524294:UOT524308 UYO524294:UYP524308 VIK524294:VIL524308 VSG524294:VSH524308 WCC524294:WCD524308 WLY524294:WLZ524308 WVU524294:WVV524308 G589830:H589844 JI589830:JJ589844 TE589830:TF589844 ADA589830:ADB589844 AMW589830:AMX589844 AWS589830:AWT589844 BGO589830:BGP589844 BQK589830:BQL589844 CAG589830:CAH589844 CKC589830:CKD589844 CTY589830:CTZ589844 DDU589830:DDV589844 DNQ589830:DNR589844 DXM589830:DXN589844 EHI589830:EHJ589844 ERE589830:ERF589844 FBA589830:FBB589844 FKW589830:FKX589844 FUS589830:FUT589844 GEO589830:GEP589844 GOK589830:GOL589844 GYG589830:GYH589844 HIC589830:HID589844 HRY589830:HRZ589844 IBU589830:IBV589844 ILQ589830:ILR589844 IVM589830:IVN589844 JFI589830:JFJ589844 JPE589830:JPF589844 JZA589830:JZB589844 KIW589830:KIX589844 KSS589830:KST589844 LCO589830:LCP589844 LMK589830:LML589844 LWG589830:LWH589844 MGC589830:MGD589844 MPY589830:MPZ589844 MZU589830:MZV589844 NJQ589830:NJR589844 NTM589830:NTN589844 ODI589830:ODJ589844 ONE589830:ONF589844 OXA589830:OXB589844 PGW589830:PGX589844 PQS589830:PQT589844 QAO589830:QAP589844 QKK589830:QKL589844 QUG589830:QUH589844 REC589830:RED589844 RNY589830:RNZ589844 RXU589830:RXV589844 SHQ589830:SHR589844 SRM589830:SRN589844 TBI589830:TBJ589844 TLE589830:TLF589844 TVA589830:TVB589844 UEW589830:UEX589844 UOS589830:UOT589844 UYO589830:UYP589844 VIK589830:VIL589844 VSG589830:VSH589844 WCC589830:WCD589844 WLY589830:WLZ589844 WVU589830:WVV589844 G655366:H655380 JI655366:JJ655380 TE655366:TF655380 ADA655366:ADB655380 AMW655366:AMX655380 AWS655366:AWT655380 BGO655366:BGP655380 BQK655366:BQL655380 CAG655366:CAH655380 CKC655366:CKD655380 CTY655366:CTZ655380 DDU655366:DDV655380 DNQ655366:DNR655380 DXM655366:DXN655380 EHI655366:EHJ655380 ERE655366:ERF655380 FBA655366:FBB655380 FKW655366:FKX655380 FUS655366:FUT655380 GEO655366:GEP655380 GOK655366:GOL655380 GYG655366:GYH655380 HIC655366:HID655380 HRY655366:HRZ655380 IBU655366:IBV655380 ILQ655366:ILR655380 IVM655366:IVN655380 JFI655366:JFJ655380 JPE655366:JPF655380 JZA655366:JZB655380 KIW655366:KIX655380 KSS655366:KST655380 LCO655366:LCP655380 LMK655366:LML655380 LWG655366:LWH655380 MGC655366:MGD655380 MPY655366:MPZ655380 MZU655366:MZV655380 NJQ655366:NJR655380 NTM655366:NTN655380 ODI655366:ODJ655380 ONE655366:ONF655380 OXA655366:OXB655380 PGW655366:PGX655380 PQS655366:PQT655380 QAO655366:QAP655380 QKK655366:QKL655380 QUG655366:QUH655380 REC655366:RED655380 RNY655366:RNZ655380 RXU655366:RXV655380 SHQ655366:SHR655380 SRM655366:SRN655380 TBI655366:TBJ655380 TLE655366:TLF655380 TVA655366:TVB655380 UEW655366:UEX655380 UOS655366:UOT655380 UYO655366:UYP655380 VIK655366:VIL655380 VSG655366:VSH655380 WCC655366:WCD655380 WLY655366:WLZ655380 WVU655366:WVV655380 G720902:H720916 JI720902:JJ720916 TE720902:TF720916 ADA720902:ADB720916 AMW720902:AMX720916 AWS720902:AWT720916 BGO720902:BGP720916 BQK720902:BQL720916 CAG720902:CAH720916 CKC720902:CKD720916 CTY720902:CTZ720916 DDU720902:DDV720916 DNQ720902:DNR720916 DXM720902:DXN720916 EHI720902:EHJ720916 ERE720902:ERF720916 FBA720902:FBB720916 FKW720902:FKX720916 FUS720902:FUT720916 GEO720902:GEP720916 GOK720902:GOL720916 GYG720902:GYH720916 HIC720902:HID720916 HRY720902:HRZ720916 IBU720902:IBV720916 ILQ720902:ILR720916 IVM720902:IVN720916 JFI720902:JFJ720916 JPE720902:JPF720916 JZA720902:JZB720916 KIW720902:KIX720916 KSS720902:KST720916 LCO720902:LCP720916 LMK720902:LML720916 LWG720902:LWH720916 MGC720902:MGD720916 MPY720902:MPZ720916 MZU720902:MZV720916 NJQ720902:NJR720916 NTM720902:NTN720916 ODI720902:ODJ720916 ONE720902:ONF720916 OXA720902:OXB720916 PGW720902:PGX720916 PQS720902:PQT720916 QAO720902:QAP720916 QKK720902:QKL720916 QUG720902:QUH720916 REC720902:RED720916 RNY720902:RNZ720916 RXU720902:RXV720916 SHQ720902:SHR720916 SRM720902:SRN720916 TBI720902:TBJ720916 TLE720902:TLF720916 TVA720902:TVB720916 UEW720902:UEX720916 UOS720902:UOT720916 UYO720902:UYP720916 VIK720902:VIL720916 VSG720902:VSH720916 WCC720902:WCD720916 WLY720902:WLZ720916 WVU720902:WVV720916 G786438:H786452 JI786438:JJ786452 TE786438:TF786452 ADA786438:ADB786452 AMW786438:AMX786452 AWS786438:AWT786452 BGO786438:BGP786452 BQK786438:BQL786452 CAG786438:CAH786452 CKC786438:CKD786452 CTY786438:CTZ786452 DDU786438:DDV786452 DNQ786438:DNR786452 DXM786438:DXN786452 EHI786438:EHJ786452 ERE786438:ERF786452 FBA786438:FBB786452 FKW786438:FKX786452 FUS786438:FUT786452 GEO786438:GEP786452 GOK786438:GOL786452 GYG786438:GYH786452 HIC786438:HID786452 HRY786438:HRZ786452 IBU786438:IBV786452 ILQ786438:ILR786452 IVM786438:IVN786452 JFI786438:JFJ786452 JPE786438:JPF786452 JZA786438:JZB786452 KIW786438:KIX786452 KSS786438:KST786452 LCO786438:LCP786452 LMK786438:LML786452 LWG786438:LWH786452 MGC786438:MGD786452 MPY786438:MPZ786452 MZU786438:MZV786452 NJQ786438:NJR786452 NTM786438:NTN786452 ODI786438:ODJ786452 ONE786438:ONF786452 OXA786438:OXB786452 PGW786438:PGX786452 PQS786438:PQT786452 QAO786438:QAP786452 QKK786438:QKL786452 QUG786438:QUH786452 REC786438:RED786452 RNY786438:RNZ786452 RXU786438:RXV786452 SHQ786438:SHR786452 SRM786438:SRN786452 TBI786438:TBJ786452 TLE786438:TLF786452 TVA786438:TVB786452 UEW786438:UEX786452 UOS786438:UOT786452 UYO786438:UYP786452 VIK786438:VIL786452 VSG786438:VSH786452 WCC786438:WCD786452 WLY786438:WLZ786452 WVU786438:WVV786452 G851974:H851988 JI851974:JJ851988 TE851974:TF851988 ADA851974:ADB851988 AMW851974:AMX851988 AWS851974:AWT851988 BGO851974:BGP851988 BQK851974:BQL851988 CAG851974:CAH851988 CKC851974:CKD851988 CTY851974:CTZ851988 DDU851974:DDV851988 DNQ851974:DNR851988 DXM851974:DXN851988 EHI851974:EHJ851988 ERE851974:ERF851988 FBA851974:FBB851988 FKW851974:FKX851988 FUS851974:FUT851988 GEO851974:GEP851988 GOK851974:GOL851988 GYG851974:GYH851988 HIC851974:HID851988 HRY851974:HRZ851988 IBU851974:IBV851988 ILQ851974:ILR851988 IVM851974:IVN851988 JFI851974:JFJ851988 JPE851974:JPF851988 JZA851974:JZB851988 KIW851974:KIX851988 KSS851974:KST851988 LCO851974:LCP851988 LMK851974:LML851988 LWG851974:LWH851988 MGC851974:MGD851988 MPY851974:MPZ851988 MZU851974:MZV851988 NJQ851974:NJR851988 NTM851974:NTN851988 ODI851974:ODJ851988 ONE851974:ONF851988 OXA851974:OXB851988 PGW851974:PGX851988 PQS851974:PQT851988 QAO851974:QAP851988 QKK851974:QKL851988 QUG851974:QUH851988 REC851974:RED851988 RNY851974:RNZ851988 RXU851974:RXV851988 SHQ851974:SHR851988 SRM851974:SRN851988 TBI851974:TBJ851988 TLE851974:TLF851988 TVA851974:TVB851988 UEW851974:UEX851988 UOS851974:UOT851988 UYO851974:UYP851988 VIK851974:VIL851988 VSG851974:VSH851988 WCC851974:WCD851988 WLY851974:WLZ851988 WVU851974:WVV851988 G917510:H917524 JI917510:JJ917524 TE917510:TF917524 ADA917510:ADB917524 AMW917510:AMX917524 AWS917510:AWT917524 BGO917510:BGP917524 BQK917510:BQL917524 CAG917510:CAH917524 CKC917510:CKD917524 CTY917510:CTZ917524 DDU917510:DDV917524 DNQ917510:DNR917524 DXM917510:DXN917524 EHI917510:EHJ917524 ERE917510:ERF917524 FBA917510:FBB917524 FKW917510:FKX917524 FUS917510:FUT917524 GEO917510:GEP917524 GOK917510:GOL917524 GYG917510:GYH917524 HIC917510:HID917524 HRY917510:HRZ917524 IBU917510:IBV917524 ILQ917510:ILR917524 IVM917510:IVN917524 JFI917510:JFJ917524 JPE917510:JPF917524 JZA917510:JZB917524 KIW917510:KIX917524 KSS917510:KST917524 LCO917510:LCP917524 LMK917510:LML917524 LWG917510:LWH917524 MGC917510:MGD917524 MPY917510:MPZ917524 MZU917510:MZV917524 NJQ917510:NJR917524 NTM917510:NTN917524 ODI917510:ODJ917524 ONE917510:ONF917524 OXA917510:OXB917524 PGW917510:PGX917524 PQS917510:PQT917524 QAO917510:QAP917524 QKK917510:QKL917524 QUG917510:QUH917524 REC917510:RED917524 RNY917510:RNZ917524 RXU917510:RXV917524 SHQ917510:SHR917524 SRM917510:SRN917524 TBI917510:TBJ917524 TLE917510:TLF917524 TVA917510:TVB917524 UEW917510:UEX917524 UOS917510:UOT917524 UYO917510:UYP917524 VIK917510:VIL917524 VSG917510:VSH917524 WCC917510:WCD917524 WLY917510:WLZ917524 WVU917510:WVV917524 G983046:H983060 JI983046:JJ983060 TE983046:TF983060 ADA983046:ADB983060 AMW983046:AMX983060 AWS983046:AWT983060 BGO983046:BGP983060 BQK983046:BQL983060 CAG983046:CAH983060 CKC983046:CKD983060 CTY983046:CTZ983060 DDU983046:DDV983060 DNQ983046:DNR983060 DXM983046:DXN983060 EHI983046:EHJ983060 ERE983046:ERF983060 FBA983046:FBB983060 FKW983046:FKX983060 FUS983046:FUT983060 GEO983046:GEP983060 GOK983046:GOL983060 GYG983046:GYH983060 HIC983046:HID983060 HRY983046:HRZ983060 IBU983046:IBV983060 ILQ983046:ILR983060 IVM983046:IVN983060 JFI983046:JFJ983060 JPE983046:JPF983060 JZA983046:JZB983060 KIW983046:KIX983060 KSS983046:KST983060 LCO983046:LCP983060 LMK983046:LML983060 LWG983046:LWH983060 MGC983046:MGD983060 MPY983046:MPZ983060 MZU983046:MZV983060 NJQ983046:NJR983060 NTM983046:NTN983060 ODI983046:ODJ983060 ONE983046:ONF983060 OXA983046:OXB983060 PGW983046:PGX983060 PQS983046:PQT983060 QAO983046:QAP983060 QKK983046:QKL983060 QUG983046:QUH983060 REC983046:RED983060 RNY983046:RNZ983060 RXU983046:RXV983060 SHQ983046:SHR983060 SRM983046:SRN983060 TBI983046:TBJ983060 TLE983046:TLF983060 TVA983046:TVB983060 UEW983046:UEX983060 UOS983046:UOT983060 UYO983046:UYP983060 VIK983046:VIL983060 VSG983046:VSH983060 WCC983046:WCD983060 WLY983046:WLZ983060 C8" xr:uid="{93192CE6-970D-4190-9009-54CB5894C9BD}">
      <formula1>4</formula1>
    </dataValidation>
    <dataValidation type="textLength" operator="greaterThanOrEqual" allowBlank="1" showInputMessage="1" showErrorMessage="1" error="Account number must be at least 6 digits and begin with a 5380, 5381, or 538F." sqref="C17:C30" xr:uid="{D14D5E39-C855-4073-B50B-6FC3F248094A}">
      <formula1>6</formula1>
    </dataValidation>
  </dataValidations>
  <hyperlinks>
    <hyperlink ref="A38" location="Instructions550555" display="550 Instructions" xr:uid="{FD9E91C5-9DD7-4F4F-A65A-B15155BF282D}"/>
    <hyperlink ref="A39" location="TransfersPurposeandUse" display="Transfer Accounts - Purpose and Use" xr:uid="{8786F701-F2BD-46B3-934A-05440CA22D7A}"/>
  </hyperlinks>
  <pageMargins left="0.7" right="0.7" top="0.75" bottom="0.75" header="0.3" footer="0.3"/>
  <pageSetup scale="51" orientation="portrait" horizontalDpi="300" verticalDpi="300" r:id="rId1"/>
  <ignoredErrors>
    <ignoredError sqref="M6:Q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7"/>
  <sheetViews>
    <sheetView showGridLines="0" topLeftCell="B1" zoomScaleNormal="100" workbookViewId="0">
      <selection activeCell="B1" sqref="B1:R1"/>
    </sheetView>
  </sheetViews>
  <sheetFormatPr defaultRowHeight="15.6" x14ac:dyDescent="0.3"/>
  <cols>
    <col min="1" max="1" width="0" style="49" hidden="1" customWidth="1"/>
    <col min="2" max="2" width="9.88671875" style="49" customWidth="1"/>
    <col min="3" max="3" width="1.88671875" style="49" customWidth="1"/>
    <col min="4" max="4" width="6.6640625" style="49" customWidth="1"/>
    <col min="5" max="5" width="1.6640625" style="49" customWidth="1"/>
    <col min="6" max="6" width="9" style="49" customWidth="1"/>
    <col min="7" max="7" width="1.6640625" style="49" customWidth="1"/>
    <col min="8" max="8" width="14.5546875" style="49" customWidth="1"/>
    <col min="9" max="9" width="2.6640625" style="49" customWidth="1"/>
    <col min="10" max="10" width="12" style="49" customWidth="1"/>
    <col min="11" max="11" width="1.6640625" style="49" customWidth="1"/>
    <col min="12" max="12" width="7.109375" style="49" bestFit="1" customWidth="1"/>
    <col min="13" max="13" width="1.6640625" style="49" customWidth="1"/>
    <col min="14" max="14" width="10.33203125" style="49" customWidth="1"/>
    <col min="15" max="15" width="1.6640625" style="49" customWidth="1"/>
    <col min="16" max="16" width="14.44140625" style="49" customWidth="1"/>
    <col min="17" max="17" width="1.33203125" style="49" customWidth="1"/>
    <col min="18" max="18" width="39.33203125" style="49" customWidth="1"/>
    <col min="19" max="19" width="5.88671875" style="49" hidden="1" customWidth="1"/>
    <col min="20" max="20" width="2" style="49" hidden="1" customWidth="1"/>
    <col min="21" max="24" width="5.88671875" style="49" hidden="1" customWidth="1"/>
    <col min="25" max="25" width="7" style="49" hidden="1" customWidth="1"/>
    <col min="26" max="26" width="2" style="49" hidden="1" customWidth="1"/>
    <col min="27" max="27" width="7" style="49" hidden="1" customWidth="1"/>
    <col min="28" max="30" width="5.88671875" style="49" hidden="1" customWidth="1"/>
    <col min="31" max="32" width="6.44140625" style="49" hidden="1" customWidth="1"/>
    <col min="33" max="36" width="0" style="49" hidden="1" customWidth="1"/>
    <col min="37" max="257" width="9.109375" style="49"/>
    <col min="258" max="258" width="0" style="49" hidden="1" customWidth="1"/>
    <col min="259" max="259" width="11.109375" style="49" customWidth="1"/>
    <col min="260" max="260" width="1.6640625" style="49" customWidth="1"/>
    <col min="261" max="261" width="7.109375" style="49" bestFit="1" customWidth="1"/>
    <col min="262" max="262" width="1.6640625" style="49" customWidth="1"/>
    <col min="263" max="263" width="12.6640625" style="49" customWidth="1"/>
    <col min="264" max="264" width="1.6640625" style="49" customWidth="1"/>
    <col min="265" max="265" width="20.6640625" style="49" customWidth="1"/>
    <col min="266" max="266" width="2.6640625" style="49" customWidth="1"/>
    <col min="267" max="267" width="10.5546875" style="49" customWidth="1"/>
    <col min="268" max="268" width="1.6640625" style="49" customWidth="1"/>
    <col min="269" max="269" width="10.5546875" style="49" customWidth="1"/>
    <col min="270" max="270" width="1.6640625" style="49" customWidth="1"/>
    <col min="271" max="271" width="12.6640625" style="49" customWidth="1"/>
    <col min="272" max="272" width="1.6640625" style="49" customWidth="1"/>
    <col min="273" max="273" width="22.88671875" style="49" customWidth="1"/>
    <col min="274" max="274" width="4.6640625" style="49" customWidth="1"/>
    <col min="275" max="288" width="0" style="49" hidden="1" customWidth="1"/>
    <col min="289" max="513" width="9.109375" style="49"/>
    <col min="514" max="514" width="0" style="49" hidden="1" customWidth="1"/>
    <col min="515" max="515" width="11.109375" style="49" customWidth="1"/>
    <col min="516" max="516" width="1.6640625" style="49" customWidth="1"/>
    <col min="517" max="517" width="7.109375" style="49" bestFit="1" customWidth="1"/>
    <col min="518" max="518" width="1.6640625" style="49" customWidth="1"/>
    <col min="519" max="519" width="12.6640625" style="49" customWidth="1"/>
    <col min="520" max="520" width="1.6640625" style="49" customWidth="1"/>
    <col min="521" max="521" width="20.6640625" style="49" customWidth="1"/>
    <col min="522" max="522" width="2.6640625" style="49" customWidth="1"/>
    <col min="523" max="523" width="10.5546875" style="49" customWidth="1"/>
    <col min="524" max="524" width="1.6640625" style="49" customWidth="1"/>
    <col min="525" max="525" width="10.5546875" style="49" customWidth="1"/>
    <col min="526" max="526" width="1.6640625" style="49" customWidth="1"/>
    <col min="527" max="527" width="12.6640625" style="49" customWidth="1"/>
    <col min="528" max="528" width="1.6640625" style="49" customWidth="1"/>
    <col min="529" max="529" width="22.88671875" style="49" customWidth="1"/>
    <col min="530" max="530" width="4.6640625" style="49" customWidth="1"/>
    <col min="531" max="544" width="0" style="49" hidden="1" customWidth="1"/>
    <col min="545" max="769" width="9.109375" style="49"/>
    <col min="770" max="770" width="0" style="49" hidden="1" customWidth="1"/>
    <col min="771" max="771" width="11.109375" style="49" customWidth="1"/>
    <col min="772" max="772" width="1.6640625" style="49" customWidth="1"/>
    <col min="773" max="773" width="7.109375" style="49" bestFit="1" customWidth="1"/>
    <col min="774" max="774" width="1.6640625" style="49" customWidth="1"/>
    <col min="775" max="775" width="12.6640625" style="49" customWidth="1"/>
    <col min="776" max="776" width="1.6640625" style="49" customWidth="1"/>
    <col min="777" max="777" width="20.6640625" style="49" customWidth="1"/>
    <col min="778" max="778" width="2.6640625" style="49" customWidth="1"/>
    <col min="779" max="779" width="10.5546875" style="49" customWidth="1"/>
    <col min="780" max="780" width="1.6640625" style="49" customWidth="1"/>
    <col min="781" max="781" width="10.5546875" style="49" customWidth="1"/>
    <col min="782" max="782" width="1.6640625" style="49" customWidth="1"/>
    <col min="783" max="783" width="12.6640625" style="49" customWidth="1"/>
    <col min="784" max="784" width="1.6640625" style="49" customWidth="1"/>
    <col min="785" max="785" width="22.88671875" style="49" customWidth="1"/>
    <col min="786" max="786" width="4.6640625" style="49" customWidth="1"/>
    <col min="787" max="800" width="0" style="49" hidden="1" customWidth="1"/>
    <col min="801" max="1025" width="9.109375" style="49"/>
    <col min="1026" max="1026" width="0" style="49" hidden="1" customWidth="1"/>
    <col min="1027" max="1027" width="11.109375" style="49" customWidth="1"/>
    <col min="1028" max="1028" width="1.6640625" style="49" customWidth="1"/>
    <col min="1029" max="1029" width="7.109375" style="49" bestFit="1" customWidth="1"/>
    <col min="1030" max="1030" width="1.6640625" style="49" customWidth="1"/>
    <col min="1031" max="1031" width="12.6640625" style="49" customWidth="1"/>
    <col min="1032" max="1032" width="1.6640625" style="49" customWidth="1"/>
    <col min="1033" max="1033" width="20.6640625" style="49" customWidth="1"/>
    <col min="1034" max="1034" width="2.6640625" style="49" customWidth="1"/>
    <col min="1035" max="1035" width="10.5546875" style="49" customWidth="1"/>
    <col min="1036" max="1036" width="1.6640625" style="49" customWidth="1"/>
    <col min="1037" max="1037" width="10.5546875" style="49" customWidth="1"/>
    <col min="1038" max="1038" width="1.6640625" style="49" customWidth="1"/>
    <col min="1039" max="1039" width="12.6640625" style="49" customWidth="1"/>
    <col min="1040" max="1040" width="1.6640625" style="49" customWidth="1"/>
    <col min="1041" max="1041" width="22.88671875" style="49" customWidth="1"/>
    <col min="1042" max="1042" width="4.6640625" style="49" customWidth="1"/>
    <col min="1043" max="1056" width="0" style="49" hidden="1" customWidth="1"/>
    <col min="1057" max="1281" width="9.109375" style="49"/>
    <col min="1282" max="1282" width="0" style="49" hidden="1" customWidth="1"/>
    <col min="1283" max="1283" width="11.109375" style="49" customWidth="1"/>
    <col min="1284" max="1284" width="1.6640625" style="49" customWidth="1"/>
    <col min="1285" max="1285" width="7.109375" style="49" bestFit="1" customWidth="1"/>
    <col min="1286" max="1286" width="1.6640625" style="49" customWidth="1"/>
    <col min="1287" max="1287" width="12.6640625" style="49" customWidth="1"/>
    <col min="1288" max="1288" width="1.6640625" style="49" customWidth="1"/>
    <col min="1289" max="1289" width="20.6640625" style="49" customWidth="1"/>
    <col min="1290" max="1290" width="2.6640625" style="49" customWidth="1"/>
    <col min="1291" max="1291" width="10.5546875" style="49" customWidth="1"/>
    <col min="1292" max="1292" width="1.6640625" style="49" customWidth="1"/>
    <col min="1293" max="1293" width="10.5546875" style="49" customWidth="1"/>
    <col min="1294" max="1294" width="1.6640625" style="49" customWidth="1"/>
    <col min="1295" max="1295" width="12.6640625" style="49" customWidth="1"/>
    <col min="1296" max="1296" width="1.6640625" style="49" customWidth="1"/>
    <col min="1297" max="1297" width="22.88671875" style="49" customWidth="1"/>
    <col min="1298" max="1298" width="4.6640625" style="49" customWidth="1"/>
    <col min="1299" max="1312" width="0" style="49" hidden="1" customWidth="1"/>
    <col min="1313" max="1537" width="9.109375" style="49"/>
    <col min="1538" max="1538" width="0" style="49" hidden="1" customWidth="1"/>
    <col min="1539" max="1539" width="11.109375" style="49" customWidth="1"/>
    <col min="1540" max="1540" width="1.6640625" style="49" customWidth="1"/>
    <col min="1541" max="1541" width="7.109375" style="49" bestFit="1" customWidth="1"/>
    <col min="1542" max="1542" width="1.6640625" style="49" customWidth="1"/>
    <col min="1543" max="1543" width="12.6640625" style="49" customWidth="1"/>
    <col min="1544" max="1544" width="1.6640625" style="49" customWidth="1"/>
    <col min="1545" max="1545" width="20.6640625" style="49" customWidth="1"/>
    <col min="1546" max="1546" width="2.6640625" style="49" customWidth="1"/>
    <col min="1547" max="1547" width="10.5546875" style="49" customWidth="1"/>
    <col min="1548" max="1548" width="1.6640625" style="49" customWidth="1"/>
    <col min="1549" max="1549" width="10.5546875" style="49" customWidth="1"/>
    <col min="1550" max="1550" width="1.6640625" style="49" customWidth="1"/>
    <col min="1551" max="1551" width="12.6640625" style="49" customWidth="1"/>
    <col min="1552" max="1552" width="1.6640625" style="49" customWidth="1"/>
    <col min="1553" max="1553" width="22.88671875" style="49" customWidth="1"/>
    <col min="1554" max="1554" width="4.6640625" style="49" customWidth="1"/>
    <col min="1555" max="1568" width="0" style="49" hidden="1" customWidth="1"/>
    <col min="1569" max="1793" width="9.109375" style="49"/>
    <col min="1794" max="1794" width="0" style="49" hidden="1" customWidth="1"/>
    <col min="1795" max="1795" width="11.109375" style="49" customWidth="1"/>
    <col min="1796" max="1796" width="1.6640625" style="49" customWidth="1"/>
    <col min="1797" max="1797" width="7.109375" style="49" bestFit="1" customWidth="1"/>
    <col min="1798" max="1798" width="1.6640625" style="49" customWidth="1"/>
    <col min="1799" max="1799" width="12.6640625" style="49" customWidth="1"/>
    <col min="1800" max="1800" width="1.6640625" style="49" customWidth="1"/>
    <col min="1801" max="1801" width="20.6640625" style="49" customWidth="1"/>
    <col min="1802" max="1802" width="2.6640625" style="49" customWidth="1"/>
    <col min="1803" max="1803" width="10.5546875" style="49" customWidth="1"/>
    <col min="1804" max="1804" width="1.6640625" style="49" customWidth="1"/>
    <col min="1805" max="1805" width="10.5546875" style="49" customWidth="1"/>
    <col min="1806" max="1806" width="1.6640625" style="49" customWidth="1"/>
    <col min="1807" max="1807" width="12.6640625" style="49" customWidth="1"/>
    <col min="1808" max="1808" width="1.6640625" style="49" customWidth="1"/>
    <col min="1809" max="1809" width="22.88671875" style="49" customWidth="1"/>
    <col min="1810" max="1810" width="4.6640625" style="49" customWidth="1"/>
    <col min="1811" max="1824" width="0" style="49" hidden="1" customWidth="1"/>
    <col min="1825" max="2049" width="9.109375" style="49"/>
    <col min="2050" max="2050" width="0" style="49" hidden="1" customWidth="1"/>
    <col min="2051" max="2051" width="11.109375" style="49" customWidth="1"/>
    <col min="2052" max="2052" width="1.6640625" style="49" customWidth="1"/>
    <col min="2053" max="2053" width="7.109375" style="49" bestFit="1" customWidth="1"/>
    <col min="2054" max="2054" width="1.6640625" style="49" customWidth="1"/>
    <col min="2055" max="2055" width="12.6640625" style="49" customWidth="1"/>
    <col min="2056" max="2056" width="1.6640625" style="49" customWidth="1"/>
    <col min="2057" max="2057" width="20.6640625" style="49" customWidth="1"/>
    <col min="2058" max="2058" width="2.6640625" style="49" customWidth="1"/>
    <col min="2059" max="2059" width="10.5546875" style="49" customWidth="1"/>
    <col min="2060" max="2060" width="1.6640625" style="49" customWidth="1"/>
    <col min="2061" max="2061" width="10.5546875" style="49" customWidth="1"/>
    <col min="2062" max="2062" width="1.6640625" style="49" customWidth="1"/>
    <col min="2063" max="2063" width="12.6640625" style="49" customWidth="1"/>
    <col min="2064" max="2064" width="1.6640625" style="49" customWidth="1"/>
    <col min="2065" max="2065" width="22.88671875" style="49" customWidth="1"/>
    <col min="2066" max="2066" width="4.6640625" style="49" customWidth="1"/>
    <col min="2067" max="2080" width="0" style="49" hidden="1" customWidth="1"/>
    <col min="2081" max="2305" width="9.109375" style="49"/>
    <col min="2306" max="2306" width="0" style="49" hidden="1" customWidth="1"/>
    <col min="2307" max="2307" width="11.109375" style="49" customWidth="1"/>
    <col min="2308" max="2308" width="1.6640625" style="49" customWidth="1"/>
    <col min="2309" max="2309" width="7.109375" style="49" bestFit="1" customWidth="1"/>
    <col min="2310" max="2310" width="1.6640625" style="49" customWidth="1"/>
    <col min="2311" max="2311" width="12.6640625" style="49" customWidth="1"/>
    <col min="2312" max="2312" width="1.6640625" style="49" customWidth="1"/>
    <col min="2313" max="2313" width="20.6640625" style="49" customWidth="1"/>
    <col min="2314" max="2314" width="2.6640625" style="49" customWidth="1"/>
    <col min="2315" max="2315" width="10.5546875" style="49" customWidth="1"/>
    <col min="2316" max="2316" width="1.6640625" style="49" customWidth="1"/>
    <col min="2317" max="2317" width="10.5546875" style="49" customWidth="1"/>
    <col min="2318" max="2318" width="1.6640625" style="49" customWidth="1"/>
    <col min="2319" max="2319" width="12.6640625" style="49" customWidth="1"/>
    <col min="2320" max="2320" width="1.6640625" style="49" customWidth="1"/>
    <col min="2321" max="2321" width="22.88671875" style="49" customWidth="1"/>
    <col min="2322" max="2322" width="4.6640625" style="49" customWidth="1"/>
    <col min="2323" max="2336" width="0" style="49" hidden="1" customWidth="1"/>
    <col min="2337" max="2561" width="9.109375" style="49"/>
    <col min="2562" max="2562" width="0" style="49" hidden="1" customWidth="1"/>
    <col min="2563" max="2563" width="11.109375" style="49" customWidth="1"/>
    <col min="2564" max="2564" width="1.6640625" style="49" customWidth="1"/>
    <col min="2565" max="2565" width="7.109375" style="49" bestFit="1" customWidth="1"/>
    <col min="2566" max="2566" width="1.6640625" style="49" customWidth="1"/>
    <col min="2567" max="2567" width="12.6640625" style="49" customWidth="1"/>
    <col min="2568" max="2568" width="1.6640625" style="49" customWidth="1"/>
    <col min="2569" max="2569" width="20.6640625" style="49" customWidth="1"/>
    <col min="2570" max="2570" width="2.6640625" style="49" customWidth="1"/>
    <col min="2571" max="2571" width="10.5546875" style="49" customWidth="1"/>
    <col min="2572" max="2572" width="1.6640625" style="49" customWidth="1"/>
    <col min="2573" max="2573" width="10.5546875" style="49" customWidth="1"/>
    <col min="2574" max="2574" width="1.6640625" style="49" customWidth="1"/>
    <col min="2575" max="2575" width="12.6640625" style="49" customWidth="1"/>
    <col min="2576" max="2576" width="1.6640625" style="49" customWidth="1"/>
    <col min="2577" max="2577" width="22.88671875" style="49" customWidth="1"/>
    <col min="2578" max="2578" width="4.6640625" style="49" customWidth="1"/>
    <col min="2579" max="2592" width="0" style="49" hidden="1" customWidth="1"/>
    <col min="2593" max="2817" width="9.109375" style="49"/>
    <col min="2818" max="2818" width="0" style="49" hidden="1" customWidth="1"/>
    <col min="2819" max="2819" width="11.109375" style="49" customWidth="1"/>
    <col min="2820" max="2820" width="1.6640625" style="49" customWidth="1"/>
    <col min="2821" max="2821" width="7.109375" style="49" bestFit="1" customWidth="1"/>
    <col min="2822" max="2822" width="1.6640625" style="49" customWidth="1"/>
    <col min="2823" max="2823" width="12.6640625" style="49" customWidth="1"/>
    <col min="2824" max="2824" width="1.6640625" style="49" customWidth="1"/>
    <col min="2825" max="2825" width="20.6640625" style="49" customWidth="1"/>
    <col min="2826" max="2826" width="2.6640625" style="49" customWidth="1"/>
    <col min="2827" max="2827" width="10.5546875" style="49" customWidth="1"/>
    <col min="2828" max="2828" width="1.6640625" style="49" customWidth="1"/>
    <col min="2829" max="2829" width="10.5546875" style="49" customWidth="1"/>
    <col min="2830" max="2830" width="1.6640625" style="49" customWidth="1"/>
    <col min="2831" max="2831" width="12.6640625" style="49" customWidth="1"/>
    <col min="2832" max="2832" width="1.6640625" style="49" customWidth="1"/>
    <col min="2833" max="2833" width="22.88671875" style="49" customWidth="1"/>
    <col min="2834" max="2834" width="4.6640625" style="49" customWidth="1"/>
    <col min="2835" max="2848" width="0" style="49" hidden="1" customWidth="1"/>
    <col min="2849" max="3073" width="9.109375" style="49"/>
    <col min="3074" max="3074" width="0" style="49" hidden="1" customWidth="1"/>
    <col min="3075" max="3075" width="11.109375" style="49" customWidth="1"/>
    <col min="3076" max="3076" width="1.6640625" style="49" customWidth="1"/>
    <col min="3077" max="3077" width="7.109375" style="49" bestFit="1" customWidth="1"/>
    <col min="3078" max="3078" width="1.6640625" style="49" customWidth="1"/>
    <col min="3079" max="3079" width="12.6640625" style="49" customWidth="1"/>
    <col min="3080" max="3080" width="1.6640625" style="49" customWidth="1"/>
    <col min="3081" max="3081" width="20.6640625" style="49" customWidth="1"/>
    <col min="3082" max="3082" width="2.6640625" style="49" customWidth="1"/>
    <col min="3083" max="3083" width="10.5546875" style="49" customWidth="1"/>
    <col min="3084" max="3084" width="1.6640625" style="49" customWidth="1"/>
    <col min="3085" max="3085" width="10.5546875" style="49" customWidth="1"/>
    <col min="3086" max="3086" width="1.6640625" style="49" customWidth="1"/>
    <col min="3087" max="3087" width="12.6640625" style="49" customWidth="1"/>
    <col min="3088" max="3088" width="1.6640625" style="49" customWidth="1"/>
    <col min="3089" max="3089" width="22.88671875" style="49" customWidth="1"/>
    <col min="3090" max="3090" width="4.6640625" style="49" customWidth="1"/>
    <col min="3091" max="3104" width="0" style="49" hidden="1" customWidth="1"/>
    <col min="3105" max="3329" width="9.109375" style="49"/>
    <col min="3330" max="3330" width="0" style="49" hidden="1" customWidth="1"/>
    <col min="3331" max="3331" width="11.109375" style="49" customWidth="1"/>
    <col min="3332" max="3332" width="1.6640625" style="49" customWidth="1"/>
    <col min="3333" max="3333" width="7.109375" style="49" bestFit="1" customWidth="1"/>
    <col min="3334" max="3334" width="1.6640625" style="49" customWidth="1"/>
    <col min="3335" max="3335" width="12.6640625" style="49" customWidth="1"/>
    <col min="3336" max="3336" width="1.6640625" style="49" customWidth="1"/>
    <col min="3337" max="3337" width="20.6640625" style="49" customWidth="1"/>
    <col min="3338" max="3338" width="2.6640625" style="49" customWidth="1"/>
    <col min="3339" max="3339" width="10.5546875" style="49" customWidth="1"/>
    <col min="3340" max="3340" width="1.6640625" style="49" customWidth="1"/>
    <col min="3341" max="3341" width="10.5546875" style="49" customWidth="1"/>
    <col min="3342" max="3342" width="1.6640625" style="49" customWidth="1"/>
    <col min="3343" max="3343" width="12.6640625" style="49" customWidth="1"/>
    <col min="3344" max="3344" width="1.6640625" style="49" customWidth="1"/>
    <col min="3345" max="3345" width="22.88671875" style="49" customWidth="1"/>
    <col min="3346" max="3346" width="4.6640625" style="49" customWidth="1"/>
    <col min="3347" max="3360" width="0" style="49" hidden="1" customWidth="1"/>
    <col min="3361" max="3585" width="9.109375" style="49"/>
    <col min="3586" max="3586" width="0" style="49" hidden="1" customWidth="1"/>
    <col min="3587" max="3587" width="11.109375" style="49" customWidth="1"/>
    <col min="3588" max="3588" width="1.6640625" style="49" customWidth="1"/>
    <col min="3589" max="3589" width="7.109375" style="49" bestFit="1" customWidth="1"/>
    <col min="3590" max="3590" width="1.6640625" style="49" customWidth="1"/>
    <col min="3591" max="3591" width="12.6640625" style="49" customWidth="1"/>
    <col min="3592" max="3592" width="1.6640625" style="49" customWidth="1"/>
    <col min="3593" max="3593" width="20.6640625" style="49" customWidth="1"/>
    <col min="3594" max="3594" width="2.6640625" style="49" customWidth="1"/>
    <col min="3595" max="3595" width="10.5546875" style="49" customWidth="1"/>
    <col min="3596" max="3596" width="1.6640625" style="49" customWidth="1"/>
    <col min="3597" max="3597" width="10.5546875" style="49" customWidth="1"/>
    <col min="3598" max="3598" width="1.6640625" style="49" customWidth="1"/>
    <col min="3599" max="3599" width="12.6640625" style="49" customWidth="1"/>
    <col min="3600" max="3600" width="1.6640625" style="49" customWidth="1"/>
    <col min="3601" max="3601" width="22.88671875" style="49" customWidth="1"/>
    <col min="3602" max="3602" width="4.6640625" style="49" customWidth="1"/>
    <col min="3603" max="3616" width="0" style="49" hidden="1" customWidth="1"/>
    <col min="3617" max="3841" width="9.109375" style="49"/>
    <col min="3842" max="3842" width="0" style="49" hidden="1" customWidth="1"/>
    <col min="3843" max="3843" width="11.109375" style="49" customWidth="1"/>
    <col min="3844" max="3844" width="1.6640625" style="49" customWidth="1"/>
    <col min="3845" max="3845" width="7.109375" style="49" bestFit="1" customWidth="1"/>
    <col min="3846" max="3846" width="1.6640625" style="49" customWidth="1"/>
    <col min="3847" max="3847" width="12.6640625" style="49" customWidth="1"/>
    <col min="3848" max="3848" width="1.6640625" style="49" customWidth="1"/>
    <col min="3849" max="3849" width="20.6640625" style="49" customWidth="1"/>
    <col min="3850" max="3850" width="2.6640625" style="49" customWidth="1"/>
    <col min="3851" max="3851" width="10.5546875" style="49" customWidth="1"/>
    <col min="3852" max="3852" width="1.6640625" style="49" customWidth="1"/>
    <col min="3853" max="3853" width="10.5546875" style="49" customWidth="1"/>
    <col min="3854" max="3854" width="1.6640625" style="49" customWidth="1"/>
    <col min="3855" max="3855" width="12.6640625" style="49" customWidth="1"/>
    <col min="3856" max="3856" width="1.6640625" style="49" customWidth="1"/>
    <col min="3857" max="3857" width="22.88671875" style="49" customWidth="1"/>
    <col min="3858" max="3858" width="4.6640625" style="49" customWidth="1"/>
    <col min="3859" max="3872" width="0" style="49" hidden="1" customWidth="1"/>
    <col min="3873" max="4097" width="9.109375" style="49"/>
    <col min="4098" max="4098" width="0" style="49" hidden="1" customWidth="1"/>
    <col min="4099" max="4099" width="11.109375" style="49" customWidth="1"/>
    <col min="4100" max="4100" width="1.6640625" style="49" customWidth="1"/>
    <col min="4101" max="4101" width="7.109375" style="49" bestFit="1" customWidth="1"/>
    <col min="4102" max="4102" width="1.6640625" style="49" customWidth="1"/>
    <col min="4103" max="4103" width="12.6640625" style="49" customWidth="1"/>
    <col min="4104" max="4104" width="1.6640625" style="49" customWidth="1"/>
    <col min="4105" max="4105" width="20.6640625" style="49" customWidth="1"/>
    <col min="4106" max="4106" width="2.6640625" style="49" customWidth="1"/>
    <col min="4107" max="4107" width="10.5546875" style="49" customWidth="1"/>
    <col min="4108" max="4108" width="1.6640625" style="49" customWidth="1"/>
    <col min="4109" max="4109" width="10.5546875" style="49" customWidth="1"/>
    <col min="4110" max="4110" width="1.6640625" style="49" customWidth="1"/>
    <col min="4111" max="4111" width="12.6640625" style="49" customWidth="1"/>
    <col min="4112" max="4112" width="1.6640625" style="49" customWidth="1"/>
    <col min="4113" max="4113" width="22.88671875" style="49" customWidth="1"/>
    <col min="4114" max="4114" width="4.6640625" style="49" customWidth="1"/>
    <col min="4115" max="4128" width="0" style="49" hidden="1" customWidth="1"/>
    <col min="4129" max="4353" width="9.109375" style="49"/>
    <col min="4354" max="4354" width="0" style="49" hidden="1" customWidth="1"/>
    <col min="4355" max="4355" width="11.109375" style="49" customWidth="1"/>
    <col min="4356" max="4356" width="1.6640625" style="49" customWidth="1"/>
    <col min="4357" max="4357" width="7.109375" style="49" bestFit="1" customWidth="1"/>
    <col min="4358" max="4358" width="1.6640625" style="49" customWidth="1"/>
    <col min="4359" max="4359" width="12.6640625" style="49" customWidth="1"/>
    <col min="4360" max="4360" width="1.6640625" style="49" customWidth="1"/>
    <col min="4361" max="4361" width="20.6640625" style="49" customWidth="1"/>
    <col min="4362" max="4362" width="2.6640625" style="49" customWidth="1"/>
    <col min="4363" max="4363" width="10.5546875" style="49" customWidth="1"/>
    <col min="4364" max="4364" width="1.6640625" style="49" customWidth="1"/>
    <col min="4365" max="4365" width="10.5546875" style="49" customWidth="1"/>
    <col min="4366" max="4366" width="1.6640625" style="49" customWidth="1"/>
    <col min="4367" max="4367" width="12.6640625" style="49" customWidth="1"/>
    <col min="4368" max="4368" width="1.6640625" style="49" customWidth="1"/>
    <col min="4369" max="4369" width="22.88671875" style="49" customWidth="1"/>
    <col min="4370" max="4370" width="4.6640625" style="49" customWidth="1"/>
    <col min="4371" max="4384" width="0" style="49" hidden="1" customWidth="1"/>
    <col min="4385" max="4609" width="9.109375" style="49"/>
    <col min="4610" max="4610" width="0" style="49" hidden="1" customWidth="1"/>
    <col min="4611" max="4611" width="11.109375" style="49" customWidth="1"/>
    <col min="4612" max="4612" width="1.6640625" style="49" customWidth="1"/>
    <col min="4613" max="4613" width="7.109375" style="49" bestFit="1" customWidth="1"/>
    <col min="4614" max="4614" width="1.6640625" style="49" customWidth="1"/>
    <col min="4615" max="4615" width="12.6640625" style="49" customWidth="1"/>
    <col min="4616" max="4616" width="1.6640625" style="49" customWidth="1"/>
    <col min="4617" max="4617" width="20.6640625" style="49" customWidth="1"/>
    <col min="4618" max="4618" width="2.6640625" style="49" customWidth="1"/>
    <col min="4619" max="4619" width="10.5546875" style="49" customWidth="1"/>
    <col min="4620" max="4620" width="1.6640625" style="49" customWidth="1"/>
    <col min="4621" max="4621" width="10.5546875" style="49" customWidth="1"/>
    <col min="4622" max="4622" width="1.6640625" style="49" customWidth="1"/>
    <col min="4623" max="4623" width="12.6640625" style="49" customWidth="1"/>
    <col min="4624" max="4624" width="1.6640625" style="49" customWidth="1"/>
    <col min="4625" max="4625" width="22.88671875" style="49" customWidth="1"/>
    <col min="4626" max="4626" width="4.6640625" style="49" customWidth="1"/>
    <col min="4627" max="4640" width="0" style="49" hidden="1" customWidth="1"/>
    <col min="4641" max="4865" width="9.109375" style="49"/>
    <col min="4866" max="4866" width="0" style="49" hidden="1" customWidth="1"/>
    <col min="4867" max="4867" width="11.109375" style="49" customWidth="1"/>
    <col min="4868" max="4868" width="1.6640625" style="49" customWidth="1"/>
    <col min="4869" max="4869" width="7.109375" style="49" bestFit="1" customWidth="1"/>
    <col min="4870" max="4870" width="1.6640625" style="49" customWidth="1"/>
    <col min="4871" max="4871" width="12.6640625" style="49" customWidth="1"/>
    <col min="4872" max="4872" width="1.6640625" style="49" customWidth="1"/>
    <col min="4873" max="4873" width="20.6640625" style="49" customWidth="1"/>
    <col min="4874" max="4874" width="2.6640625" style="49" customWidth="1"/>
    <col min="4875" max="4875" width="10.5546875" style="49" customWidth="1"/>
    <col min="4876" max="4876" width="1.6640625" style="49" customWidth="1"/>
    <col min="4877" max="4877" width="10.5546875" style="49" customWidth="1"/>
    <col min="4878" max="4878" width="1.6640625" style="49" customWidth="1"/>
    <col min="4879" max="4879" width="12.6640625" style="49" customWidth="1"/>
    <col min="4880" max="4880" width="1.6640625" style="49" customWidth="1"/>
    <col min="4881" max="4881" width="22.88671875" style="49" customWidth="1"/>
    <col min="4882" max="4882" width="4.6640625" style="49" customWidth="1"/>
    <col min="4883" max="4896" width="0" style="49" hidden="1" customWidth="1"/>
    <col min="4897" max="5121" width="9.109375" style="49"/>
    <col min="5122" max="5122" width="0" style="49" hidden="1" customWidth="1"/>
    <col min="5123" max="5123" width="11.109375" style="49" customWidth="1"/>
    <col min="5124" max="5124" width="1.6640625" style="49" customWidth="1"/>
    <col min="5125" max="5125" width="7.109375" style="49" bestFit="1" customWidth="1"/>
    <col min="5126" max="5126" width="1.6640625" style="49" customWidth="1"/>
    <col min="5127" max="5127" width="12.6640625" style="49" customWidth="1"/>
    <col min="5128" max="5128" width="1.6640625" style="49" customWidth="1"/>
    <col min="5129" max="5129" width="20.6640625" style="49" customWidth="1"/>
    <col min="5130" max="5130" width="2.6640625" style="49" customWidth="1"/>
    <col min="5131" max="5131" width="10.5546875" style="49" customWidth="1"/>
    <col min="5132" max="5132" width="1.6640625" style="49" customWidth="1"/>
    <col min="5133" max="5133" width="10.5546875" style="49" customWidth="1"/>
    <col min="5134" max="5134" width="1.6640625" style="49" customWidth="1"/>
    <col min="5135" max="5135" width="12.6640625" style="49" customWidth="1"/>
    <col min="5136" max="5136" width="1.6640625" style="49" customWidth="1"/>
    <col min="5137" max="5137" width="22.88671875" style="49" customWidth="1"/>
    <col min="5138" max="5138" width="4.6640625" style="49" customWidth="1"/>
    <col min="5139" max="5152" width="0" style="49" hidden="1" customWidth="1"/>
    <col min="5153" max="5377" width="9.109375" style="49"/>
    <col min="5378" max="5378" width="0" style="49" hidden="1" customWidth="1"/>
    <col min="5379" max="5379" width="11.109375" style="49" customWidth="1"/>
    <col min="5380" max="5380" width="1.6640625" style="49" customWidth="1"/>
    <col min="5381" max="5381" width="7.109375" style="49" bestFit="1" customWidth="1"/>
    <col min="5382" max="5382" width="1.6640625" style="49" customWidth="1"/>
    <col min="5383" max="5383" width="12.6640625" style="49" customWidth="1"/>
    <col min="5384" max="5384" width="1.6640625" style="49" customWidth="1"/>
    <col min="5385" max="5385" width="20.6640625" style="49" customWidth="1"/>
    <col min="5386" max="5386" width="2.6640625" style="49" customWidth="1"/>
    <col min="5387" max="5387" width="10.5546875" style="49" customWidth="1"/>
    <col min="5388" max="5388" width="1.6640625" style="49" customWidth="1"/>
    <col min="5389" max="5389" width="10.5546875" style="49" customWidth="1"/>
    <col min="5390" max="5390" width="1.6640625" style="49" customWidth="1"/>
    <col min="5391" max="5391" width="12.6640625" style="49" customWidth="1"/>
    <col min="5392" max="5392" width="1.6640625" style="49" customWidth="1"/>
    <col min="5393" max="5393" width="22.88671875" style="49" customWidth="1"/>
    <col min="5394" max="5394" width="4.6640625" style="49" customWidth="1"/>
    <col min="5395" max="5408" width="0" style="49" hidden="1" customWidth="1"/>
    <col min="5409" max="5633" width="9.109375" style="49"/>
    <col min="5634" max="5634" width="0" style="49" hidden="1" customWidth="1"/>
    <col min="5635" max="5635" width="11.109375" style="49" customWidth="1"/>
    <col min="5636" max="5636" width="1.6640625" style="49" customWidth="1"/>
    <col min="5637" max="5637" width="7.109375" style="49" bestFit="1" customWidth="1"/>
    <col min="5638" max="5638" width="1.6640625" style="49" customWidth="1"/>
    <col min="5639" max="5639" width="12.6640625" style="49" customWidth="1"/>
    <col min="5640" max="5640" width="1.6640625" style="49" customWidth="1"/>
    <col min="5641" max="5641" width="20.6640625" style="49" customWidth="1"/>
    <col min="5642" max="5642" width="2.6640625" style="49" customWidth="1"/>
    <col min="5643" max="5643" width="10.5546875" style="49" customWidth="1"/>
    <col min="5644" max="5644" width="1.6640625" style="49" customWidth="1"/>
    <col min="5645" max="5645" width="10.5546875" style="49" customWidth="1"/>
    <col min="5646" max="5646" width="1.6640625" style="49" customWidth="1"/>
    <col min="5647" max="5647" width="12.6640625" style="49" customWidth="1"/>
    <col min="5648" max="5648" width="1.6640625" style="49" customWidth="1"/>
    <col min="5649" max="5649" width="22.88671875" style="49" customWidth="1"/>
    <col min="5650" max="5650" width="4.6640625" style="49" customWidth="1"/>
    <col min="5651" max="5664" width="0" style="49" hidden="1" customWidth="1"/>
    <col min="5665" max="5889" width="9.109375" style="49"/>
    <col min="5890" max="5890" width="0" style="49" hidden="1" customWidth="1"/>
    <col min="5891" max="5891" width="11.109375" style="49" customWidth="1"/>
    <col min="5892" max="5892" width="1.6640625" style="49" customWidth="1"/>
    <col min="5893" max="5893" width="7.109375" style="49" bestFit="1" customWidth="1"/>
    <col min="5894" max="5894" width="1.6640625" style="49" customWidth="1"/>
    <col min="5895" max="5895" width="12.6640625" style="49" customWidth="1"/>
    <col min="5896" max="5896" width="1.6640625" style="49" customWidth="1"/>
    <col min="5897" max="5897" width="20.6640625" style="49" customWidth="1"/>
    <col min="5898" max="5898" width="2.6640625" style="49" customWidth="1"/>
    <col min="5899" max="5899" width="10.5546875" style="49" customWidth="1"/>
    <col min="5900" max="5900" width="1.6640625" style="49" customWidth="1"/>
    <col min="5901" max="5901" width="10.5546875" style="49" customWidth="1"/>
    <col min="5902" max="5902" width="1.6640625" style="49" customWidth="1"/>
    <col min="5903" max="5903" width="12.6640625" style="49" customWidth="1"/>
    <col min="5904" max="5904" width="1.6640625" style="49" customWidth="1"/>
    <col min="5905" max="5905" width="22.88671875" style="49" customWidth="1"/>
    <col min="5906" max="5906" width="4.6640625" style="49" customWidth="1"/>
    <col min="5907" max="5920" width="0" style="49" hidden="1" customWidth="1"/>
    <col min="5921" max="6145" width="9.109375" style="49"/>
    <col min="6146" max="6146" width="0" style="49" hidden="1" customWidth="1"/>
    <col min="6147" max="6147" width="11.109375" style="49" customWidth="1"/>
    <col min="6148" max="6148" width="1.6640625" style="49" customWidth="1"/>
    <col min="6149" max="6149" width="7.109375" style="49" bestFit="1" customWidth="1"/>
    <col min="6150" max="6150" width="1.6640625" style="49" customWidth="1"/>
    <col min="6151" max="6151" width="12.6640625" style="49" customWidth="1"/>
    <col min="6152" max="6152" width="1.6640625" style="49" customWidth="1"/>
    <col min="6153" max="6153" width="20.6640625" style="49" customWidth="1"/>
    <col min="6154" max="6154" width="2.6640625" style="49" customWidth="1"/>
    <col min="6155" max="6155" width="10.5546875" style="49" customWidth="1"/>
    <col min="6156" max="6156" width="1.6640625" style="49" customWidth="1"/>
    <col min="6157" max="6157" width="10.5546875" style="49" customWidth="1"/>
    <col min="6158" max="6158" width="1.6640625" style="49" customWidth="1"/>
    <col min="6159" max="6159" width="12.6640625" style="49" customWidth="1"/>
    <col min="6160" max="6160" width="1.6640625" style="49" customWidth="1"/>
    <col min="6161" max="6161" width="22.88671875" style="49" customWidth="1"/>
    <col min="6162" max="6162" width="4.6640625" style="49" customWidth="1"/>
    <col min="6163" max="6176" width="0" style="49" hidden="1" customWidth="1"/>
    <col min="6177" max="6401" width="9.109375" style="49"/>
    <col min="6402" max="6402" width="0" style="49" hidden="1" customWidth="1"/>
    <col min="6403" max="6403" width="11.109375" style="49" customWidth="1"/>
    <col min="6404" max="6404" width="1.6640625" style="49" customWidth="1"/>
    <col min="6405" max="6405" width="7.109375" style="49" bestFit="1" customWidth="1"/>
    <col min="6406" max="6406" width="1.6640625" style="49" customWidth="1"/>
    <col min="6407" max="6407" width="12.6640625" style="49" customWidth="1"/>
    <col min="6408" max="6408" width="1.6640625" style="49" customWidth="1"/>
    <col min="6409" max="6409" width="20.6640625" style="49" customWidth="1"/>
    <col min="6410" max="6410" width="2.6640625" style="49" customWidth="1"/>
    <col min="6411" max="6411" width="10.5546875" style="49" customWidth="1"/>
    <col min="6412" max="6412" width="1.6640625" style="49" customWidth="1"/>
    <col min="6413" max="6413" width="10.5546875" style="49" customWidth="1"/>
    <col min="6414" max="6414" width="1.6640625" style="49" customWidth="1"/>
    <col min="6415" max="6415" width="12.6640625" style="49" customWidth="1"/>
    <col min="6416" max="6416" width="1.6640625" style="49" customWidth="1"/>
    <col min="6417" max="6417" width="22.88671875" style="49" customWidth="1"/>
    <col min="6418" max="6418" width="4.6640625" style="49" customWidth="1"/>
    <col min="6419" max="6432" width="0" style="49" hidden="1" customWidth="1"/>
    <col min="6433" max="6657" width="9.109375" style="49"/>
    <col min="6658" max="6658" width="0" style="49" hidden="1" customWidth="1"/>
    <col min="6659" max="6659" width="11.109375" style="49" customWidth="1"/>
    <col min="6660" max="6660" width="1.6640625" style="49" customWidth="1"/>
    <col min="6661" max="6661" width="7.109375" style="49" bestFit="1" customWidth="1"/>
    <col min="6662" max="6662" width="1.6640625" style="49" customWidth="1"/>
    <col min="6663" max="6663" width="12.6640625" style="49" customWidth="1"/>
    <col min="6664" max="6664" width="1.6640625" style="49" customWidth="1"/>
    <col min="6665" max="6665" width="20.6640625" style="49" customWidth="1"/>
    <col min="6666" max="6666" width="2.6640625" style="49" customWidth="1"/>
    <col min="6667" max="6667" width="10.5546875" style="49" customWidth="1"/>
    <col min="6668" max="6668" width="1.6640625" style="49" customWidth="1"/>
    <col min="6669" max="6669" width="10.5546875" style="49" customWidth="1"/>
    <col min="6670" max="6670" width="1.6640625" style="49" customWidth="1"/>
    <col min="6671" max="6671" width="12.6640625" style="49" customWidth="1"/>
    <col min="6672" max="6672" width="1.6640625" style="49" customWidth="1"/>
    <col min="6673" max="6673" width="22.88671875" style="49" customWidth="1"/>
    <col min="6674" max="6674" width="4.6640625" style="49" customWidth="1"/>
    <col min="6675" max="6688" width="0" style="49" hidden="1" customWidth="1"/>
    <col min="6689" max="6913" width="9.109375" style="49"/>
    <col min="6914" max="6914" width="0" style="49" hidden="1" customWidth="1"/>
    <col min="6915" max="6915" width="11.109375" style="49" customWidth="1"/>
    <col min="6916" max="6916" width="1.6640625" style="49" customWidth="1"/>
    <col min="6917" max="6917" width="7.109375" style="49" bestFit="1" customWidth="1"/>
    <col min="6918" max="6918" width="1.6640625" style="49" customWidth="1"/>
    <col min="6919" max="6919" width="12.6640625" style="49" customWidth="1"/>
    <col min="6920" max="6920" width="1.6640625" style="49" customWidth="1"/>
    <col min="6921" max="6921" width="20.6640625" style="49" customWidth="1"/>
    <col min="6922" max="6922" width="2.6640625" style="49" customWidth="1"/>
    <col min="6923" max="6923" width="10.5546875" style="49" customWidth="1"/>
    <col min="6924" max="6924" width="1.6640625" style="49" customWidth="1"/>
    <col min="6925" max="6925" width="10.5546875" style="49" customWidth="1"/>
    <col min="6926" max="6926" width="1.6640625" style="49" customWidth="1"/>
    <col min="6927" max="6927" width="12.6640625" style="49" customWidth="1"/>
    <col min="6928" max="6928" width="1.6640625" style="49" customWidth="1"/>
    <col min="6929" max="6929" width="22.88671875" style="49" customWidth="1"/>
    <col min="6930" max="6930" width="4.6640625" style="49" customWidth="1"/>
    <col min="6931" max="6944" width="0" style="49" hidden="1" customWidth="1"/>
    <col min="6945" max="7169" width="9.109375" style="49"/>
    <col min="7170" max="7170" width="0" style="49" hidden="1" customWidth="1"/>
    <col min="7171" max="7171" width="11.109375" style="49" customWidth="1"/>
    <col min="7172" max="7172" width="1.6640625" style="49" customWidth="1"/>
    <col min="7173" max="7173" width="7.109375" style="49" bestFit="1" customWidth="1"/>
    <col min="7174" max="7174" width="1.6640625" style="49" customWidth="1"/>
    <col min="7175" max="7175" width="12.6640625" style="49" customWidth="1"/>
    <col min="7176" max="7176" width="1.6640625" style="49" customWidth="1"/>
    <col min="7177" max="7177" width="20.6640625" style="49" customWidth="1"/>
    <col min="7178" max="7178" width="2.6640625" style="49" customWidth="1"/>
    <col min="7179" max="7179" width="10.5546875" style="49" customWidth="1"/>
    <col min="7180" max="7180" width="1.6640625" style="49" customWidth="1"/>
    <col min="7181" max="7181" width="10.5546875" style="49" customWidth="1"/>
    <col min="7182" max="7182" width="1.6640625" style="49" customWidth="1"/>
    <col min="7183" max="7183" width="12.6640625" style="49" customWidth="1"/>
    <col min="7184" max="7184" width="1.6640625" style="49" customWidth="1"/>
    <col min="7185" max="7185" width="22.88671875" style="49" customWidth="1"/>
    <col min="7186" max="7186" width="4.6640625" style="49" customWidth="1"/>
    <col min="7187" max="7200" width="0" style="49" hidden="1" customWidth="1"/>
    <col min="7201" max="7425" width="9.109375" style="49"/>
    <col min="7426" max="7426" width="0" style="49" hidden="1" customWidth="1"/>
    <col min="7427" max="7427" width="11.109375" style="49" customWidth="1"/>
    <col min="7428" max="7428" width="1.6640625" style="49" customWidth="1"/>
    <col min="7429" max="7429" width="7.109375" style="49" bestFit="1" customWidth="1"/>
    <col min="7430" max="7430" width="1.6640625" style="49" customWidth="1"/>
    <col min="7431" max="7431" width="12.6640625" style="49" customWidth="1"/>
    <col min="7432" max="7432" width="1.6640625" style="49" customWidth="1"/>
    <col min="7433" max="7433" width="20.6640625" style="49" customWidth="1"/>
    <col min="7434" max="7434" width="2.6640625" style="49" customWidth="1"/>
    <col min="7435" max="7435" width="10.5546875" style="49" customWidth="1"/>
    <col min="7436" max="7436" width="1.6640625" style="49" customWidth="1"/>
    <col min="7437" max="7437" width="10.5546875" style="49" customWidth="1"/>
    <col min="7438" max="7438" width="1.6640625" style="49" customWidth="1"/>
    <col min="7439" max="7439" width="12.6640625" style="49" customWidth="1"/>
    <col min="7440" max="7440" width="1.6640625" style="49" customWidth="1"/>
    <col min="7441" max="7441" width="22.88671875" style="49" customWidth="1"/>
    <col min="7442" max="7442" width="4.6640625" style="49" customWidth="1"/>
    <col min="7443" max="7456" width="0" style="49" hidden="1" customWidth="1"/>
    <col min="7457" max="7681" width="9.109375" style="49"/>
    <col min="7682" max="7682" width="0" style="49" hidden="1" customWidth="1"/>
    <col min="7683" max="7683" width="11.109375" style="49" customWidth="1"/>
    <col min="7684" max="7684" width="1.6640625" style="49" customWidth="1"/>
    <col min="7685" max="7685" width="7.109375" style="49" bestFit="1" customWidth="1"/>
    <col min="7686" max="7686" width="1.6640625" style="49" customWidth="1"/>
    <col min="7687" max="7687" width="12.6640625" style="49" customWidth="1"/>
    <col min="7688" max="7688" width="1.6640625" style="49" customWidth="1"/>
    <col min="7689" max="7689" width="20.6640625" style="49" customWidth="1"/>
    <col min="7690" max="7690" width="2.6640625" style="49" customWidth="1"/>
    <col min="7691" max="7691" width="10.5546875" style="49" customWidth="1"/>
    <col min="7692" max="7692" width="1.6640625" style="49" customWidth="1"/>
    <col min="7693" max="7693" width="10.5546875" style="49" customWidth="1"/>
    <col min="7694" max="7694" width="1.6640625" style="49" customWidth="1"/>
    <col min="7695" max="7695" width="12.6640625" style="49" customWidth="1"/>
    <col min="7696" max="7696" width="1.6640625" style="49" customWidth="1"/>
    <col min="7697" max="7697" width="22.88671875" style="49" customWidth="1"/>
    <col min="7698" max="7698" width="4.6640625" style="49" customWidth="1"/>
    <col min="7699" max="7712" width="0" style="49" hidden="1" customWidth="1"/>
    <col min="7713" max="7937" width="9.109375" style="49"/>
    <col min="7938" max="7938" width="0" style="49" hidden="1" customWidth="1"/>
    <col min="7939" max="7939" width="11.109375" style="49" customWidth="1"/>
    <col min="7940" max="7940" width="1.6640625" style="49" customWidth="1"/>
    <col min="7941" max="7941" width="7.109375" style="49" bestFit="1" customWidth="1"/>
    <col min="7942" max="7942" width="1.6640625" style="49" customWidth="1"/>
    <col min="7943" max="7943" width="12.6640625" style="49" customWidth="1"/>
    <col min="7944" max="7944" width="1.6640625" style="49" customWidth="1"/>
    <col min="7945" max="7945" width="20.6640625" style="49" customWidth="1"/>
    <col min="7946" max="7946" width="2.6640625" style="49" customWidth="1"/>
    <col min="7947" max="7947" width="10.5546875" style="49" customWidth="1"/>
    <col min="7948" max="7948" width="1.6640625" style="49" customWidth="1"/>
    <col min="7949" max="7949" width="10.5546875" style="49" customWidth="1"/>
    <col min="7950" max="7950" width="1.6640625" style="49" customWidth="1"/>
    <col min="7951" max="7951" width="12.6640625" style="49" customWidth="1"/>
    <col min="7952" max="7952" width="1.6640625" style="49" customWidth="1"/>
    <col min="7953" max="7953" width="22.88671875" style="49" customWidth="1"/>
    <col min="7954" max="7954" width="4.6640625" style="49" customWidth="1"/>
    <col min="7955" max="7968" width="0" style="49" hidden="1" customWidth="1"/>
    <col min="7969" max="8193" width="9.109375" style="49"/>
    <col min="8194" max="8194" width="0" style="49" hidden="1" customWidth="1"/>
    <col min="8195" max="8195" width="11.109375" style="49" customWidth="1"/>
    <col min="8196" max="8196" width="1.6640625" style="49" customWidth="1"/>
    <col min="8197" max="8197" width="7.109375" style="49" bestFit="1" customWidth="1"/>
    <col min="8198" max="8198" width="1.6640625" style="49" customWidth="1"/>
    <col min="8199" max="8199" width="12.6640625" style="49" customWidth="1"/>
    <col min="8200" max="8200" width="1.6640625" style="49" customWidth="1"/>
    <col min="8201" max="8201" width="20.6640625" style="49" customWidth="1"/>
    <col min="8202" max="8202" width="2.6640625" style="49" customWidth="1"/>
    <col min="8203" max="8203" width="10.5546875" style="49" customWidth="1"/>
    <col min="8204" max="8204" width="1.6640625" style="49" customWidth="1"/>
    <col min="8205" max="8205" width="10.5546875" style="49" customWidth="1"/>
    <col min="8206" max="8206" width="1.6640625" style="49" customWidth="1"/>
    <col min="8207" max="8207" width="12.6640625" style="49" customWidth="1"/>
    <col min="8208" max="8208" width="1.6640625" style="49" customWidth="1"/>
    <col min="8209" max="8209" width="22.88671875" style="49" customWidth="1"/>
    <col min="8210" max="8210" width="4.6640625" style="49" customWidth="1"/>
    <col min="8211" max="8224" width="0" style="49" hidden="1" customWidth="1"/>
    <col min="8225" max="8449" width="9.109375" style="49"/>
    <col min="8450" max="8450" width="0" style="49" hidden="1" customWidth="1"/>
    <col min="8451" max="8451" width="11.109375" style="49" customWidth="1"/>
    <col min="8452" max="8452" width="1.6640625" style="49" customWidth="1"/>
    <col min="8453" max="8453" width="7.109375" style="49" bestFit="1" customWidth="1"/>
    <col min="8454" max="8454" width="1.6640625" style="49" customWidth="1"/>
    <col min="8455" max="8455" width="12.6640625" style="49" customWidth="1"/>
    <col min="8456" max="8456" width="1.6640625" style="49" customWidth="1"/>
    <col min="8457" max="8457" width="20.6640625" style="49" customWidth="1"/>
    <col min="8458" max="8458" width="2.6640625" style="49" customWidth="1"/>
    <col min="8459" max="8459" width="10.5546875" style="49" customWidth="1"/>
    <col min="8460" max="8460" width="1.6640625" style="49" customWidth="1"/>
    <col min="8461" max="8461" width="10.5546875" style="49" customWidth="1"/>
    <col min="8462" max="8462" width="1.6640625" style="49" customWidth="1"/>
    <col min="8463" max="8463" width="12.6640625" style="49" customWidth="1"/>
    <col min="8464" max="8464" width="1.6640625" style="49" customWidth="1"/>
    <col min="8465" max="8465" width="22.88671875" style="49" customWidth="1"/>
    <col min="8466" max="8466" width="4.6640625" style="49" customWidth="1"/>
    <col min="8467" max="8480" width="0" style="49" hidden="1" customWidth="1"/>
    <col min="8481" max="8705" width="9.109375" style="49"/>
    <col min="8706" max="8706" width="0" style="49" hidden="1" customWidth="1"/>
    <col min="8707" max="8707" width="11.109375" style="49" customWidth="1"/>
    <col min="8708" max="8708" width="1.6640625" style="49" customWidth="1"/>
    <col min="8709" max="8709" width="7.109375" style="49" bestFit="1" customWidth="1"/>
    <col min="8710" max="8710" width="1.6640625" style="49" customWidth="1"/>
    <col min="8711" max="8711" width="12.6640625" style="49" customWidth="1"/>
    <col min="8712" max="8712" width="1.6640625" style="49" customWidth="1"/>
    <col min="8713" max="8713" width="20.6640625" style="49" customWidth="1"/>
    <col min="8714" max="8714" width="2.6640625" style="49" customWidth="1"/>
    <col min="8715" max="8715" width="10.5546875" style="49" customWidth="1"/>
    <col min="8716" max="8716" width="1.6640625" style="49" customWidth="1"/>
    <col min="8717" max="8717" width="10.5546875" style="49" customWidth="1"/>
    <col min="8718" max="8718" width="1.6640625" style="49" customWidth="1"/>
    <col min="8719" max="8719" width="12.6640625" style="49" customWidth="1"/>
    <col min="8720" max="8720" width="1.6640625" style="49" customWidth="1"/>
    <col min="8721" max="8721" width="22.88671875" style="49" customWidth="1"/>
    <col min="8722" max="8722" width="4.6640625" style="49" customWidth="1"/>
    <col min="8723" max="8736" width="0" style="49" hidden="1" customWidth="1"/>
    <col min="8737" max="8961" width="9.109375" style="49"/>
    <col min="8962" max="8962" width="0" style="49" hidden="1" customWidth="1"/>
    <col min="8963" max="8963" width="11.109375" style="49" customWidth="1"/>
    <col min="8964" max="8964" width="1.6640625" style="49" customWidth="1"/>
    <col min="8965" max="8965" width="7.109375" style="49" bestFit="1" customWidth="1"/>
    <col min="8966" max="8966" width="1.6640625" style="49" customWidth="1"/>
    <col min="8967" max="8967" width="12.6640625" style="49" customWidth="1"/>
    <col min="8968" max="8968" width="1.6640625" style="49" customWidth="1"/>
    <col min="8969" max="8969" width="20.6640625" style="49" customWidth="1"/>
    <col min="8970" max="8970" width="2.6640625" style="49" customWidth="1"/>
    <col min="8971" max="8971" width="10.5546875" style="49" customWidth="1"/>
    <col min="8972" max="8972" width="1.6640625" style="49" customWidth="1"/>
    <col min="8973" max="8973" width="10.5546875" style="49" customWidth="1"/>
    <col min="8974" max="8974" width="1.6640625" style="49" customWidth="1"/>
    <col min="8975" max="8975" width="12.6640625" style="49" customWidth="1"/>
    <col min="8976" max="8976" width="1.6640625" style="49" customWidth="1"/>
    <col min="8977" max="8977" width="22.88671875" style="49" customWidth="1"/>
    <col min="8978" max="8978" width="4.6640625" style="49" customWidth="1"/>
    <col min="8979" max="8992" width="0" style="49" hidden="1" customWidth="1"/>
    <col min="8993" max="9217" width="9.109375" style="49"/>
    <col min="9218" max="9218" width="0" style="49" hidden="1" customWidth="1"/>
    <col min="9219" max="9219" width="11.109375" style="49" customWidth="1"/>
    <col min="9220" max="9220" width="1.6640625" style="49" customWidth="1"/>
    <col min="9221" max="9221" width="7.109375" style="49" bestFit="1" customWidth="1"/>
    <col min="9222" max="9222" width="1.6640625" style="49" customWidth="1"/>
    <col min="9223" max="9223" width="12.6640625" style="49" customWidth="1"/>
    <col min="9224" max="9224" width="1.6640625" style="49" customWidth="1"/>
    <col min="9225" max="9225" width="20.6640625" style="49" customWidth="1"/>
    <col min="9226" max="9226" width="2.6640625" style="49" customWidth="1"/>
    <col min="9227" max="9227" width="10.5546875" style="49" customWidth="1"/>
    <col min="9228" max="9228" width="1.6640625" style="49" customWidth="1"/>
    <col min="9229" max="9229" width="10.5546875" style="49" customWidth="1"/>
    <col min="9230" max="9230" width="1.6640625" style="49" customWidth="1"/>
    <col min="9231" max="9231" width="12.6640625" style="49" customWidth="1"/>
    <col min="9232" max="9232" width="1.6640625" style="49" customWidth="1"/>
    <col min="9233" max="9233" width="22.88671875" style="49" customWidth="1"/>
    <col min="9234" max="9234" width="4.6640625" style="49" customWidth="1"/>
    <col min="9235" max="9248" width="0" style="49" hidden="1" customWidth="1"/>
    <col min="9249" max="9473" width="9.109375" style="49"/>
    <col min="9474" max="9474" width="0" style="49" hidden="1" customWidth="1"/>
    <col min="9475" max="9475" width="11.109375" style="49" customWidth="1"/>
    <col min="9476" max="9476" width="1.6640625" style="49" customWidth="1"/>
    <col min="9477" max="9477" width="7.109375" style="49" bestFit="1" customWidth="1"/>
    <col min="9478" max="9478" width="1.6640625" style="49" customWidth="1"/>
    <col min="9479" max="9479" width="12.6640625" style="49" customWidth="1"/>
    <col min="9480" max="9480" width="1.6640625" style="49" customWidth="1"/>
    <col min="9481" max="9481" width="20.6640625" style="49" customWidth="1"/>
    <col min="9482" max="9482" width="2.6640625" style="49" customWidth="1"/>
    <col min="9483" max="9483" width="10.5546875" style="49" customWidth="1"/>
    <col min="9484" max="9484" width="1.6640625" style="49" customWidth="1"/>
    <col min="9485" max="9485" width="10.5546875" style="49" customWidth="1"/>
    <col min="9486" max="9486" width="1.6640625" style="49" customWidth="1"/>
    <col min="9487" max="9487" width="12.6640625" style="49" customWidth="1"/>
    <col min="9488" max="9488" width="1.6640625" style="49" customWidth="1"/>
    <col min="9489" max="9489" width="22.88671875" style="49" customWidth="1"/>
    <col min="9490" max="9490" width="4.6640625" style="49" customWidth="1"/>
    <col min="9491" max="9504" width="0" style="49" hidden="1" customWidth="1"/>
    <col min="9505" max="9729" width="9.109375" style="49"/>
    <col min="9730" max="9730" width="0" style="49" hidden="1" customWidth="1"/>
    <col min="9731" max="9731" width="11.109375" style="49" customWidth="1"/>
    <col min="9732" max="9732" width="1.6640625" style="49" customWidth="1"/>
    <col min="9733" max="9733" width="7.109375" style="49" bestFit="1" customWidth="1"/>
    <col min="9734" max="9734" width="1.6640625" style="49" customWidth="1"/>
    <col min="9735" max="9735" width="12.6640625" style="49" customWidth="1"/>
    <col min="9736" max="9736" width="1.6640625" style="49" customWidth="1"/>
    <col min="9737" max="9737" width="20.6640625" style="49" customWidth="1"/>
    <col min="9738" max="9738" width="2.6640625" style="49" customWidth="1"/>
    <col min="9739" max="9739" width="10.5546875" style="49" customWidth="1"/>
    <col min="9740" max="9740" width="1.6640625" style="49" customWidth="1"/>
    <col min="9741" max="9741" width="10.5546875" style="49" customWidth="1"/>
    <col min="9742" max="9742" width="1.6640625" style="49" customWidth="1"/>
    <col min="9743" max="9743" width="12.6640625" style="49" customWidth="1"/>
    <col min="9744" max="9744" width="1.6640625" style="49" customWidth="1"/>
    <col min="9745" max="9745" width="22.88671875" style="49" customWidth="1"/>
    <col min="9746" max="9746" width="4.6640625" style="49" customWidth="1"/>
    <col min="9747" max="9760" width="0" style="49" hidden="1" customWidth="1"/>
    <col min="9761" max="9985" width="9.109375" style="49"/>
    <col min="9986" max="9986" width="0" style="49" hidden="1" customWidth="1"/>
    <col min="9987" max="9987" width="11.109375" style="49" customWidth="1"/>
    <col min="9988" max="9988" width="1.6640625" style="49" customWidth="1"/>
    <col min="9989" max="9989" width="7.109375" style="49" bestFit="1" customWidth="1"/>
    <col min="9990" max="9990" width="1.6640625" style="49" customWidth="1"/>
    <col min="9991" max="9991" width="12.6640625" style="49" customWidth="1"/>
    <col min="9992" max="9992" width="1.6640625" style="49" customWidth="1"/>
    <col min="9993" max="9993" width="20.6640625" style="49" customWidth="1"/>
    <col min="9994" max="9994" width="2.6640625" style="49" customWidth="1"/>
    <col min="9995" max="9995" width="10.5546875" style="49" customWidth="1"/>
    <col min="9996" max="9996" width="1.6640625" style="49" customWidth="1"/>
    <col min="9997" max="9997" width="10.5546875" style="49" customWidth="1"/>
    <col min="9998" max="9998" width="1.6640625" style="49" customWidth="1"/>
    <col min="9999" max="9999" width="12.6640625" style="49" customWidth="1"/>
    <col min="10000" max="10000" width="1.6640625" style="49" customWidth="1"/>
    <col min="10001" max="10001" width="22.88671875" style="49" customWidth="1"/>
    <col min="10002" max="10002" width="4.6640625" style="49" customWidth="1"/>
    <col min="10003" max="10016" width="0" style="49" hidden="1" customWidth="1"/>
    <col min="10017" max="10241" width="9.109375" style="49"/>
    <col min="10242" max="10242" width="0" style="49" hidden="1" customWidth="1"/>
    <col min="10243" max="10243" width="11.109375" style="49" customWidth="1"/>
    <col min="10244" max="10244" width="1.6640625" style="49" customWidth="1"/>
    <col min="10245" max="10245" width="7.109375" style="49" bestFit="1" customWidth="1"/>
    <col min="10246" max="10246" width="1.6640625" style="49" customWidth="1"/>
    <col min="10247" max="10247" width="12.6640625" style="49" customWidth="1"/>
    <col min="10248" max="10248" width="1.6640625" style="49" customWidth="1"/>
    <col min="10249" max="10249" width="20.6640625" style="49" customWidth="1"/>
    <col min="10250" max="10250" width="2.6640625" style="49" customWidth="1"/>
    <col min="10251" max="10251" width="10.5546875" style="49" customWidth="1"/>
    <col min="10252" max="10252" width="1.6640625" style="49" customWidth="1"/>
    <col min="10253" max="10253" width="10.5546875" style="49" customWidth="1"/>
    <col min="10254" max="10254" width="1.6640625" style="49" customWidth="1"/>
    <col min="10255" max="10255" width="12.6640625" style="49" customWidth="1"/>
    <col min="10256" max="10256" width="1.6640625" style="49" customWidth="1"/>
    <col min="10257" max="10257" width="22.88671875" style="49" customWidth="1"/>
    <col min="10258" max="10258" width="4.6640625" style="49" customWidth="1"/>
    <col min="10259" max="10272" width="0" style="49" hidden="1" customWidth="1"/>
    <col min="10273" max="10497" width="9.109375" style="49"/>
    <col min="10498" max="10498" width="0" style="49" hidden="1" customWidth="1"/>
    <col min="10499" max="10499" width="11.109375" style="49" customWidth="1"/>
    <col min="10500" max="10500" width="1.6640625" style="49" customWidth="1"/>
    <col min="10501" max="10501" width="7.109375" style="49" bestFit="1" customWidth="1"/>
    <col min="10502" max="10502" width="1.6640625" style="49" customWidth="1"/>
    <col min="10503" max="10503" width="12.6640625" style="49" customWidth="1"/>
    <col min="10504" max="10504" width="1.6640625" style="49" customWidth="1"/>
    <col min="10505" max="10505" width="20.6640625" style="49" customWidth="1"/>
    <col min="10506" max="10506" width="2.6640625" style="49" customWidth="1"/>
    <col min="10507" max="10507" width="10.5546875" style="49" customWidth="1"/>
    <col min="10508" max="10508" width="1.6640625" style="49" customWidth="1"/>
    <col min="10509" max="10509" width="10.5546875" style="49" customWidth="1"/>
    <col min="10510" max="10510" width="1.6640625" style="49" customWidth="1"/>
    <col min="10511" max="10511" width="12.6640625" style="49" customWidth="1"/>
    <col min="10512" max="10512" width="1.6640625" style="49" customWidth="1"/>
    <col min="10513" max="10513" width="22.88671875" style="49" customWidth="1"/>
    <col min="10514" max="10514" width="4.6640625" style="49" customWidth="1"/>
    <col min="10515" max="10528" width="0" style="49" hidden="1" customWidth="1"/>
    <col min="10529" max="10753" width="9.109375" style="49"/>
    <col min="10754" max="10754" width="0" style="49" hidden="1" customWidth="1"/>
    <col min="10755" max="10755" width="11.109375" style="49" customWidth="1"/>
    <col min="10756" max="10756" width="1.6640625" style="49" customWidth="1"/>
    <col min="10757" max="10757" width="7.109375" style="49" bestFit="1" customWidth="1"/>
    <col min="10758" max="10758" width="1.6640625" style="49" customWidth="1"/>
    <col min="10759" max="10759" width="12.6640625" style="49" customWidth="1"/>
    <col min="10760" max="10760" width="1.6640625" style="49" customWidth="1"/>
    <col min="10761" max="10761" width="20.6640625" style="49" customWidth="1"/>
    <col min="10762" max="10762" width="2.6640625" style="49" customWidth="1"/>
    <col min="10763" max="10763" width="10.5546875" style="49" customWidth="1"/>
    <col min="10764" max="10764" width="1.6640625" style="49" customWidth="1"/>
    <col min="10765" max="10765" width="10.5546875" style="49" customWidth="1"/>
    <col min="10766" max="10766" width="1.6640625" style="49" customWidth="1"/>
    <col min="10767" max="10767" width="12.6640625" style="49" customWidth="1"/>
    <col min="10768" max="10768" width="1.6640625" style="49" customWidth="1"/>
    <col min="10769" max="10769" width="22.88671875" style="49" customWidth="1"/>
    <col min="10770" max="10770" width="4.6640625" style="49" customWidth="1"/>
    <col min="10771" max="10784" width="0" style="49" hidden="1" customWidth="1"/>
    <col min="10785" max="11009" width="9.109375" style="49"/>
    <col min="11010" max="11010" width="0" style="49" hidden="1" customWidth="1"/>
    <col min="11011" max="11011" width="11.109375" style="49" customWidth="1"/>
    <col min="11012" max="11012" width="1.6640625" style="49" customWidth="1"/>
    <col min="11013" max="11013" width="7.109375" style="49" bestFit="1" customWidth="1"/>
    <col min="11014" max="11014" width="1.6640625" style="49" customWidth="1"/>
    <col min="11015" max="11015" width="12.6640625" style="49" customWidth="1"/>
    <col min="11016" max="11016" width="1.6640625" style="49" customWidth="1"/>
    <col min="11017" max="11017" width="20.6640625" style="49" customWidth="1"/>
    <col min="11018" max="11018" width="2.6640625" style="49" customWidth="1"/>
    <col min="11019" max="11019" width="10.5546875" style="49" customWidth="1"/>
    <col min="11020" max="11020" width="1.6640625" style="49" customWidth="1"/>
    <col min="11021" max="11021" width="10.5546875" style="49" customWidth="1"/>
    <col min="11022" max="11022" width="1.6640625" style="49" customWidth="1"/>
    <col min="11023" max="11023" width="12.6640625" style="49" customWidth="1"/>
    <col min="11024" max="11024" width="1.6640625" style="49" customWidth="1"/>
    <col min="11025" max="11025" width="22.88671875" style="49" customWidth="1"/>
    <col min="11026" max="11026" width="4.6640625" style="49" customWidth="1"/>
    <col min="11027" max="11040" width="0" style="49" hidden="1" customWidth="1"/>
    <col min="11041" max="11265" width="9.109375" style="49"/>
    <col min="11266" max="11266" width="0" style="49" hidden="1" customWidth="1"/>
    <col min="11267" max="11267" width="11.109375" style="49" customWidth="1"/>
    <col min="11268" max="11268" width="1.6640625" style="49" customWidth="1"/>
    <col min="11269" max="11269" width="7.109375" style="49" bestFit="1" customWidth="1"/>
    <col min="11270" max="11270" width="1.6640625" style="49" customWidth="1"/>
    <col min="11271" max="11271" width="12.6640625" style="49" customWidth="1"/>
    <col min="11272" max="11272" width="1.6640625" style="49" customWidth="1"/>
    <col min="11273" max="11273" width="20.6640625" style="49" customWidth="1"/>
    <col min="11274" max="11274" width="2.6640625" style="49" customWidth="1"/>
    <col min="11275" max="11275" width="10.5546875" style="49" customWidth="1"/>
    <col min="11276" max="11276" width="1.6640625" style="49" customWidth="1"/>
    <col min="11277" max="11277" width="10.5546875" style="49" customWidth="1"/>
    <col min="11278" max="11278" width="1.6640625" style="49" customWidth="1"/>
    <col min="11279" max="11279" width="12.6640625" style="49" customWidth="1"/>
    <col min="11280" max="11280" width="1.6640625" style="49" customWidth="1"/>
    <col min="11281" max="11281" width="22.88671875" style="49" customWidth="1"/>
    <col min="11282" max="11282" width="4.6640625" style="49" customWidth="1"/>
    <col min="11283" max="11296" width="0" style="49" hidden="1" customWidth="1"/>
    <col min="11297" max="11521" width="9.109375" style="49"/>
    <col min="11522" max="11522" width="0" style="49" hidden="1" customWidth="1"/>
    <col min="11523" max="11523" width="11.109375" style="49" customWidth="1"/>
    <col min="11524" max="11524" width="1.6640625" style="49" customWidth="1"/>
    <col min="11525" max="11525" width="7.109375" style="49" bestFit="1" customWidth="1"/>
    <col min="11526" max="11526" width="1.6640625" style="49" customWidth="1"/>
    <col min="11527" max="11527" width="12.6640625" style="49" customWidth="1"/>
    <col min="11528" max="11528" width="1.6640625" style="49" customWidth="1"/>
    <col min="11529" max="11529" width="20.6640625" style="49" customWidth="1"/>
    <col min="11530" max="11530" width="2.6640625" style="49" customWidth="1"/>
    <col min="11531" max="11531" width="10.5546875" style="49" customWidth="1"/>
    <col min="11532" max="11532" width="1.6640625" style="49" customWidth="1"/>
    <col min="11533" max="11533" width="10.5546875" style="49" customWidth="1"/>
    <col min="11534" max="11534" width="1.6640625" style="49" customWidth="1"/>
    <col min="11535" max="11535" width="12.6640625" style="49" customWidth="1"/>
    <col min="11536" max="11536" width="1.6640625" style="49" customWidth="1"/>
    <col min="11537" max="11537" width="22.88671875" style="49" customWidth="1"/>
    <col min="11538" max="11538" width="4.6640625" style="49" customWidth="1"/>
    <col min="11539" max="11552" width="0" style="49" hidden="1" customWidth="1"/>
    <col min="11553" max="11777" width="9.109375" style="49"/>
    <col min="11778" max="11778" width="0" style="49" hidden="1" customWidth="1"/>
    <col min="11779" max="11779" width="11.109375" style="49" customWidth="1"/>
    <col min="11780" max="11780" width="1.6640625" style="49" customWidth="1"/>
    <col min="11781" max="11781" width="7.109375" style="49" bestFit="1" customWidth="1"/>
    <col min="11782" max="11782" width="1.6640625" style="49" customWidth="1"/>
    <col min="11783" max="11783" width="12.6640625" style="49" customWidth="1"/>
    <col min="11784" max="11784" width="1.6640625" style="49" customWidth="1"/>
    <col min="11785" max="11785" width="20.6640625" style="49" customWidth="1"/>
    <col min="11786" max="11786" width="2.6640625" style="49" customWidth="1"/>
    <col min="11787" max="11787" width="10.5546875" style="49" customWidth="1"/>
    <col min="11788" max="11788" width="1.6640625" style="49" customWidth="1"/>
    <col min="11789" max="11789" width="10.5546875" style="49" customWidth="1"/>
    <col min="11790" max="11790" width="1.6640625" style="49" customWidth="1"/>
    <col min="11791" max="11791" width="12.6640625" style="49" customWidth="1"/>
    <col min="11792" max="11792" width="1.6640625" style="49" customWidth="1"/>
    <col min="11793" max="11793" width="22.88671875" style="49" customWidth="1"/>
    <col min="11794" max="11794" width="4.6640625" style="49" customWidth="1"/>
    <col min="11795" max="11808" width="0" style="49" hidden="1" customWidth="1"/>
    <col min="11809" max="12033" width="9.109375" style="49"/>
    <col min="12034" max="12034" width="0" style="49" hidden="1" customWidth="1"/>
    <col min="12035" max="12035" width="11.109375" style="49" customWidth="1"/>
    <col min="12036" max="12036" width="1.6640625" style="49" customWidth="1"/>
    <col min="12037" max="12037" width="7.109375" style="49" bestFit="1" customWidth="1"/>
    <col min="12038" max="12038" width="1.6640625" style="49" customWidth="1"/>
    <col min="12039" max="12039" width="12.6640625" style="49" customWidth="1"/>
    <col min="12040" max="12040" width="1.6640625" style="49" customWidth="1"/>
    <col min="12041" max="12041" width="20.6640625" style="49" customWidth="1"/>
    <col min="12042" max="12042" width="2.6640625" style="49" customWidth="1"/>
    <col min="12043" max="12043" width="10.5546875" style="49" customWidth="1"/>
    <col min="12044" max="12044" width="1.6640625" style="49" customWidth="1"/>
    <col min="12045" max="12045" width="10.5546875" style="49" customWidth="1"/>
    <col min="12046" max="12046" width="1.6640625" style="49" customWidth="1"/>
    <col min="12047" max="12047" width="12.6640625" style="49" customWidth="1"/>
    <col min="12048" max="12048" width="1.6640625" style="49" customWidth="1"/>
    <col min="12049" max="12049" width="22.88671875" style="49" customWidth="1"/>
    <col min="12050" max="12050" width="4.6640625" style="49" customWidth="1"/>
    <col min="12051" max="12064" width="0" style="49" hidden="1" customWidth="1"/>
    <col min="12065" max="12289" width="9.109375" style="49"/>
    <col min="12290" max="12290" width="0" style="49" hidden="1" customWidth="1"/>
    <col min="12291" max="12291" width="11.109375" style="49" customWidth="1"/>
    <col min="12292" max="12292" width="1.6640625" style="49" customWidth="1"/>
    <col min="12293" max="12293" width="7.109375" style="49" bestFit="1" customWidth="1"/>
    <col min="12294" max="12294" width="1.6640625" style="49" customWidth="1"/>
    <col min="12295" max="12295" width="12.6640625" style="49" customWidth="1"/>
    <col min="12296" max="12296" width="1.6640625" style="49" customWidth="1"/>
    <col min="12297" max="12297" width="20.6640625" style="49" customWidth="1"/>
    <col min="12298" max="12298" width="2.6640625" style="49" customWidth="1"/>
    <col min="12299" max="12299" width="10.5546875" style="49" customWidth="1"/>
    <col min="12300" max="12300" width="1.6640625" style="49" customWidth="1"/>
    <col min="12301" max="12301" width="10.5546875" style="49" customWidth="1"/>
    <col min="12302" max="12302" width="1.6640625" style="49" customWidth="1"/>
    <col min="12303" max="12303" width="12.6640625" style="49" customWidth="1"/>
    <col min="12304" max="12304" width="1.6640625" style="49" customWidth="1"/>
    <col min="12305" max="12305" width="22.88671875" style="49" customWidth="1"/>
    <col min="12306" max="12306" width="4.6640625" style="49" customWidth="1"/>
    <col min="12307" max="12320" width="0" style="49" hidden="1" customWidth="1"/>
    <col min="12321" max="12545" width="9.109375" style="49"/>
    <col min="12546" max="12546" width="0" style="49" hidden="1" customWidth="1"/>
    <col min="12547" max="12547" width="11.109375" style="49" customWidth="1"/>
    <col min="12548" max="12548" width="1.6640625" style="49" customWidth="1"/>
    <col min="12549" max="12549" width="7.109375" style="49" bestFit="1" customWidth="1"/>
    <col min="12550" max="12550" width="1.6640625" style="49" customWidth="1"/>
    <col min="12551" max="12551" width="12.6640625" style="49" customWidth="1"/>
    <col min="12552" max="12552" width="1.6640625" style="49" customWidth="1"/>
    <col min="12553" max="12553" width="20.6640625" style="49" customWidth="1"/>
    <col min="12554" max="12554" width="2.6640625" style="49" customWidth="1"/>
    <col min="12555" max="12555" width="10.5546875" style="49" customWidth="1"/>
    <col min="12556" max="12556" width="1.6640625" style="49" customWidth="1"/>
    <col min="12557" max="12557" width="10.5546875" style="49" customWidth="1"/>
    <col min="12558" max="12558" width="1.6640625" style="49" customWidth="1"/>
    <col min="12559" max="12559" width="12.6640625" style="49" customWidth="1"/>
    <col min="12560" max="12560" width="1.6640625" style="49" customWidth="1"/>
    <col min="12561" max="12561" width="22.88671875" style="49" customWidth="1"/>
    <col min="12562" max="12562" width="4.6640625" style="49" customWidth="1"/>
    <col min="12563" max="12576" width="0" style="49" hidden="1" customWidth="1"/>
    <col min="12577" max="12801" width="9.109375" style="49"/>
    <col min="12802" max="12802" width="0" style="49" hidden="1" customWidth="1"/>
    <col min="12803" max="12803" width="11.109375" style="49" customWidth="1"/>
    <col min="12804" max="12804" width="1.6640625" style="49" customWidth="1"/>
    <col min="12805" max="12805" width="7.109375" style="49" bestFit="1" customWidth="1"/>
    <col min="12806" max="12806" width="1.6640625" style="49" customWidth="1"/>
    <col min="12807" max="12807" width="12.6640625" style="49" customWidth="1"/>
    <col min="12808" max="12808" width="1.6640625" style="49" customWidth="1"/>
    <col min="12809" max="12809" width="20.6640625" style="49" customWidth="1"/>
    <col min="12810" max="12810" width="2.6640625" style="49" customWidth="1"/>
    <col min="12811" max="12811" width="10.5546875" style="49" customWidth="1"/>
    <col min="12812" max="12812" width="1.6640625" style="49" customWidth="1"/>
    <col min="12813" max="12813" width="10.5546875" style="49" customWidth="1"/>
    <col min="12814" max="12814" width="1.6640625" style="49" customWidth="1"/>
    <col min="12815" max="12815" width="12.6640625" style="49" customWidth="1"/>
    <col min="12816" max="12816" width="1.6640625" style="49" customWidth="1"/>
    <col min="12817" max="12817" width="22.88671875" style="49" customWidth="1"/>
    <col min="12818" max="12818" width="4.6640625" style="49" customWidth="1"/>
    <col min="12819" max="12832" width="0" style="49" hidden="1" customWidth="1"/>
    <col min="12833" max="13057" width="9.109375" style="49"/>
    <col min="13058" max="13058" width="0" style="49" hidden="1" customWidth="1"/>
    <col min="13059" max="13059" width="11.109375" style="49" customWidth="1"/>
    <col min="13060" max="13060" width="1.6640625" style="49" customWidth="1"/>
    <col min="13061" max="13061" width="7.109375" style="49" bestFit="1" customWidth="1"/>
    <col min="13062" max="13062" width="1.6640625" style="49" customWidth="1"/>
    <col min="13063" max="13063" width="12.6640625" style="49" customWidth="1"/>
    <col min="13064" max="13064" width="1.6640625" style="49" customWidth="1"/>
    <col min="13065" max="13065" width="20.6640625" style="49" customWidth="1"/>
    <col min="13066" max="13066" width="2.6640625" style="49" customWidth="1"/>
    <col min="13067" max="13067" width="10.5546875" style="49" customWidth="1"/>
    <col min="13068" max="13068" width="1.6640625" style="49" customWidth="1"/>
    <col min="13069" max="13069" width="10.5546875" style="49" customWidth="1"/>
    <col min="13070" max="13070" width="1.6640625" style="49" customWidth="1"/>
    <col min="13071" max="13071" width="12.6640625" style="49" customWidth="1"/>
    <col min="13072" max="13072" width="1.6640625" style="49" customWidth="1"/>
    <col min="13073" max="13073" width="22.88671875" style="49" customWidth="1"/>
    <col min="13074" max="13074" width="4.6640625" style="49" customWidth="1"/>
    <col min="13075" max="13088" width="0" style="49" hidden="1" customWidth="1"/>
    <col min="13089" max="13313" width="9.109375" style="49"/>
    <col min="13314" max="13314" width="0" style="49" hidden="1" customWidth="1"/>
    <col min="13315" max="13315" width="11.109375" style="49" customWidth="1"/>
    <col min="13316" max="13316" width="1.6640625" style="49" customWidth="1"/>
    <col min="13317" max="13317" width="7.109375" style="49" bestFit="1" customWidth="1"/>
    <col min="13318" max="13318" width="1.6640625" style="49" customWidth="1"/>
    <col min="13319" max="13319" width="12.6640625" style="49" customWidth="1"/>
    <col min="13320" max="13320" width="1.6640625" style="49" customWidth="1"/>
    <col min="13321" max="13321" width="20.6640625" style="49" customWidth="1"/>
    <col min="13322" max="13322" width="2.6640625" style="49" customWidth="1"/>
    <col min="13323" max="13323" width="10.5546875" style="49" customWidth="1"/>
    <col min="13324" max="13324" width="1.6640625" style="49" customWidth="1"/>
    <col min="13325" max="13325" width="10.5546875" style="49" customWidth="1"/>
    <col min="13326" max="13326" width="1.6640625" style="49" customWidth="1"/>
    <col min="13327" max="13327" width="12.6640625" style="49" customWidth="1"/>
    <col min="13328" max="13328" width="1.6640625" style="49" customWidth="1"/>
    <col min="13329" max="13329" width="22.88671875" style="49" customWidth="1"/>
    <col min="13330" max="13330" width="4.6640625" style="49" customWidth="1"/>
    <col min="13331" max="13344" width="0" style="49" hidden="1" customWidth="1"/>
    <col min="13345" max="13569" width="9.109375" style="49"/>
    <col min="13570" max="13570" width="0" style="49" hidden="1" customWidth="1"/>
    <col min="13571" max="13571" width="11.109375" style="49" customWidth="1"/>
    <col min="13572" max="13572" width="1.6640625" style="49" customWidth="1"/>
    <col min="13573" max="13573" width="7.109375" style="49" bestFit="1" customWidth="1"/>
    <col min="13574" max="13574" width="1.6640625" style="49" customWidth="1"/>
    <col min="13575" max="13575" width="12.6640625" style="49" customWidth="1"/>
    <col min="13576" max="13576" width="1.6640625" style="49" customWidth="1"/>
    <col min="13577" max="13577" width="20.6640625" style="49" customWidth="1"/>
    <col min="13578" max="13578" width="2.6640625" style="49" customWidth="1"/>
    <col min="13579" max="13579" width="10.5546875" style="49" customWidth="1"/>
    <col min="13580" max="13580" width="1.6640625" style="49" customWidth="1"/>
    <col min="13581" max="13581" width="10.5546875" style="49" customWidth="1"/>
    <col min="13582" max="13582" width="1.6640625" style="49" customWidth="1"/>
    <col min="13583" max="13583" width="12.6640625" style="49" customWidth="1"/>
    <col min="13584" max="13584" width="1.6640625" style="49" customWidth="1"/>
    <col min="13585" max="13585" width="22.88671875" style="49" customWidth="1"/>
    <col min="13586" max="13586" width="4.6640625" style="49" customWidth="1"/>
    <col min="13587" max="13600" width="0" style="49" hidden="1" customWidth="1"/>
    <col min="13601" max="13825" width="9.109375" style="49"/>
    <col min="13826" max="13826" width="0" style="49" hidden="1" customWidth="1"/>
    <col min="13827" max="13827" width="11.109375" style="49" customWidth="1"/>
    <col min="13828" max="13828" width="1.6640625" style="49" customWidth="1"/>
    <col min="13829" max="13829" width="7.109375" style="49" bestFit="1" customWidth="1"/>
    <col min="13830" max="13830" width="1.6640625" style="49" customWidth="1"/>
    <col min="13831" max="13831" width="12.6640625" style="49" customWidth="1"/>
    <col min="13832" max="13832" width="1.6640625" style="49" customWidth="1"/>
    <col min="13833" max="13833" width="20.6640625" style="49" customWidth="1"/>
    <col min="13834" max="13834" width="2.6640625" style="49" customWidth="1"/>
    <col min="13835" max="13835" width="10.5546875" style="49" customWidth="1"/>
    <col min="13836" max="13836" width="1.6640625" style="49" customWidth="1"/>
    <col min="13837" max="13837" width="10.5546875" style="49" customWidth="1"/>
    <col min="13838" max="13838" width="1.6640625" style="49" customWidth="1"/>
    <col min="13839" max="13839" width="12.6640625" style="49" customWidth="1"/>
    <col min="13840" max="13840" width="1.6640625" style="49" customWidth="1"/>
    <col min="13841" max="13841" width="22.88671875" style="49" customWidth="1"/>
    <col min="13842" max="13842" width="4.6640625" style="49" customWidth="1"/>
    <col min="13843" max="13856" width="0" style="49" hidden="1" customWidth="1"/>
    <col min="13857" max="14081" width="9.109375" style="49"/>
    <col min="14082" max="14082" width="0" style="49" hidden="1" customWidth="1"/>
    <col min="14083" max="14083" width="11.109375" style="49" customWidth="1"/>
    <col min="14084" max="14084" width="1.6640625" style="49" customWidth="1"/>
    <col min="14085" max="14085" width="7.109375" style="49" bestFit="1" customWidth="1"/>
    <col min="14086" max="14086" width="1.6640625" style="49" customWidth="1"/>
    <col min="14087" max="14087" width="12.6640625" style="49" customWidth="1"/>
    <col min="14088" max="14088" width="1.6640625" style="49" customWidth="1"/>
    <col min="14089" max="14089" width="20.6640625" style="49" customWidth="1"/>
    <col min="14090" max="14090" width="2.6640625" style="49" customWidth="1"/>
    <col min="14091" max="14091" width="10.5546875" style="49" customWidth="1"/>
    <col min="14092" max="14092" width="1.6640625" style="49" customWidth="1"/>
    <col min="14093" max="14093" width="10.5546875" style="49" customWidth="1"/>
    <col min="14094" max="14094" width="1.6640625" style="49" customWidth="1"/>
    <col min="14095" max="14095" width="12.6640625" style="49" customWidth="1"/>
    <col min="14096" max="14096" width="1.6640625" style="49" customWidth="1"/>
    <col min="14097" max="14097" width="22.88671875" style="49" customWidth="1"/>
    <col min="14098" max="14098" width="4.6640625" style="49" customWidth="1"/>
    <col min="14099" max="14112" width="0" style="49" hidden="1" customWidth="1"/>
    <col min="14113" max="14337" width="9.109375" style="49"/>
    <col min="14338" max="14338" width="0" style="49" hidden="1" customWidth="1"/>
    <col min="14339" max="14339" width="11.109375" style="49" customWidth="1"/>
    <col min="14340" max="14340" width="1.6640625" style="49" customWidth="1"/>
    <col min="14341" max="14341" width="7.109375" style="49" bestFit="1" customWidth="1"/>
    <col min="14342" max="14342" width="1.6640625" style="49" customWidth="1"/>
    <col min="14343" max="14343" width="12.6640625" style="49" customWidth="1"/>
    <col min="14344" max="14344" width="1.6640625" style="49" customWidth="1"/>
    <col min="14345" max="14345" width="20.6640625" style="49" customWidth="1"/>
    <col min="14346" max="14346" width="2.6640625" style="49" customWidth="1"/>
    <col min="14347" max="14347" width="10.5546875" style="49" customWidth="1"/>
    <col min="14348" max="14348" width="1.6640625" style="49" customWidth="1"/>
    <col min="14349" max="14349" width="10.5546875" style="49" customWidth="1"/>
    <col min="14350" max="14350" width="1.6640625" style="49" customWidth="1"/>
    <col min="14351" max="14351" width="12.6640625" style="49" customWidth="1"/>
    <col min="14352" max="14352" width="1.6640625" style="49" customWidth="1"/>
    <col min="14353" max="14353" width="22.88671875" style="49" customWidth="1"/>
    <col min="14354" max="14354" width="4.6640625" style="49" customWidth="1"/>
    <col min="14355" max="14368" width="0" style="49" hidden="1" customWidth="1"/>
    <col min="14369" max="14593" width="9.109375" style="49"/>
    <col min="14594" max="14594" width="0" style="49" hidden="1" customWidth="1"/>
    <col min="14595" max="14595" width="11.109375" style="49" customWidth="1"/>
    <col min="14596" max="14596" width="1.6640625" style="49" customWidth="1"/>
    <col min="14597" max="14597" width="7.109375" style="49" bestFit="1" customWidth="1"/>
    <col min="14598" max="14598" width="1.6640625" style="49" customWidth="1"/>
    <col min="14599" max="14599" width="12.6640625" style="49" customWidth="1"/>
    <col min="14600" max="14600" width="1.6640625" style="49" customWidth="1"/>
    <col min="14601" max="14601" width="20.6640625" style="49" customWidth="1"/>
    <col min="14602" max="14602" width="2.6640625" style="49" customWidth="1"/>
    <col min="14603" max="14603" width="10.5546875" style="49" customWidth="1"/>
    <col min="14604" max="14604" width="1.6640625" style="49" customWidth="1"/>
    <col min="14605" max="14605" width="10.5546875" style="49" customWidth="1"/>
    <col min="14606" max="14606" width="1.6640625" style="49" customWidth="1"/>
    <col min="14607" max="14607" width="12.6640625" style="49" customWidth="1"/>
    <col min="14608" max="14608" width="1.6640625" style="49" customWidth="1"/>
    <col min="14609" max="14609" width="22.88671875" style="49" customWidth="1"/>
    <col min="14610" max="14610" width="4.6640625" style="49" customWidth="1"/>
    <col min="14611" max="14624" width="0" style="49" hidden="1" customWidth="1"/>
    <col min="14625" max="14849" width="9.109375" style="49"/>
    <col min="14850" max="14850" width="0" style="49" hidden="1" customWidth="1"/>
    <col min="14851" max="14851" width="11.109375" style="49" customWidth="1"/>
    <col min="14852" max="14852" width="1.6640625" style="49" customWidth="1"/>
    <col min="14853" max="14853" width="7.109375" style="49" bestFit="1" customWidth="1"/>
    <col min="14854" max="14854" width="1.6640625" style="49" customWidth="1"/>
    <col min="14855" max="14855" width="12.6640625" style="49" customWidth="1"/>
    <col min="14856" max="14856" width="1.6640625" style="49" customWidth="1"/>
    <col min="14857" max="14857" width="20.6640625" style="49" customWidth="1"/>
    <col min="14858" max="14858" width="2.6640625" style="49" customWidth="1"/>
    <col min="14859" max="14859" width="10.5546875" style="49" customWidth="1"/>
    <col min="14860" max="14860" width="1.6640625" style="49" customWidth="1"/>
    <col min="14861" max="14861" width="10.5546875" style="49" customWidth="1"/>
    <col min="14862" max="14862" width="1.6640625" style="49" customWidth="1"/>
    <col min="14863" max="14863" width="12.6640625" style="49" customWidth="1"/>
    <col min="14864" max="14864" width="1.6640625" style="49" customWidth="1"/>
    <col min="14865" max="14865" width="22.88671875" style="49" customWidth="1"/>
    <col min="14866" max="14866" width="4.6640625" style="49" customWidth="1"/>
    <col min="14867" max="14880" width="0" style="49" hidden="1" customWidth="1"/>
    <col min="14881" max="15105" width="9.109375" style="49"/>
    <col min="15106" max="15106" width="0" style="49" hidden="1" customWidth="1"/>
    <col min="15107" max="15107" width="11.109375" style="49" customWidth="1"/>
    <col min="15108" max="15108" width="1.6640625" style="49" customWidth="1"/>
    <col min="15109" max="15109" width="7.109375" style="49" bestFit="1" customWidth="1"/>
    <col min="15110" max="15110" width="1.6640625" style="49" customWidth="1"/>
    <col min="15111" max="15111" width="12.6640625" style="49" customWidth="1"/>
    <col min="15112" max="15112" width="1.6640625" style="49" customWidth="1"/>
    <col min="15113" max="15113" width="20.6640625" style="49" customWidth="1"/>
    <col min="15114" max="15114" width="2.6640625" style="49" customWidth="1"/>
    <col min="15115" max="15115" width="10.5546875" style="49" customWidth="1"/>
    <col min="15116" max="15116" width="1.6640625" style="49" customWidth="1"/>
    <col min="15117" max="15117" width="10.5546875" style="49" customWidth="1"/>
    <col min="15118" max="15118" width="1.6640625" style="49" customWidth="1"/>
    <col min="15119" max="15119" width="12.6640625" style="49" customWidth="1"/>
    <col min="15120" max="15120" width="1.6640625" style="49" customWidth="1"/>
    <col min="15121" max="15121" width="22.88671875" style="49" customWidth="1"/>
    <col min="15122" max="15122" width="4.6640625" style="49" customWidth="1"/>
    <col min="15123" max="15136" width="0" style="49" hidden="1" customWidth="1"/>
    <col min="15137" max="15361" width="9.109375" style="49"/>
    <col min="15362" max="15362" width="0" style="49" hidden="1" customWidth="1"/>
    <col min="15363" max="15363" width="11.109375" style="49" customWidth="1"/>
    <col min="15364" max="15364" width="1.6640625" style="49" customWidth="1"/>
    <col min="15365" max="15365" width="7.109375" style="49" bestFit="1" customWidth="1"/>
    <col min="15366" max="15366" width="1.6640625" style="49" customWidth="1"/>
    <col min="15367" max="15367" width="12.6640625" style="49" customWidth="1"/>
    <col min="15368" max="15368" width="1.6640625" style="49" customWidth="1"/>
    <col min="15369" max="15369" width="20.6640625" style="49" customWidth="1"/>
    <col min="15370" max="15370" width="2.6640625" style="49" customWidth="1"/>
    <col min="15371" max="15371" width="10.5546875" style="49" customWidth="1"/>
    <col min="15372" max="15372" width="1.6640625" style="49" customWidth="1"/>
    <col min="15373" max="15373" width="10.5546875" style="49" customWidth="1"/>
    <col min="15374" max="15374" width="1.6640625" style="49" customWidth="1"/>
    <col min="15375" max="15375" width="12.6640625" style="49" customWidth="1"/>
    <col min="15376" max="15376" width="1.6640625" style="49" customWidth="1"/>
    <col min="15377" max="15377" width="22.88671875" style="49" customWidth="1"/>
    <col min="15378" max="15378" width="4.6640625" style="49" customWidth="1"/>
    <col min="15379" max="15392" width="0" style="49" hidden="1" customWidth="1"/>
    <col min="15393" max="15617" width="9.109375" style="49"/>
    <col min="15618" max="15618" width="0" style="49" hidden="1" customWidth="1"/>
    <col min="15619" max="15619" width="11.109375" style="49" customWidth="1"/>
    <col min="15620" max="15620" width="1.6640625" style="49" customWidth="1"/>
    <col min="15621" max="15621" width="7.109375" style="49" bestFit="1" customWidth="1"/>
    <col min="15622" max="15622" width="1.6640625" style="49" customWidth="1"/>
    <col min="15623" max="15623" width="12.6640625" style="49" customWidth="1"/>
    <col min="15624" max="15624" width="1.6640625" style="49" customWidth="1"/>
    <col min="15625" max="15625" width="20.6640625" style="49" customWidth="1"/>
    <col min="15626" max="15626" width="2.6640625" style="49" customWidth="1"/>
    <col min="15627" max="15627" width="10.5546875" style="49" customWidth="1"/>
    <col min="15628" max="15628" width="1.6640625" style="49" customWidth="1"/>
    <col min="15629" max="15629" width="10.5546875" style="49" customWidth="1"/>
    <col min="15630" max="15630" width="1.6640625" style="49" customWidth="1"/>
    <col min="15631" max="15631" width="12.6640625" style="49" customWidth="1"/>
    <col min="15632" max="15632" width="1.6640625" style="49" customWidth="1"/>
    <col min="15633" max="15633" width="22.88671875" style="49" customWidth="1"/>
    <col min="15634" max="15634" width="4.6640625" style="49" customWidth="1"/>
    <col min="15635" max="15648" width="0" style="49" hidden="1" customWidth="1"/>
    <col min="15649" max="15873" width="9.109375" style="49"/>
    <col min="15874" max="15874" width="0" style="49" hidden="1" customWidth="1"/>
    <col min="15875" max="15875" width="11.109375" style="49" customWidth="1"/>
    <col min="15876" max="15876" width="1.6640625" style="49" customWidth="1"/>
    <col min="15877" max="15877" width="7.109375" style="49" bestFit="1" customWidth="1"/>
    <col min="15878" max="15878" width="1.6640625" style="49" customWidth="1"/>
    <col min="15879" max="15879" width="12.6640625" style="49" customWidth="1"/>
    <col min="15880" max="15880" width="1.6640625" style="49" customWidth="1"/>
    <col min="15881" max="15881" width="20.6640625" style="49" customWidth="1"/>
    <col min="15882" max="15882" width="2.6640625" style="49" customWidth="1"/>
    <col min="15883" max="15883" width="10.5546875" style="49" customWidth="1"/>
    <col min="15884" max="15884" width="1.6640625" style="49" customWidth="1"/>
    <col min="15885" max="15885" width="10.5546875" style="49" customWidth="1"/>
    <col min="15886" max="15886" width="1.6640625" style="49" customWidth="1"/>
    <col min="15887" max="15887" width="12.6640625" style="49" customWidth="1"/>
    <col min="15888" max="15888" width="1.6640625" style="49" customWidth="1"/>
    <col min="15889" max="15889" width="22.88671875" style="49" customWidth="1"/>
    <col min="15890" max="15890" width="4.6640625" style="49" customWidth="1"/>
    <col min="15891" max="15904" width="0" style="49" hidden="1" customWidth="1"/>
    <col min="15905" max="16129" width="9.109375" style="49"/>
    <col min="16130" max="16130" width="0" style="49" hidden="1" customWidth="1"/>
    <col min="16131" max="16131" width="11.109375" style="49" customWidth="1"/>
    <col min="16132" max="16132" width="1.6640625" style="49" customWidth="1"/>
    <col min="16133" max="16133" width="7.109375" style="49" bestFit="1" customWidth="1"/>
    <col min="16134" max="16134" width="1.6640625" style="49" customWidth="1"/>
    <col min="16135" max="16135" width="12.6640625" style="49" customWidth="1"/>
    <col min="16136" max="16136" width="1.6640625" style="49" customWidth="1"/>
    <col min="16137" max="16137" width="20.6640625" style="49" customWidth="1"/>
    <col min="16138" max="16138" width="2.6640625" style="49" customWidth="1"/>
    <col min="16139" max="16139" width="10.5546875" style="49" customWidth="1"/>
    <col min="16140" max="16140" width="1.6640625" style="49" customWidth="1"/>
    <col min="16141" max="16141" width="10.5546875" style="49" customWidth="1"/>
    <col min="16142" max="16142" width="1.6640625" style="49" customWidth="1"/>
    <col min="16143" max="16143" width="12.6640625" style="49" customWidth="1"/>
    <col min="16144" max="16144" width="1.6640625" style="49" customWidth="1"/>
    <col min="16145" max="16145" width="22.88671875" style="49" customWidth="1"/>
    <col min="16146" max="16146" width="4.6640625" style="49" customWidth="1"/>
    <col min="16147" max="16160" width="0" style="49" hidden="1" customWidth="1"/>
    <col min="16161" max="16384" width="9.109375" style="49"/>
  </cols>
  <sheetData>
    <row r="1" spans="2:37" ht="15" customHeight="1" x14ac:dyDescent="0.3">
      <c r="B1" s="272" t="str">
        <f>Index!A1</f>
        <v xml:space="preserve">                                                               Office of the State Controller                                                                </v>
      </c>
      <c r="C1" s="272"/>
      <c r="D1" s="272"/>
      <c r="E1" s="272"/>
      <c r="F1" s="272"/>
      <c r="G1" s="272"/>
      <c r="H1" s="272"/>
      <c r="I1" s="272"/>
      <c r="J1" s="272"/>
      <c r="K1" s="272"/>
      <c r="L1" s="272"/>
      <c r="M1" s="272"/>
      <c r="N1" s="272"/>
      <c r="O1" s="272"/>
      <c r="P1" s="272"/>
      <c r="Q1" s="272"/>
      <c r="R1" s="272"/>
      <c r="S1" s="47"/>
      <c r="T1" s="47"/>
      <c r="U1" s="47"/>
      <c r="V1" s="47"/>
      <c r="W1" s="47"/>
      <c r="X1" s="47"/>
      <c r="Y1" s="47"/>
      <c r="Z1" s="47"/>
      <c r="AA1" s="47"/>
      <c r="AB1" s="47"/>
      <c r="AC1" s="47"/>
      <c r="AD1" s="47"/>
      <c r="AK1" s="259" t="str">
        <f>IF(Index!B19="na","NA","")</f>
        <v/>
      </c>
    </row>
    <row r="2" spans="2:37" ht="15" customHeight="1" x14ac:dyDescent="0.3">
      <c r="B2" s="274" t="str">
        <f>Index!A2</f>
        <v>2020 Transfers - Interim Worksheets</v>
      </c>
      <c r="C2" s="274"/>
      <c r="D2" s="274"/>
      <c r="E2" s="274"/>
      <c r="F2" s="274"/>
      <c r="G2" s="274"/>
      <c r="H2" s="274"/>
      <c r="I2" s="274"/>
      <c r="J2" s="274"/>
      <c r="K2" s="274"/>
      <c r="L2" s="274"/>
      <c r="M2" s="274"/>
      <c r="N2" s="274"/>
      <c r="O2" s="274"/>
      <c r="P2" s="274"/>
      <c r="Q2" s="274"/>
      <c r="R2" s="274"/>
      <c r="S2" s="47"/>
      <c r="T2" s="47"/>
      <c r="U2" s="47"/>
      <c r="V2" s="47"/>
      <c r="W2" s="47"/>
      <c r="X2" s="47"/>
      <c r="Y2" s="47"/>
      <c r="Z2" s="47"/>
      <c r="AA2" s="47"/>
      <c r="AB2" s="47"/>
      <c r="AC2" s="47"/>
      <c r="AD2" s="47"/>
      <c r="AK2" s="259"/>
    </row>
    <row r="3" spans="2:37" ht="15" customHeight="1" x14ac:dyDescent="0.3">
      <c r="B3" s="271" t="s">
        <v>668</v>
      </c>
      <c r="C3" s="271"/>
      <c r="D3" s="271"/>
      <c r="E3" s="271"/>
      <c r="F3" s="271"/>
      <c r="G3" s="271"/>
      <c r="H3" s="271"/>
      <c r="I3" s="271"/>
      <c r="J3" s="271"/>
      <c r="K3" s="271"/>
      <c r="L3" s="271"/>
      <c r="M3" s="271"/>
      <c r="N3" s="271"/>
      <c r="O3" s="271"/>
      <c r="P3" s="271"/>
      <c r="Q3" s="271"/>
      <c r="R3" s="271"/>
      <c r="S3" s="47"/>
      <c r="T3" s="47"/>
      <c r="U3" s="47"/>
      <c r="V3" s="47"/>
      <c r="W3" s="47"/>
      <c r="X3" s="47"/>
      <c r="Y3" s="47"/>
      <c r="Z3" s="47"/>
      <c r="AA3" s="47"/>
      <c r="AB3" s="47"/>
      <c r="AC3" s="47"/>
      <c r="AD3" s="47"/>
      <c r="AK3" s="259"/>
    </row>
    <row r="4" spans="2:37" ht="15" customHeight="1" x14ac:dyDescent="0.3">
      <c r="B4" s="119"/>
      <c r="C4" s="120"/>
      <c r="D4" s="120"/>
      <c r="E4" s="120"/>
      <c r="F4" s="120"/>
      <c r="G4" s="120"/>
      <c r="H4" s="120"/>
      <c r="I4" s="119"/>
      <c r="J4" s="120"/>
      <c r="K4" s="120"/>
      <c r="L4" s="120"/>
      <c r="M4" s="120"/>
      <c r="N4" s="120"/>
      <c r="O4" s="127"/>
      <c r="P4" s="120"/>
      <c r="Q4" s="120"/>
      <c r="R4" s="118" t="s">
        <v>264</v>
      </c>
      <c r="S4" s="47"/>
      <c r="T4" s="47"/>
      <c r="U4" s="47"/>
      <c r="V4" s="47"/>
      <c r="W4" s="47"/>
      <c r="X4" s="47"/>
      <c r="Y4" s="47"/>
      <c r="Z4" s="47"/>
      <c r="AA4" s="47"/>
      <c r="AB4" s="47"/>
      <c r="AC4" s="47"/>
      <c r="AD4" s="47"/>
    </row>
    <row r="5" spans="2:37" s="50" customFormat="1" ht="15" customHeight="1" x14ac:dyDescent="0.25">
      <c r="B5" s="94" t="s">
        <v>664</v>
      </c>
      <c r="C5" s="51"/>
      <c r="D5" s="51"/>
      <c r="E5" s="268" t="str">
        <f>AgyIdx</f>
        <v>01</v>
      </c>
      <c r="F5" s="268"/>
      <c r="G5" s="268"/>
      <c r="H5" s="268"/>
      <c r="I5" s="268"/>
      <c r="J5" s="268"/>
      <c r="K5" s="87"/>
      <c r="L5" s="94" t="s">
        <v>662</v>
      </c>
      <c r="M5" s="51"/>
      <c r="N5" s="51"/>
      <c r="O5" s="263" t="str">
        <f>Index!E12 &amp;  Index!E14</f>
        <v/>
      </c>
      <c r="P5" s="263"/>
      <c r="Q5" s="263"/>
      <c r="R5" s="263"/>
      <c r="S5" s="263"/>
      <c r="T5" s="263"/>
      <c r="U5" s="263"/>
      <c r="V5" s="263"/>
    </row>
    <row r="6" spans="2:37" s="50" customFormat="1" ht="15" customHeight="1" x14ac:dyDescent="0.25">
      <c r="B6" s="94" t="s">
        <v>665</v>
      </c>
      <c r="C6" s="51"/>
      <c r="D6" s="51"/>
      <c r="E6" s="269" t="str">
        <f>Index!E11</f>
        <v>North Carolina General Assembly</v>
      </c>
      <c r="F6" s="269"/>
      <c r="G6" s="269"/>
      <c r="H6" s="269"/>
      <c r="I6" s="269"/>
      <c r="J6" s="269"/>
      <c r="K6" s="51"/>
      <c r="L6" s="94" t="s">
        <v>663</v>
      </c>
      <c r="M6" s="51"/>
      <c r="N6" s="51"/>
      <c r="O6" s="267">
        <f>Index!E13</f>
        <v>0</v>
      </c>
      <c r="P6" s="267"/>
      <c r="Q6" s="267"/>
      <c r="R6" s="267"/>
      <c r="S6" s="209"/>
      <c r="T6" s="209"/>
      <c r="U6" s="209"/>
      <c r="V6" s="209"/>
    </row>
    <row r="7" spans="2:37" s="50" customFormat="1" ht="15" customHeight="1" x14ac:dyDescent="0.25">
      <c r="B7" s="94" t="s">
        <v>666</v>
      </c>
      <c r="C7" s="51"/>
      <c r="D7" s="112"/>
      <c r="E7" s="270"/>
      <c r="F7" s="270"/>
      <c r="G7" s="270"/>
      <c r="H7" s="270"/>
      <c r="I7" s="270"/>
      <c r="J7" s="270"/>
      <c r="K7" s="51"/>
      <c r="L7" s="113"/>
      <c r="M7" s="113"/>
      <c r="N7" s="113"/>
      <c r="O7" s="113"/>
      <c r="P7" s="113"/>
      <c r="Q7" s="113"/>
      <c r="R7" s="51"/>
      <c r="S7" s="51"/>
      <c r="T7" s="51"/>
      <c r="U7" s="51"/>
      <c r="V7" s="51"/>
    </row>
    <row r="8" spans="2:37" s="50" customFormat="1" ht="15" customHeight="1" thickBot="1" x14ac:dyDescent="0.3">
      <c r="B8" s="52"/>
      <c r="C8" s="52"/>
      <c r="D8" s="52"/>
      <c r="E8" s="52"/>
      <c r="F8" s="52"/>
      <c r="G8" s="52"/>
      <c r="H8" s="52"/>
      <c r="I8" s="53"/>
      <c r="J8" s="52"/>
      <c r="K8" s="52"/>
      <c r="L8" s="52"/>
      <c r="M8" s="52"/>
      <c r="N8" s="52"/>
      <c r="O8" s="52"/>
      <c r="P8" s="52"/>
      <c r="Q8" s="52"/>
      <c r="R8" s="52"/>
      <c r="S8" s="51"/>
      <c r="T8" s="51"/>
      <c r="U8" s="51"/>
      <c r="V8" s="51"/>
    </row>
    <row r="9" spans="2:37" s="50" customFormat="1" ht="15" customHeight="1" x14ac:dyDescent="0.25">
      <c r="B9" s="51"/>
      <c r="C9" s="51"/>
      <c r="D9" s="51"/>
      <c r="E9" s="51"/>
      <c r="F9" s="51"/>
      <c r="G9" s="51"/>
      <c r="H9" s="51"/>
      <c r="I9" s="54"/>
      <c r="J9" s="51"/>
      <c r="K9" s="51"/>
      <c r="L9" s="51"/>
      <c r="M9" s="51"/>
      <c r="N9" s="51"/>
      <c r="O9" s="51"/>
      <c r="P9" s="51"/>
      <c r="Q9" s="51"/>
      <c r="R9" s="51"/>
      <c r="S9" s="51"/>
      <c r="T9" s="51"/>
      <c r="U9" s="51"/>
      <c r="V9" s="51"/>
    </row>
    <row r="10" spans="2:37" s="50" customFormat="1" ht="15" customHeight="1" thickBot="1" x14ac:dyDescent="0.3">
      <c r="B10" s="273" t="s">
        <v>656</v>
      </c>
      <c r="C10" s="273"/>
      <c r="D10" s="273"/>
      <c r="E10" s="273"/>
      <c r="F10" s="273"/>
      <c r="G10" s="273"/>
      <c r="H10" s="273"/>
      <c r="I10" s="54"/>
      <c r="J10" s="273" t="s">
        <v>728</v>
      </c>
      <c r="K10" s="273"/>
      <c r="L10" s="273"/>
      <c r="M10" s="273"/>
      <c r="N10" s="273"/>
      <c r="O10" s="273"/>
      <c r="P10" s="273"/>
      <c r="Q10" s="117"/>
      <c r="R10" s="51"/>
      <c r="S10" s="51"/>
      <c r="T10" s="51"/>
      <c r="U10" s="51"/>
      <c r="V10" s="51"/>
    </row>
    <row r="11" spans="2:37" s="50" customFormat="1" ht="15" customHeight="1" x14ac:dyDescent="0.25">
      <c r="B11" s="51"/>
      <c r="C11" s="51"/>
      <c r="D11" s="51"/>
      <c r="E11" s="51"/>
      <c r="F11" s="117" t="s">
        <v>271</v>
      </c>
      <c r="G11" s="51"/>
      <c r="H11" s="51"/>
      <c r="I11" s="117"/>
      <c r="J11" s="51"/>
      <c r="K11" s="51"/>
      <c r="L11" s="51"/>
      <c r="M11" s="51"/>
      <c r="N11" s="117" t="s">
        <v>253</v>
      </c>
      <c r="O11" s="51"/>
      <c r="P11" s="51"/>
      <c r="Q11" s="51"/>
      <c r="R11" s="51"/>
      <c r="S11" s="51"/>
      <c r="T11" s="51"/>
      <c r="U11" s="51"/>
      <c r="V11" s="51"/>
    </row>
    <row r="12" spans="2:37" s="50" customFormat="1" ht="15" customHeight="1" x14ac:dyDescent="0.25">
      <c r="B12" s="128" t="s">
        <v>628</v>
      </c>
      <c r="C12" s="51"/>
      <c r="D12" s="128" t="s">
        <v>273</v>
      </c>
      <c r="E12" s="51"/>
      <c r="F12" s="117" t="s">
        <v>148</v>
      </c>
      <c r="G12" s="51"/>
      <c r="H12" s="51"/>
      <c r="I12" s="117"/>
      <c r="J12" s="117" t="s">
        <v>628</v>
      </c>
      <c r="K12" s="51"/>
      <c r="L12" s="117" t="s">
        <v>273</v>
      </c>
      <c r="M12" s="51"/>
      <c r="N12" s="117" t="s">
        <v>148</v>
      </c>
      <c r="O12" s="51"/>
      <c r="P12" s="51"/>
      <c r="Q12" s="51"/>
      <c r="R12" s="51"/>
      <c r="S12" s="51"/>
      <c r="T12" s="51"/>
      <c r="U12" s="51"/>
      <c r="V12" s="51"/>
    </row>
    <row r="13" spans="2:37" s="50" customFormat="1" ht="15" customHeight="1" thickBot="1" x14ac:dyDescent="0.3">
      <c r="B13" s="85" t="s">
        <v>655</v>
      </c>
      <c r="C13" s="117"/>
      <c r="D13" s="85" t="s">
        <v>655</v>
      </c>
      <c r="E13" s="117"/>
      <c r="F13" s="85" t="s">
        <v>655</v>
      </c>
      <c r="G13" s="51"/>
      <c r="H13" s="85" t="s">
        <v>272</v>
      </c>
      <c r="I13" s="117"/>
      <c r="J13" s="85" t="s">
        <v>655</v>
      </c>
      <c r="K13" s="117"/>
      <c r="L13" s="85" t="s">
        <v>655</v>
      </c>
      <c r="M13" s="117"/>
      <c r="N13" s="85" t="s">
        <v>655</v>
      </c>
      <c r="O13" s="51"/>
      <c r="P13" s="85" t="s">
        <v>272</v>
      </c>
      <c r="Q13" s="117"/>
      <c r="R13" s="85" t="s">
        <v>661</v>
      </c>
      <c r="S13" s="117"/>
      <c r="T13" s="117"/>
      <c r="U13" s="117"/>
      <c r="V13" s="117"/>
      <c r="W13" s="55"/>
      <c r="X13" s="55"/>
      <c r="Y13" s="55"/>
      <c r="Z13" s="55"/>
      <c r="AA13" s="55"/>
      <c r="AB13" s="55"/>
      <c r="AC13" s="55"/>
      <c r="AD13" s="55"/>
    </row>
    <row r="14" spans="2:37" s="50" customFormat="1" ht="15" customHeight="1" x14ac:dyDescent="0.25">
      <c r="B14" s="121"/>
      <c r="C14" s="122"/>
      <c r="D14" s="123"/>
      <c r="E14" s="122"/>
      <c r="F14" s="123"/>
      <c r="G14" s="122"/>
      <c r="H14" s="124"/>
      <c r="I14" s="51"/>
      <c r="J14" s="125"/>
      <c r="K14" s="126"/>
      <c r="L14" s="123"/>
      <c r="M14" s="122"/>
      <c r="N14" s="123"/>
      <c r="O14" s="51"/>
      <c r="P14" s="124"/>
      <c r="Q14" s="129"/>
      <c r="R14" s="124"/>
      <c r="S14" s="56" t="b">
        <f>IF(OR(T14=0,T14=4),TRUE, FALSE)</f>
        <v>1</v>
      </c>
      <c r="T14" s="56">
        <f>COUNTIF(U14:X14,FALSE)</f>
        <v>0</v>
      </c>
      <c r="U14" s="57" t="b">
        <f>ISBLANK(B14)</f>
        <v>1</v>
      </c>
      <c r="V14" s="57" t="b">
        <f>ISBLANK(D14)</f>
        <v>1</v>
      </c>
      <c r="W14" s="57" t="b">
        <f>ISBLANK(F14)</f>
        <v>1</v>
      </c>
      <c r="X14" s="57" t="b">
        <f>ISBLANK(H14)</f>
        <v>1</v>
      </c>
      <c r="Y14" s="56" t="b">
        <f>IF(OR(Z14=0,Z14=4),TRUE, FALSE)</f>
        <v>1</v>
      </c>
      <c r="Z14" s="56">
        <f>COUNTIF(AA14:AD14,FALSE)</f>
        <v>0</v>
      </c>
      <c r="AA14" s="57" t="b">
        <f>ISBLANK(J14)</f>
        <v>1</v>
      </c>
      <c r="AB14" s="57" t="b">
        <f>ISBLANK(L14)</f>
        <v>1</v>
      </c>
      <c r="AC14" s="57" t="b">
        <f>ISBLANK(N14)</f>
        <v>1</v>
      </c>
      <c r="AD14" s="57" t="b">
        <f>ISBLANK(P14)</f>
        <v>1</v>
      </c>
      <c r="AE14" s="58" t="b">
        <f>IF(ISBLANK(F14),TRUE,VALUE(LEFT(F14,4))=4381)</f>
        <v>1</v>
      </c>
      <c r="AF14" s="58" t="b">
        <f>IF(ISBLANK(N14),TRUE,VALUE(LEFT(N14,4))=5381)</f>
        <v>1</v>
      </c>
    </row>
    <row r="15" spans="2:37" s="50" customFormat="1" ht="15" customHeight="1" x14ac:dyDescent="0.25">
      <c r="B15" s="121"/>
      <c r="C15" s="122"/>
      <c r="D15" s="123"/>
      <c r="E15" s="122"/>
      <c r="F15" s="123"/>
      <c r="G15" s="122"/>
      <c r="H15" s="124"/>
      <c r="I15" s="51"/>
      <c r="J15" s="125"/>
      <c r="K15" s="126"/>
      <c r="L15" s="123"/>
      <c r="M15" s="122"/>
      <c r="N15" s="123"/>
      <c r="O15" s="51"/>
      <c r="P15" s="124"/>
      <c r="Q15" s="129"/>
      <c r="R15" s="124"/>
      <c r="S15" s="56" t="b">
        <f t="shared" ref="S15:S28" si="0">IF(OR(T15=0,T15=4),TRUE, FALSE)</f>
        <v>1</v>
      </c>
      <c r="T15" s="56">
        <f t="shared" ref="T15:T28" si="1">COUNTIF(U15:X15,FALSE)</f>
        <v>0</v>
      </c>
      <c r="U15" s="57" t="b">
        <f t="shared" ref="U15:U28" si="2">ISBLANK(B15)</f>
        <v>1</v>
      </c>
      <c r="V15" s="57" t="b">
        <f t="shared" ref="V15:V28" si="3">ISBLANK(D15)</f>
        <v>1</v>
      </c>
      <c r="W15" s="57" t="b">
        <f t="shared" ref="W15:W28" si="4">ISBLANK(F15)</f>
        <v>1</v>
      </c>
      <c r="X15" s="57" t="b">
        <f t="shared" ref="X15:X28" si="5">ISBLANK(H15)</f>
        <v>1</v>
      </c>
      <c r="Y15" s="56" t="b">
        <f t="shared" ref="Y15:Y28" si="6">IF(OR(Z15=0,Z15=4),TRUE, FALSE)</f>
        <v>1</v>
      </c>
      <c r="Z15" s="56">
        <f t="shared" ref="Z15:Z28" si="7">COUNTIF(AA15:AD15,FALSE)</f>
        <v>0</v>
      </c>
      <c r="AA15" s="57" t="b">
        <f t="shared" ref="AA15:AA28" si="8">ISBLANK(J15)</f>
        <v>1</v>
      </c>
      <c r="AB15" s="57" t="b">
        <f t="shared" ref="AB15:AB28" si="9">ISBLANK(L15)</f>
        <v>1</v>
      </c>
      <c r="AC15" s="57" t="b">
        <f t="shared" ref="AC15:AC28" si="10">ISBLANK(N15)</f>
        <v>1</v>
      </c>
      <c r="AD15" s="57" t="b">
        <f t="shared" ref="AD15:AD28" si="11">ISBLANK(P15)</f>
        <v>1</v>
      </c>
      <c r="AE15" s="58" t="b">
        <f t="shared" ref="AE15:AE28" si="12">IF(ISBLANK(F15),TRUE,VALUE(LEFT(F15,4))=4381)</f>
        <v>1</v>
      </c>
      <c r="AF15" s="58" t="b">
        <f t="shared" ref="AF15:AF28" si="13">IF(ISBLANK(N15),TRUE,VALUE(LEFT(N15,4))=5381)</f>
        <v>1</v>
      </c>
    </row>
    <row r="16" spans="2:37" s="50" customFormat="1" ht="15" customHeight="1" x14ac:dyDescent="0.25">
      <c r="B16" s="125"/>
      <c r="C16" s="122"/>
      <c r="D16" s="123"/>
      <c r="E16" s="122"/>
      <c r="F16" s="123"/>
      <c r="G16" s="122"/>
      <c r="H16" s="124"/>
      <c r="I16" s="51"/>
      <c r="J16" s="125"/>
      <c r="K16" s="126"/>
      <c r="L16" s="123"/>
      <c r="M16" s="122"/>
      <c r="N16" s="123"/>
      <c r="O16" s="51"/>
      <c r="P16" s="124"/>
      <c r="Q16" s="129"/>
      <c r="R16" s="124"/>
      <c r="S16" s="56" t="b">
        <f t="shared" si="0"/>
        <v>1</v>
      </c>
      <c r="T16" s="56">
        <f t="shared" si="1"/>
        <v>0</v>
      </c>
      <c r="U16" s="57" t="b">
        <f t="shared" si="2"/>
        <v>1</v>
      </c>
      <c r="V16" s="57" t="b">
        <f t="shared" si="3"/>
        <v>1</v>
      </c>
      <c r="W16" s="57" t="b">
        <f t="shared" si="4"/>
        <v>1</v>
      </c>
      <c r="X16" s="57" t="b">
        <f t="shared" si="5"/>
        <v>1</v>
      </c>
      <c r="Y16" s="56" t="b">
        <f t="shared" si="6"/>
        <v>1</v>
      </c>
      <c r="Z16" s="56">
        <f t="shared" si="7"/>
        <v>0</v>
      </c>
      <c r="AA16" s="57" t="b">
        <f t="shared" si="8"/>
        <v>1</v>
      </c>
      <c r="AB16" s="57" t="b">
        <f t="shared" si="9"/>
        <v>1</v>
      </c>
      <c r="AC16" s="57" t="b">
        <f t="shared" si="10"/>
        <v>1</v>
      </c>
      <c r="AD16" s="57" t="b">
        <f t="shared" si="11"/>
        <v>1</v>
      </c>
      <c r="AE16" s="58" t="b">
        <f t="shared" si="12"/>
        <v>1</v>
      </c>
      <c r="AF16" s="58" t="b">
        <f t="shared" si="13"/>
        <v>1</v>
      </c>
    </row>
    <row r="17" spans="2:32" s="50" customFormat="1" ht="15" customHeight="1" x14ac:dyDescent="0.25">
      <c r="B17" s="125"/>
      <c r="C17" s="122"/>
      <c r="D17" s="123"/>
      <c r="E17" s="122"/>
      <c r="F17" s="123"/>
      <c r="G17" s="122"/>
      <c r="H17" s="124"/>
      <c r="I17" s="51"/>
      <c r="J17" s="125"/>
      <c r="K17" s="126"/>
      <c r="L17" s="123"/>
      <c r="M17" s="122"/>
      <c r="N17" s="123"/>
      <c r="O17" s="51"/>
      <c r="P17" s="124"/>
      <c r="Q17" s="129"/>
      <c r="R17" s="124"/>
      <c r="S17" s="56" t="b">
        <f t="shared" si="0"/>
        <v>1</v>
      </c>
      <c r="T17" s="56">
        <f t="shared" si="1"/>
        <v>0</v>
      </c>
      <c r="U17" s="57" t="b">
        <f t="shared" si="2"/>
        <v>1</v>
      </c>
      <c r="V17" s="57" t="b">
        <f t="shared" si="3"/>
        <v>1</v>
      </c>
      <c r="W17" s="57" t="b">
        <f t="shared" si="4"/>
        <v>1</v>
      </c>
      <c r="X17" s="57" t="b">
        <f t="shared" si="5"/>
        <v>1</v>
      </c>
      <c r="Y17" s="56" t="b">
        <f t="shared" si="6"/>
        <v>1</v>
      </c>
      <c r="Z17" s="56">
        <f t="shared" si="7"/>
        <v>0</v>
      </c>
      <c r="AA17" s="57" t="b">
        <f t="shared" si="8"/>
        <v>1</v>
      </c>
      <c r="AB17" s="57" t="b">
        <f t="shared" si="9"/>
        <v>1</v>
      </c>
      <c r="AC17" s="57" t="b">
        <f t="shared" si="10"/>
        <v>1</v>
      </c>
      <c r="AD17" s="57" t="b">
        <f t="shared" si="11"/>
        <v>1</v>
      </c>
      <c r="AE17" s="58" t="b">
        <f t="shared" si="12"/>
        <v>1</v>
      </c>
      <c r="AF17" s="58" t="b">
        <f t="shared" si="13"/>
        <v>1</v>
      </c>
    </row>
    <row r="18" spans="2:32" s="50" customFormat="1" ht="15" customHeight="1" x14ac:dyDescent="0.25">
      <c r="B18" s="125"/>
      <c r="C18" s="122"/>
      <c r="D18" s="123"/>
      <c r="E18" s="122"/>
      <c r="F18" s="123"/>
      <c r="G18" s="122"/>
      <c r="H18" s="124"/>
      <c r="I18" s="51"/>
      <c r="J18" s="125"/>
      <c r="K18" s="126"/>
      <c r="L18" s="123"/>
      <c r="M18" s="122"/>
      <c r="N18" s="123"/>
      <c r="O18" s="51"/>
      <c r="P18" s="124"/>
      <c r="Q18" s="129"/>
      <c r="R18" s="124"/>
      <c r="S18" s="56" t="b">
        <f t="shared" si="0"/>
        <v>1</v>
      </c>
      <c r="T18" s="56">
        <f t="shared" si="1"/>
        <v>0</v>
      </c>
      <c r="U18" s="57" t="b">
        <f t="shared" si="2"/>
        <v>1</v>
      </c>
      <c r="V18" s="57" t="b">
        <f t="shared" si="3"/>
        <v>1</v>
      </c>
      <c r="W18" s="57" t="b">
        <f t="shared" si="4"/>
        <v>1</v>
      </c>
      <c r="X18" s="57" t="b">
        <f t="shared" si="5"/>
        <v>1</v>
      </c>
      <c r="Y18" s="56" t="b">
        <f t="shared" si="6"/>
        <v>1</v>
      </c>
      <c r="Z18" s="56">
        <f t="shared" si="7"/>
        <v>0</v>
      </c>
      <c r="AA18" s="57" t="b">
        <f t="shared" si="8"/>
        <v>1</v>
      </c>
      <c r="AB18" s="57" t="b">
        <f t="shared" si="9"/>
        <v>1</v>
      </c>
      <c r="AC18" s="57" t="b">
        <f t="shared" si="10"/>
        <v>1</v>
      </c>
      <c r="AD18" s="57" t="b">
        <f t="shared" si="11"/>
        <v>1</v>
      </c>
      <c r="AE18" s="58" t="b">
        <f t="shared" si="12"/>
        <v>1</v>
      </c>
      <c r="AF18" s="58" t="b">
        <f t="shared" si="13"/>
        <v>1</v>
      </c>
    </row>
    <row r="19" spans="2:32" s="50" customFormat="1" ht="15" customHeight="1" x14ac:dyDescent="0.25">
      <c r="B19" s="125"/>
      <c r="C19" s="122"/>
      <c r="D19" s="123"/>
      <c r="E19" s="122"/>
      <c r="F19" s="123"/>
      <c r="G19" s="122"/>
      <c r="H19" s="124"/>
      <c r="I19" s="51"/>
      <c r="J19" s="125"/>
      <c r="K19" s="126"/>
      <c r="L19" s="123"/>
      <c r="M19" s="122"/>
      <c r="N19" s="123"/>
      <c r="O19" s="51"/>
      <c r="P19" s="124"/>
      <c r="Q19" s="129"/>
      <c r="R19" s="124"/>
      <c r="S19" s="56" t="b">
        <f t="shared" si="0"/>
        <v>1</v>
      </c>
      <c r="T19" s="56">
        <f t="shared" si="1"/>
        <v>0</v>
      </c>
      <c r="U19" s="57" t="b">
        <f t="shared" si="2"/>
        <v>1</v>
      </c>
      <c r="V19" s="57" t="b">
        <f t="shared" si="3"/>
        <v>1</v>
      </c>
      <c r="W19" s="57" t="b">
        <f t="shared" si="4"/>
        <v>1</v>
      </c>
      <c r="X19" s="57" t="b">
        <f t="shared" si="5"/>
        <v>1</v>
      </c>
      <c r="Y19" s="56" t="b">
        <f t="shared" si="6"/>
        <v>1</v>
      </c>
      <c r="Z19" s="56">
        <f t="shared" si="7"/>
        <v>0</v>
      </c>
      <c r="AA19" s="57" t="b">
        <f t="shared" si="8"/>
        <v>1</v>
      </c>
      <c r="AB19" s="57" t="b">
        <f t="shared" si="9"/>
        <v>1</v>
      </c>
      <c r="AC19" s="57" t="b">
        <f t="shared" si="10"/>
        <v>1</v>
      </c>
      <c r="AD19" s="57" t="b">
        <f t="shared" si="11"/>
        <v>1</v>
      </c>
      <c r="AE19" s="58" t="b">
        <f t="shared" si="12"/>
        <v>1</v>
      </c>
      <c r="AF19" s="58" t="b">
        <f t="shared" si="13"/>
        <v>1</v>
      </c>
    </row>
    <row r="20" spans="2:32" s="50" customFormat="1" ht="15" customHeight="1" x14ac:dyDescent="0.25">
      <c r="B20" s="125"/>
      <c r="C20" s="122"/>
      <c r="D20" s="123"/>
      <c r="E20" s="122"/>
      <c r="F20" s="123"/>
      <c r="G20" s="122"/>
      <c r="H20" s="124"/>
      <c r="I20" s="51"/>
      <c r="J20" s="125"/>
      <c r="K20" s="126"/>
      <c r="L20" s="123"/>
      <c r="M20" s="122"/>
      <c r="N20" s="123"/>
      <c r="O20" s="51"/>
      <c r="P20" s="124"/>
      <c r="Q20" s="129"/>
      <c r="R20" s="124"/>
      <c r="S20" s="56" t="b">
        <f t="shared" si="0"/>
        <v>1</v>
      </c>
      <c r="T20" s="56">
        <f t="shared" si="1"/>
        <v>0</v>
      </c>
      <c r="U20" s="57" t="b">
        <f t="shared" si="2"/>
        <v>1</v>
      </c>
      <c r="V20" s="57" t="b">
        <f t="shared" si="3"/>
        <v>1</v>
      </c>
      <c r="W20" s="57" t="b">
        <f t="shared" si="4"/>
        <v>1</v>
      </c>
      <c r="X20" s="57" t="b">
        <f t="shared" si="5"/>
        <v>1</v>
      </c>
      <c r="Y20" s="56" t="b">
        <f t="shared" si="6"/>
        <v>1</v>
      </c>
      <c r="Z20" s="56">
        <f t="shared" si="7"/>
        <v>0</v>
      </c>
      <c r="AA20" s="57" t="b">
        <f t="shared" si="8"/>
        <v>1</v>
      </c>
      <c r="AB20" s="57" t="b">
        <f t="shared" si="9"/>
        <v>1</v>
      </c>
      <c r="AC20" s="57" t="b">
        <f t="shared" si="10"/>
        <v>1</v>
      </c>
      <c r="AD20" s="57" t="b">
        <f t="shared" si="11"/>
        <v>1</v>
      </c>
      <c r="AE20" s="58" t="b">
        <f t="shared" si="12"/>
        <v>1</v>
      </c>
      <c r="AF20" s="58" t="b">
        <f t="shared" si="13"/>
        <v>1</v>
      </c>
    </row>
    <row r="21" spans="2:32" s="50" customFormat="1" ht="15" customHeight="1" x14ac:dyDescent="0.25">
      <c r="B21" s="125"/>
      <c r="C21" s="122"/>
      <c r="D21" s="123"/>
      <c r="E21" s="122"/>
      <c r="F21" s="123"/>
      <c r="G21" s="122"/>
      <c r="H21" s="124"/>
      <c r="I21" s="51"/>
      <c r="J21" s="125"/>
      <c r="K21" s="126"/>
      <c r="L21" s="123"/>
      <c r="M21" s="122"/>
      <c r="N21" s="123"/>
      <c r="O21" s="51"/>
      <c r="P21" s="124"/>
      <c r="Q21" s="129"/>
      <c r="R21" s="124"/>
      <c r="S21" s="56" t="b">
        <f t="shared" si="0"/>
        <v>1</v>
      </c>
      <c r="T21" s="56">
        <f t="shared" si="1"/>
        <v>0</v>
      </c>
      <c r="U21" s="57" t="b">
        <f t="shared" si="2"/>
        <v>1</v>
      </c>
      <c r="V21" s="57" t="b">
        <f t="shared" si="3"/>
        <v>1</v>
      </c>
      <c r="W21" s="57" t="b">
        <f t="shared" si="4"/>
        <v>1</v>
      </c>
      <c r="X21" s="57" t="b">
        <f t="shared" si="5"/>
        <v>1</v>
      </c>
      <c r="Y21" s="56" t="b">
        <f t="shared" si="6"/>
        <v>1</v>
      </c>
      <c r="Z21" s="56">
        <f t="shared" si="7"/>
        <v>0</v>
      </c>
      <c r="AA21" s="57" t="b">
        <f t="shared" si="8"/>
        <v>1</v>
      </c>
      <c r="AB21" s="57" t="b">
        <f t="shared" si="9"/>
        <v>1</v>
      </c>
      <c r="AC21" s="57" t="b">
        <f t="shared" si="10"/>
        <v>1</v>
      </c>
      <c r="AD21" s="57" t="b">
        <f t="shared" si="11"/>
        <v>1</v>
      </c>
      <c r="AE21" s="58" t="b">
        <f t="shared" si="12"/>
        <v>1</v>
      </c>
      <c r="AF21" s="58" t="b">
        <f t="shared" si="13"/>
        <v>1</v>
      </c>
    </row>
    <row r="22" spans="2:32" s="50" customFormat="1" ht="15" customHeight="1" x14ac:dyDescent="0.25">
      <c r="B22" s="125"/>
      <c r="C22" s="122"/>
      <c r="D22" s="123"/>
      <c r="E22" s="122"/>
      <c r="F22" s="123"/>
      <c r="G22" s="122"/>
      <c r="H22" s="124"/>
      <c r="I22" s="51"/>
      <c r="J22" s="125"/>
      <c r="K22" s="126"/>
      <c r="L22" s="123"/>
      <c r="M22" s="122"/>
      <c r="N22" s="123"/>
      <c r="O22" s="51"/>
      <c r="P22" s="124"/>
      <c r="Q22" s="129"/>
      <c r="R22" s="124"/>
      <c r="S22" s="56" t="b">
        <f t="shared" si="0"/>
        <v>1</v>
      </c>
      <c r="T22" s="56">
        <f t="shared" si="1"/>
        <v>0</v>
      </c>
      <c r="U22" s="57" t="b">
        <f t="shared" si="2"/>
        <v>1</v>
      </c>
      <c r="V22" s="57" t="b">
        <f t="shared" si="3"/>
        <v>1</v>
      </c>
      <c r="W22" s="57" t="b">
        <f t="shared" si="4"/>
        <v>1</v>
      </c>
      <c r="X22" s="57" t="b">
        <f t="shared" si="5"/>
        <v>1</v>
      </c>
      <c r="Y22" s="56" t="b">
        <f t="shared" si="6"/>
        <v>1</v>
      </c>
      <c r="Z22" s="56">
        <f t="shared" si="7"/>
        <v>0</v>
      </c>
      <c r="AA22" s="57" t="b">
        <f t="shared" si="8"/>
        <v>1</v>
      </c>
      <c r="AB22" s="57" t="b">
        <f t="shared" si="9"/>
        <v>1</v>
      </c>
      <c r="AC22" s="57" t="b">
        <f t="shared" si="10"/>
        <v>1</v>
      </c>
      <c r="AD22" s="57" t="b">
        <f t="shared" si="11"/>
        <v>1</v>
      </c>
      <c r="AE22" s="58" t="b">
        <f t="shared" si="12"/>
        <v>1</v>
      </c>
      <c r="AF22" s="58" t="b">
        <f t="shared" si="13"/>
        <v>1</v>
      </c>
    </row>
    <row r="23" spans="2:32" s="50" customFormat="1" ht="15" customHeight="1" x14ac:dyDescent="0.25">
      <c r="B23" s="125"/>
      <c r="C23" s="122"/>
      <c r="D23" s="123"/>
      <c r="E23" s="122"/>
      <c r="F23" s="123"/>
      <c r="G23" s="122"/>
      <c r="H23" s="124"/>
      <c r="I23" s="51"/>
      <c r="J23" s="125"/>
      <c r="K23" s="126"/>
      <c r="L23" s="123"/>
      <c r="M23" s="122"/>
      <c r="N23" s="123"/>
      <c r="O23" s="51"/>
      <c r="P23" s="124"/>
      <c r="Q23" s="129"/>
      <c r="R23" s="124"/>
      <c r="S23" s="56" t="b">
        <f t="shared" si="0"/>
        <v>1</v>
      </c>
      <c r="T23" s="56">
        <f t="shared" si="1"/>
        <v>0</v>
      </c>
      <c r="U23" s="57" t="b">
        <f t="shared" si="2"/>
        <v>1</v>
      </c>
      <c r="V23" s="57" t="b">
        <f t="shared" si="3"/>
        <v>1</v>
      </c>
      <c r="W23" s="57" t="b">
        <f t="shared" si="4"/>
        <v>1</v>
      </c>
      <c r="X23" s="57" t="b">
        <f t="shared" si="5"/>
        <v>1</v>
      </c>
      <c r="Y23" s="56" t="b">
        <f t="shared" si="6"/>
        <v>1</v>
      </c>
      <c r="Z23" s="56">
        <f t="shared" si="7"/>
        <v>0</v>
      </c>
      <c r="AA23" s="57" t="b">
        <f t="shared" si="8"/>
        <v>1</v>
      </c>
      <c r="AB23" s="57" t="b">
        <f t="shared" si="9"/>
        <v>1</v>
      </c>
      <c r="AC23" s="57" t="b">
        <f t="shared" si="10"/>
        <v>1</v>
      </c>
      <c r="AD23" s="57" t="b">
        <f t="shared" si="11"/>
        <v>1</v>
      </c>
      <c r="AE23" s="58" t="b">
        <f t="shared" si="12"/>
        <v>1</v>
      </c>
      <c r="AF23" s="58" t="b">
        <f t="shared" si="13"/>
        <v>1</v>
      </c>
    </row>
    <row r="24" spans="2:32" s="50" customFormat="1" ht="15" customHeight="1" x14ac:dyDescent="0.25">
      <c r="B24" s="125"/>
      <c r="C24" s="122"/>
      <c r="D24" s="123"/>
      <c r="E24" s="122"/>
      <c r="F24" s="123"/>
      <c r="G24" s="122"/>
      <c r="H24" s="124"/>
      <c r="I24" s="51"/>
      <c r="J24" s="125"/>
      <c r="K24" s="126"/>
      <c r="L24" s="123"/>
      <c r="M24" s="122"/>
      <c r="N24" s="123"/>
      <c r="O24" s="51"/>
      <c r="P24" s="124"/>
      <c r="Q24" s="129"/>
      <c r="R24" s="124"/>
      <c r="S24" s="56" t="b">
        <f t="shared" si="0"/>
        <v>1</v>
      </c>
      <c r="T24" s="56">
        <f t="shared" si="1"/>
        <v>0</v>
      </c>
      <c r="U24" s="57" t="b">
        <f t="shared" si="2"/>
        <v>1</v>
      </c>
      <c r="V24" s="57" t="b">
        <f t="shared" si="3"/>
        <v>1</v>
      </c>
      <c r="W24" s="57" t="b">
        <f t="shared" si="4"/>
        <v>1</v>
      </c>
      <c r="X24" s="57" t="b">
        <f t="shared" si="5"/>
        <v>1</v>
      </c>
      <c r="Y24" s="56" t="b">
        <f t="shared" si="6"/>
        <v>1</v>
      </c>
      <c r="Z24" s="56">
        <f t="shared" si="7"/>
        <v>0</v>
      </c>
      <c r="AA24" s="57" t="b">
        <f t="shared" si="8"/>
        <v>1</v>
      </c>
      <c r="AB24" s="57" t="b">
        <f t="shared" si="9"/>
        <v>1</v>
      </c>
      <c r="AC24" s="57" t="b">
        <f t="shared" si="10"/>
        <v>1</v>
      </c>
      <c r="AD24" s="57" t="b">
        <f t="shared" si="11"/>
        <v>1</v>
      </c>
      <c r="AE24" s="58" t="b">
        <f t="shared" si="12"/>
        <v>1</v>
      </c>
      <c r="AF24" s="58" t="b">
        <f t="shared" si="13"/>
        <v>1</v>
      </c>
    </row>
    <row r="25" spans="2:32" s="50" customFormat="1" ht="15" customHeight="1" x14ac:dyDescent="0.25">
      <c r="B25" s="125"/>
      <c r="C25" s="122"/>
      <c r="D25" s="123"/>
      <c r="E25" s="122"/>
      <c r="F25" s="123"/>
      <c r="G25" s="122"/>
      <c r="H25" s="124"/>
      <c r="I25" s="51"/>
      <c r="J25" s="125"/>
      <c r="K25" s="126"/>
      <c r="L25" s="123"/>
      <c r="M25" s="122"/>
      <c r="N25" s="123"/>
      <c r="O25" s="51"/>
      <c r="P25" s="124"/>
      <c r="Q25" s="129"/>
      <c r="R25" s="124"/>
      <c r="S25" s="56" t="b">
        <f t="shared" si="0"/>
        <v>1</v>
      </c>
      <c r="T25" s="56">
        <f t="shared" si="1"/>
        <v>0</v>
      </c>
      <c r="U25" s="57" t="b">
        <f t="shared" si="2"/>
        <v>1</v>
      </c>
      <c r="V25" s="57" t="b">
        <f t="shared" si="3"/>
        <v>1</v>
      </c>
      <c r="W25" s="57" t="b">
        <f t="shared" si="4"/>
        <v>1</v>
      </c>
      <c r="X25" s="57" t="b">
        <f t="shared" si="5"/>
        <v>1</v>
      </c>
      <c r="Y25" s="56" t="b">
        <f t="shared" si="6"/>
        <v>1</v>
      </c>
      <c r="Z25" s="56">
        <f t="shared" si="7"/>
        <v>0</v>
      </c>
      <c r="AA25" s="57" t="b">
        <f t="shared" si="8"/>
        <v>1</v>
      </c>
      <c r="AB25" s="57" t="b">
        <f t="shared" si="9"/>
        <v>1</v>
      </c>
      <c r="AC25" s="57" t="b">
        <f t="shared" si="10"/>
        <v>1</v>
      </c>
      <c r="AD25" s="57" t="b">
        <f t="shared" si="11"/>
        <v>1</v>
      </c>
      <c r="AE25" s="58" t="b">
        <f t="shared" si="12"/>
        <v>1</v>
      </c>
      <c r="AF25" s="58" t="b">
        <f t="shared" si="13"/>
        <v>1</v>
      </c>
    </row>
    <row r="26" spans="2:32" s="50" customFormat="1" ht="15" customHeight="1" x14ac:dyDescent="0.25">
      <c r="B26" s="125"/>
      <c r="C26" s="122"/>
      <c r="D26" s="123"/>
      <c r="E26" s="122"/>
      <c r="F26" s="123"/>
      <c r="G26" s="122"/>
      <c r="H26" s="124"/>
      <c r="I26" s="51"/>
      <c r="J26" s="125"/>
      <c r="K26" s="126"/>
      <c r="L26" s="123"/>
      <c r="M26" s="122"/>
      <c r="N26" s="123"/>
      <c r="O26" s="51"/>
      <c r="P26" s="124"/>
      <c r="Q26" s="129"/>
      <c r="R26" s="124"/>
      <c r="S26" s="56" t="b">
        <f t="shared" si="0"/>
        <v>1</v>
      </c>
      <c r="T26" s="56">
        <f t="shared" si="1"/>
        <v>0</v>
      </c>
      <c r="U26" s="57" t="b">
        <f t="shared" si="2"/>
        <v>1</v>
      </c>
      <c r="V26" s="57" t="b">
        <f t="shared" si="3"/>
        <v>1</v>
      </c>
      <c r="W26" s="57" t="b">
        <f t="shared" si="4"/>
        <v>1</v>
      </c>
      <c r="X26" s="57" t="b">
        <f t="shared" si="5"/>
        <v>1</v>
      </c>
      <c r="Y26" s="56" t="b">
        <f t="shared" si="6"/>
        <v>1</v>
      </c>
      <c r="Z26" s="56">
        <f t="shared" si="7"/>
        <v>0</v>
      </c>
      <c r="AA26" s="57" t="b">
        <f t="shared" si="8"/>
        <v>1</v>
      </c>
      <c r="AB26" s="57" t="b">
        <f t="shared" si="9"/>
        <v>1</v>
      </c>
      <c r="AC26" s="57" t="b">
        <f t="shared" si="10"/>
        <v>1</v>
      </c>
      <c r="AD26" s="57" t="b">
        <f t="shared" si="11"/>
        <v>1</v>
      </c>
      <c r="AE26" s="58" t="b">
        <f t="shared" si="12"/>
        <v>1</v>
      </c>
      <c r="AF26" s="58" t="b">
        <f t="shared" si="13"/>
        <v>1</v>
      </c>
    </row>
    <row r="27" spans="2:32" s="50" customFormat="1" ht="15" customHeight="1" x14ac:dyDescent="0.25">
      <c r="B27" s="125"/>
      <c r="C27" s="122"/>
      <c r="D27" s="123"/>
      <c r="E27" s="122"/>
      <c r="F27" s="123"/>
      <c r="G27" s="122"/>
      <c r="H27" s="124"/>
      <c r="I27" s="51"/>
      <c r="J27" s="125"/>
      <c r="K27" s="126"/>
      <c r="L27" s="123"/>
      <c r="M27" s="122"/>
      <c r="N27" s="123"/>
      <c r="O27" s="51"/>
      <c r="P27" s="124"/>
      <c r="Q27" s="129"/>
      <c r="R27" s="124"/>
      <c r="S27" s="56" t="b">
        <f t="shared" si="0"/>
        <v>1</v>
      </c>
      <c r="T27" s="56">
        <f t="shared" si="1"/>
        <v>0</v>
      </c>
      <c r="U27" s="57" t="b">
        <f t="shared" si="2"/>
        <v>1</v>
      </c>
      <c r="V27" s="57" t="b">
        <f t="shared" si="3"/>
        <v>1</v>
      </c>
      <c r="W27" s="57" t="b">
        <f t="shared" si="4"/>
        <v>1</v>
      </c>
      <c r="X27" s="57" t="b">
        <f t="shared" si="5"/>
        <v>1</v>
      </c>
      <c r="Y27" s="56" t="b">
        <f t="shared" si="6"/>
        <v>1</v>
      </c>
      <c r="Z27" s="56">
        <f t="shared" si="7"/>
        <v>0</v>
      </c>
      <c r="AA27" s="57" t="b">
        <f t="shared" si="8"/>
        <v>1</v>
      </c>
      <c r="AB27" s="57" t="b">
        <f t="shared" si="9"/>
        <v>1</v>
      </c>
      <c r="AC27" s="57" t="b">
        <f t="shared" si="10"/>
        <v>1</v>
      </c>
      <c r="AD27" s="57" t="b">
        <f t="shared" si="11"/>
        <v>1</v>
      </c>
      <c r="AE27" s="58" t="b">
        <f t="shared" si="12"/>
        <v>1</v>
      </c>
      <c r="AF27" s="58" t="b">
        <f t="shared" si="13"/>
        <v>1</v>
      </c>
    </row>
    <row r="28" spans="2:32" s="50" customFormat="1" ht="15" customHeight="1" x14ac:dyDescent="0.25">
      <c r="B28" s="125"/>
      <c r="C28" s="122"/>
      <c r="D28" s="123"/>
      <c r="E28" s="122"/>
      <c r="F28" s="123"/>
      <c r="G28" s="122"/>
      <c r="H28" s="124"/>
      <c r="I28" s="51"/>
      <c r="J28" s="125"/>
      <c r="K28" s="126"/>
      <c r="L28" s="123"/>
      <c r="M28" s="122"/>
      <c r="N28" s="123"/>
      <c r="O28" s="51"/>
      <c r="P28" s="124"/>
      <c r="Q28" s="129"/>
      <c r="R28" s="124"/>
      <c r="S28" s="56" t="b">
        <f t="shared" si="0"/>
        <v>1</v>
      </c>
      <c r="T28" s="56">
        <f t="shared" si="1"/>
        <v>0</v>
      </c>
      <c r="U28" s="57" t="b">
        <f t="shared" si="2"/>
        <v>1</v>
      </c>
      <c r="V28" s="57" t="b">
        <f t="shared" si="3"/>
        <v>1</v>
      </c>
      <c r="W28" s="57" t="b">
        <f t="shared" si="4"/>
        <v>1</v>
      </c>
      <c r="X28" s="57" t="b">
        <f t="shared" si="5"/>
        <v>1</v>
      </c>
      <c r="Y28" s="56" t="b">
        <f t="shared" si="6"/>
        <v>1</v>
      </c>
      <c r="Z28" s="56">
        <f t="shared" si="7"/>
        <v>0</v>
      </c>
      <c r="AA28" s="57" t="b">
        <f t="shared" si="8"/>
        <v>1</v>
      </c>
      <c r="AB28" s="57" t="b">
        <f t="shared" si="9"/>
        <v>1</v>
      </c>
      <c r="AC28" s="57" t="b">
        <f t="shared" si="10"/>
        <v>1</v>
      </c>
      <c r="AD28" s="57" t="b">
        <f t="shared" si="11"/>
        <v>1</v>
      </c>
      <c r="AE28" s="58" t="b">
        <f t="shared" si="12"/>
        <v>1</v>
      </c>
      <c r="AF28" s="58" t="b">
        <f t="shared" si="13"/>
        <v>1</v>
      </c>
    </row>
    <row r="29" spans="2:32" s="50" customFormat="1" ht="15" customHeight="1" x14ac:dyDescent="0.25">
      <c r="B29" s="51"/>
      <c r="C29" s="51"/>
      <c r="D29" s="51"/>
      <c r="E29" s="51"/>
      <c r="F29" s="117"/>
      <c r="G29" s="117"/>
      <c r="H29" s="130"/>
      <c r="I29" s="51"/>
      <c r="J29" s="51"/>
      <c r="K29" s="51"/>
      <c r="L29" s="51"/>
      <c r="M29" s="51"/>
      <c r="N29" s="117"/>
      <c r="O29" s="117"/>
      <c r="P29" s="130"/>
      <c r="Q29" s="130"/>
      <c r="R29" s="131"/>
      <c r="S29" s="56">
        <f>COUNTIF(S14:S28,FALSE)</f>
        <v>0</v>
      </c>
      <c r="T29" s="132"/>
      <c r="U29" s="132"/>
      <c r="V29" s="132"/>
      <c r="W29" s="59"/>
      <c r="X29" s="59"/>
      <c r="Y29" s="56">
        <f>COUNTIF(Y14:Y28,FALSE)</f>
        <v>0</v>
      </c>
      <c r="Z29" s="59"/>
      <c r="AA29" s="59"/>
      <c r="AB29" s="59"/>
      <c r="AC29" s="59"/>
      <c r="AD29" s="59"/>
      <c r="AE29" s="59">
        <f>COUNTIF(AE14:AE28,FALSE)</f>
        <v>0</v>
      </c>
      <c r="AF29" s="59">
        <f>COUNTIF(AF14:AF28,FALSE)</f>
        <v>0</v>
      </c>
    </row>
    <row r="30" spans="2:32" s="60" customFormat="1" ht="21.75" customHeight="1" x14ac:dyDescent="0.25">
      <c r="F30" s="265"/>
      <c r="G30" s="265"/>
      <c r="H30" s="265"/>
      <c r="M30" s="266"/>
      <c r="N30" s="266"/>
      <c r="O30" s="114"/>
      <c r="P30" s="115"/>
      <c r="Q30" s="115"/>
      <c r="R30" s="59"/>
    </row>
    <row r="31" spans="2:32" ht="20.85" customHeight="1" x14ac:dyDescent="0.3"/>
    <row r="32" spans="2:32" ht="20.85" customHeight="1" x14ac:dyDescent="0.3"/>
    <row r="33" spans="1:30" ht="20.85" customHeight="1" x14ac:dyDescent="0.3">
      <c r="A33" s="12" t="str">
        <f ca="1">MID(CELL("filename",A3),FIND("]",CELL("filename",A3))+1,256)</f>
        <v>560</v>
      </c>
      <c r="B33" s="160" t="s">
        <v>684</v>
      </c>
    </row>
    <row r="34" spans="1:30" ht="20.85" customHeight="1" x14ac:dyDescent="0.3">
      <c r="A34" s="12" t="s">
        <v>86</v>
      </c>
      <c r="B34" s="159" t="s">
        <v>670</v>
      </c>
    </row>
    <row r="35" spans="1:30" ht="20.85" customHeight="1" x14ac:dyDescent="0.3">
      <c r="A35" s="12" t="s">
        <v>87</v>
      </c>
      <c r="B35" s="12" t="str">
        <f t="shared" ref="B35:B43" ca="1" si="14">IF(ISNA(INDEX(ErrorTable,MATCH($A$33&amp;$A35&amp;FALSE,ErrorKey,0),6)),"",INDEX(ErrorTable,MATCH($A$33&amp;$A35&amp;FALSE,ErrorKey,0),6))</f>
        <v/>
      </c>
    </row>
    <row r="36" spans="1:30" ht="20.85" customHeight="1" x14ac:dyDescent="0.3">
      <c r="A36" s="12" t="s">
        <v>88</v>
      </c>
      <c r="B36" s="12" t="str">
        <f t="shared" ca="1" si="14"/>
        <v/>
      </c>
    </row>
    <row r="37" spans="1:30" ht="20.85" customHeight="1" x14ac:dyDescent="0.3">
      <c r="A37" s="12" t="s">
        <v>89</v>
      </c>
      <c r="B37" s="12" t="str">
        <f t="shared" ca="1" si="14"/>
        <v/>
      </c>
      <c r="F37" s="49" t="s">
        <v>240</v>
      </c>
      <c r="N37" s="49" t="s">
        <v>240</v>
      </c>
      <c r="R37" s="49" t="s">
        <v>240</v>
      </c>
    </row>
    <row r="38" spans="1:30" ht="20.85" customHeight="1" x14ac:dyDescent="0.3">
      <c r="A38" s="12" t="s">
        <v>90</v>
      </c>
      <c r="B38" s="12" t="str">
        <f t="shared" ca="1" si="14"/>
        <v/>
      </c>
    </row>
    <row r="39" spans="1:30" ht="20.85" customHeight="1" x14ac:dyDescent="0.3">
      <c r="A39" s="12" t="s">
        <v>91</v>
      </c>
      <c r="B39" s="12" t="str">
        <f t="shared" ca="1" si="14"/>
        <v/>
      </c>
    </row>
    <row r="40" spans="1:30" ht="20.85" customHeight="1" x14ac:dyDescent="0.3">
      <c r="A40" s="12" t="s">
        <v>92</v>
      </c>
      <c r="B40" s="12" t="str">
        <f t="shared" ca="1" si="14"/>
        <v/>
      </c>
    </row>
    <row r="41" spans="1:30" ht="20.85" customHeight="1" x14ac:dyDescent="0.3">
      <c r="A41" s="12" t="s">
        <v>93</v>
      </c>
      <c r="B41" s="12" t="str">
        <f t="shared" ca="1" si="14"/>
        <v/>
      </c>
    </row>
    <row r="42" spans="1:30" ht="20.85" customHeight="1" x14ac:dyDescent="0.3">
      <c r="A42" s="12" t="s">
        <v>94</v>
      </c>
      <c r="B42" s="12" t="str">
        <f t="shared" ca="1" si="14"/>
        <v/>
      </c>
    </row>
    <row r="43" spans="1:30" ht="20.85" customHeight="1" x14ac:dyDescent="0.3">
      <c r="A43" s="12" t="s">
        <v>95</v>
      </c>
      <c r="B43" s="12" t="str">
        <f t="shared" ca="1" si="14"/>
        <v/>
      </c>
    </row>
    <row r="44" spans="1:30" ht="20.85" customHeight="1" x14ac:dyDescent="0.3">
      <c r="F44" s="49" t="s">
        <v>240</v>
      </c>
    </row>
    <row r="45" spans="1:30" ht="20.85" customHeight="1" x14ac:dyDescent="0.3"/>
    <row r="46" spans="1:30" ht="20.85" customHeight="1" x14ac:dyDescent="0.3"/>
    <row r="47" spans="1:30" ht="20.85" customHeight="1" x14ac:dyDescent="0.3">
      <c r="F47" s="64" t="s">
        <v>240</v>
      </c>
      <c r="G47" s="64"/>
      <c r="M47" s="64"/>
      <c r="N47" s="65" t="s">
        <v>240</v>
      </c>
      <c r="O47" s="65"/>
      <c r="R47" s="64" t="s">
        <v>240</v>
      </c>
      <c r="S47" s="64"/>
      <c r="T47" s="64"/>
      <c r="U47" s="64"/>
      <c r="V47" s="64"/>
      <c r="W47" s="64"/>
      <c r="X47" s="64"/>
      <c r="Y47" s="64"/>
      <c r="Z47" s="64"/>
      <c r="AA47" s="64"/>
      <c r="AB47" s="64"/>
      <c r="AC47" s="64"/>
      <c r="AD47" s="64"/>
    </row>
  </sheetData>
  <sheetProtection algorithmName="SHA-512" hashValue="T0yXX9On3R/7V4GUWFKCLwtwBM+stog0wJevEnwHEANGf1+Hs/XNrndV0p0OTrOyMXKQaX2Odnv9YPWrCAeZLg==" saltValue="p6SFGR5V+i0Dm1TNRVPJxA==" spinCount="100000" sheet="1" formatColumns="0" formatRows="0"/>
  <dataConsolidate/>
  <mergeCells count="13">
    <mergeCell ref="AK1:AK3"/>
    <mergeCell ref="B3:R3"/>
    <mergeCell ref="B1:R1"/>
    <mergeCell ref="B10:H10"/>
    <mergeCell ref="J10:P10"/>
    <mergeCell ref="B2:R2"/>
    <mergeCell ref="F30:H30"/>
    <mergeCell ref="M30:N30"/>
    <mergeCell ref="O6:R6"/>
    <mergeCell ref="O5:V5"/>
    <mergeCell ref="E5:J5"/>
    <mergeCell ref="E6:J6"/>
    <mergeCell ref="E7:J7"/>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count="4">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700-000000000000}">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700-000001000000}">
      <formula1>4</formula1>
    </dataValidation>
    <dataValidation type="textLength" operator="greaterThanOrEqual" allowBlank="1" showInputMessage="1" showErrorMessage="1" error="Account numbers must be at least 6 digits and begin with a 4384." sqref="F14:F28" xr:uid="{1D594402-A9E9-43A5-A58F-901AD39786CA}">
      <formula1>6</formula1>
    </dataValidation>
    <dataValidation type="textLength" operator="greaterThanOrEqual" allowBlank="1" showInputMessage="1" showErrorMessage="1" error="Account numbers must be at least 6 digits and begin with a 5384. " sqref="N14:N28" xr:uid="{CA92A8D8-DB40-45F4-8992-BBCED553934D}">
      <formula1>6</formula1>
    </dataValidation>
  </dataValidations>
  <hyperlinks>
    <hyperlink ref="B1:P1" location="Index!A1" display="Index!A1" xr:uid="{00000000-0004-0000-0700-000000000000}"/>
    <hyperlink ref="B33" location="Instructions560" display="560 Instructions" xr:uid="{00000000-0004-0000-0700-000001000000}"/>
    <hyperlink ref="B34" location="TransfersPurposeandUse" display="Transfer Accounts - Purpose and Use" xr:uid="{00000000-0004-0000-0700-000002000000}"/>
  </hyperlinks>
  <printOptions horizontalCentered="1"/>
  <pageMargins left="0.5" right="0.5" top="0.75" bottom="0.5" header="0.5" footer="0.5"/>
  <pageSetup scale="94" orientation="landscape" blackAndWhite="1" r:id="rId1"/>
  <headerFooter alignWithMargins="0">
    <oddFooter>&amp;R&amp;A</oddFooter>
  </headerFooter>
  <ignoredErrors>
    <ignoredError sqref="O5:V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7">
    <tabColor rgb="FFFFFF00"/>
  </sheetPr>
  <dimension ref="A1:L150"/>
  <sheetViews>
    <sheetView topLeftCell="C1" zoomScaleNormal="100" workbookViewId="0">
      <pane ySplit="2" topLeftCell="A3" activePane="bottomLeft" state="frozen"/>
      <selection activeCell="B12" sqref="B12"/>
      <selection pane="bottomLeft" activeCell="C1" sqref="C1"/>
    </sheetView>
  </sheetViews>
  <sheetFormatPr defaultColWidth="9.109375" defaultRowHeight="15.6" x14ac:dyDescent="0.3"/>
  <cols>
    <col min="1" max="1" width="11.44140625" style="14" hidden="1" customWidth="1"/>
    <col min="2" max="2" width="10.5546875" style="14" hidden="1" customWidth="1"/>
    <col min="3" max="3" width="15.6640625" style="14" customWidth="1"/>
    <col min="4" max="4" width="42.33203125" style="14" customWidth="1"/>
    <col min="5" max="6" width="10.5546875" style="14" hidden="1" customWidth="1"/>
    <col min="7" max="7" width="24.5546875" style="14" customWidth="1"/>
    <col min="8" max="8" width="21.88671875" style="14" customWidth="1"/>
    <col min="9" max="9" width="15.88671875" style="14" hidden="1" customWidth="1"/>
    <col min="10" max="10" width="69.109375" style="14" hidden="1" customWidth="1"/>
    <col min="11" max="12" width="0" style="14" hidden="1" customWidth="1"/>
    <col min="13" max="16384" width="9.109375" style="14"/>
  </cols>
  <sheetData>
    <row r="1" spans="1:12" ht="31.2" x14ac:dyDescent="0.3">
      <c r="B1" s="162"/>
      <c r="C1" s="216"/>
      <c r="D1" s="217" t="s">
        <v>242</v>
      </c>
      <c r="E1" s="18"/>
      <c r="F1" s="23" t="s">
        <v>312</v>
      </c>
      <c r="G1" s="24"/>
      <c r="I1" s="24" t="s">
        <v>77</v>
      </c>
    </row>
    <row r="2" spans="1:12" ht="33" customHeight="1" x14ac:dyDescent="0.3">
      <c r="A2" s="14" t="s">
        <v>44</v>
      </c>
      <c r="B2" s="162" t="s">
        <v>281</v>
      </c>
      <c r="C2" s="218" t="s">
        <v>310</v>
      </c>
      <c r="D2" s="219" t="s">
        <v>952</v>
      </c>
      <c r="E2" s="22" t="s">
        <v>311</v>
      </c>
      <c r="F2" s="24" t="s">
        <v>313</v>
      </c>
      <c r="G2" s="24" t="s">
        <v>961</v>
      </c>
      <c r="H2" s="24" t="s">
        <v>962</v>
      </c>
      <c r="I2" s="24" t="s">
        <v>314</v>
      </c>
      <c r="J2" s="23" t="s">
        <v>743</v>
      </c>
    </row>
    <row r="3" spans="1:12" x14ac:dyDescent="0.3">
      <c r="A3" s="14" t="s">
        <v>654</v>
      </c>
      <c r="B3" s="162">
        <v>1</v>
      </c>
      <c r="C3" s="162" t="s">
        <v>449</v>
      </c>
      <c r="D3" s="14" t="s">
        <v>52</v>
      </c>
      <c r="E3" s="14" t="s">
        <v>228</v>
      </c>
      <c r="F3" s="14" t="s">
        <v>271</v>
      </c>
      <c r="G3" s="220" t="s">
        <v>959</v>
      </c>
      <c r="H3" s="14" t="s">
        <v>960</v>
      </c>
      <c r="I3" s="34"/>
    </row>
    <row r="4" spans="1:12" x14ac:dyDescent="0.3">
      <c r="A4" s="14" t="s">
        <v>744</v>
      </c>
      <c r="B4" s="162">
        <v>2</v>
      </c>
      <c r="C4" s="162" t="s">
        <v>450</v>
      </c>
      <c r="D4" s="14" t="s">
        <v>286</v>
      </c>
      <c r="E4" s="14" t="s">
        <v>228</v>
      </c>
      <c r="F4" s="14" t="s">
        <v>271</v>
      </c>
      <c r="G4" s="34" t="s">
        <v>447</v>
      </c>
      <c r="H4" s="14" t="s">
        <v>448</v>
      </c>
      <c r="I4" s="34"/>
    </row>
    <row r="5" spans="1:12" x14ac:dyDescent="0.3">
      <c r="A5" s="14" t="s">
        <v>745</v>
      </c>
      <c r="B5" s="162">
        <v>3</v>
      </c>
      <c r="C5" s="162" t="s">
        <v>252</v>
      </c>
      <c r="D5" s="14" t="s">
        <v>287</v>
      </c>
      <c r="E5" s="14" t="s">
        <v>228</v>
      </c>
      <c r="F5" s="14" t="s">
        <v>271</v>
      </c>
      <c r="G5" s="34" t="s">
        <v>746</v>
      </c>
      <c r="H5" s="14" t="s">
        <v>747</v>
      </c>
      <c r="I5" s="34"/>
    </row>
    <row r="6" spans="1:12" x14ac:dyDescent="0.3">
      <c r="A6" s="14" t="s">
        <v>748</v>
      </c>
      <c r="B6" s="162">
        <v>4</v>
      </c>
      <c r="C6" s="162" t="s">
        <v>451</v>
      </c>
      <c r="D6" s="14" t="s">
        <v>288</v>
      </c>
      <c r="E6" s="14" t="s">
        <v>228</v>
      </c>
      <c r="F6" s="14" t="s">
        <v>271</v>
      </c>
      <c r="G6" s="34" t="s">
        <v>749</v>
      </c>
      <c r="H6" s="14" t="s">
        <v>750</v>
      </c>
      <c r="I6" s="34"/>
    </row>
    <row r="7" spans="1:12" x14ac:dyDescent="0.3">
      <c r="A7" s="14" t="s">
        <v>751</v>
      </c>
      <c r="B7" s="162">
        <v>5</v>
      </c>
      <c r="C7" s="162" t="s">
        <v>452</v>
      </c>
      <c r="D7" s="14" t="s">
        <v>53</v>
      </c>
      <c r="E7" s="14" t="s">
        <v>228</v>
      </c>
      <c r="F7" s="14" t="s">
        <v>271</v>
      </c>
      <c r="G7" s="34" t="s">
        <v>545</v>
      </c>
      <c r="H7" s="14" t="s">
        <v>546</v>
      </c>
      <c r="I7" s="34"/>
    </row>
    <row r="8" spans="1:12" x14ac:dyDescent="0.3">
      <c r="A8" s="14" t="s">
        <v>752</v>
      </c>
      <c r="B8" s="162">
        <v>6</v>
      </c>
      <c r="C8" s="162" t="s">
        <v>453</v>
      </c>
      <c r="D8" s="14" t="s">
        <v>47</v>
      </c>
      <c r="E8" s="14" t="s">
        <v>228</v>
      </c>
      <c r="F8" s="14" t="s">
        <v>271</v>
      </c>
      <c r="G8" s="34" t="s">
        <v>592</v>
      </c>
      <c r="H8" s="14" t="s">
        <v>372</v>
      </c>
      <c r="I8" s="34"/>
      <c r="K8" s="14" t="b">
        <v>0</v>
      </c>
    </row>
    <row r="9" spans="1:12" ht="16.5" customHeight="1" x14ac:dyDescent="0.3">
      <c r="A9" s="14" t="s">
        <v>753</v>
      </c>
      <c r="B9" s="162">
        <v>7</v>
      </c>
      <c r="C9" s="162" t="s">
        <v>454</v>
      </c>
      <c r="D9" s="14" t="s">
        <v>6</v>
      </c>
      <c r="E9" s="14" t="s">
        <v>228</v>
      </c>
      <c r="F9" s="14" t="s">
        <v>271</v>
      </c>
      <c r="G9" s="34" t="s">
        <v>520</v>
      </c>
      <c r="H9" s="14" t="s">
        <v>579</v>
      </c>
      <c r="I9" s="10"/>
      <c r="J9" s="35"/>
      <c r="K9" s="14" t="b">
        <v>0</v>
      </c>
    </row>
    <row r="10" spans="1:12" ht="16.5" hidden="1" customHeight="1" x14ac:dyDescent="0.3">
      <c r="A10" s="14" t="s">
        <v>754</v>
      </c>
      <c r="B10" s="162">
        <v>7</v>
      </c>
      <c r="C10" s="210" t="s">
        <v>454</v>
      </c>
      <c r="D10" s="215" t="s">
        <v>618</v>
      </c>
      <c r="E10" s="211" t="s">
        <v>755</v>
      </c>
      <c r="F10" s="211" t="s">
        <v>271</v>
      </c>
      <c r="G10" s="212" t="s">
        <v>520</v>
      </c>
      <c r="H10" s="211" t="s">
        <v>579</v>
      </c>
      <c r="I10" s="212">
        <v>2629</v>
      </c>
      <c r="J10" s="35"/>
      <c r="K10" s="14" t="b">
        <v>0</v>
      </c>
    </row>
    <row r="11" spans="1:12" ht="17.25" customHeight="1" x14ac:dyDescent="0.3">
      <c r="A11" s="14" t="s">
        <v>756</v>
      </c>
      <c r="B11" s="162">
        <v>8</v>
      </c>
      <c r="C11" s="162" t="s">
        <v>455</v>
      </c>
      <c r="D11" s="14" t="s">
        <v>168</v>
      </c>
      <c r="E11" s="14" t="s">
        <v>228</v>
      </c>
      <c r="F11" s="14" t="s">
        <v>271</v>
      </c>
      <c r="G11" s="220" t="s">
        <v>373</v>
      </c>
      <c r="H11" s="14" t="s">
        <v>953</v>
      </c>
      <c r="I11" s="10"/>
      <c r="K11" s="14" t="b">
        <v>0</v>
      </c>
      <c r="L11" s="14" t="b">
        <v>1</v>
      </c>
    </row>
    <row r="12" spans="1:12" x14ac:dyDescent="0.3">
      <c r="A12" s="14" t="s">
        <v>757</v>
      </c>
      <c r="B12" s="162">
        <v>9</v>
      </c>
      <c r="C12" s="162" t="s">
        <v>456</v>
      </c>
      <c r="D12" s="14" t="s">
        <v>57</v>
      </c>
      <c r="E12" s="14" t="s">
        <v>228</v>
      </c>
      <c r="F12" s="14" t="s">
        <v>271</v>
      </c>
      <c r="G12" s="34" t="s">
        <v>576</v>
      </c>
      <c r="H12" s="44" t="s">
        <v>577</v>
      </c>
      <c r="I12" s="34"/>
      <c r="K12" s="14" t="b">
        <v>0</v>
      </c>
      <c r="L12" s="14" t="b">
        <v>1</v>
      </c>
    </row>
    <row r="13" spans="1:12" x14ac:dyDescent="0.3">
      <c r="A13" s="14" t="s">
        <v>758</v>
      </c>
      <c r="B13" s="162">
        <v>10</v>
      </c>
      <c r="C13" s="162" t="s">
        <v>457</v>
      </c>
      <c r="D13" s="14" t="s">
        <v>58</v>
      </c>
      <c r="E13" s="14" t="s">
        <v>228</v>
      </c>
      <c r="F13" s="14" t="s">
        <v>271</v>
      </c>
      <c r="G13" s="220" t="s">
        <v>954</v>
      </c>
      <c r="H13" s="14" t="s">
        <v>374</v>
      </c>
      <c r="I13" s="34"/>
      <c r="K13" s="14" t="b">
        <v>0</v>
      </c>
      <c r="L13" s="14" t="b">
        <v>1</v>
      </c>
    </row>
    <row r="14" spans="1:12" x14ac:dyDescent="0.3">
      <c r="A14" s="14" t="s">
        <v>759</v>
      </c>
      <c r="B14" s="162">
        <v>11</v>
      </c>
      <c r="C14" s="162" t="s">
        <v>458</v>
      </c>
      <c r="D14" s="14" t="s">
        <v>59</v>
      </c>
      <c r="E14" s="14" t="s">
        <v>228</v>
      </c>
      <c r="F14" s="14" t="s">
        <v>271</v>
      </c>
      <c r="G14" s="34" t="s">
        <v>426</v>
      </c>
      <c r="H14" s="14" t="s">
        <v>427</v>
      </c>
      <c r="I14" s="34"/>
      <c r="K14" s="14" t="b">
        <v>0</v>
      </c>
      <c r="L14" s="14" t="b">
        <v>1</v>
      </c>
    </row>
    <row r="15" spans="1:12" x14ac:dyDescent="0.3">
      <c r="A15" s="14" t="s">
        <v>760</v>
      </c>
      <c r="B15" s="162">
        <v>12</v>
      </c>
      <c r="C15" s="162" t="s">
        <v>459</v>
      </c>
      <c r="D15" s="14" t="s">
        <v>60</v>
      </c>
      <c r="E15" s="14" t="s">
        <v>228</v>
      </c>
      <c r="F15" s="14" t="s">
        <v>271</v>
      </c>
      <c r="G15" s="34" t="s">
        <v>375</v>
      </c>
      <c r="H15" s="14" t="s">
        <v>526</v>
      </c>
      <c r="I15" s="34"/>
      <c r="K15" s="14" t="b">
        <v>0</v>
      </c>
      <c r="L15" s="14" t="b">
        <v>1</v>
      </c>
    </row>
    <row r="16" spans="1:12" x14ac:dyDescent="0.3">
      <c r="A16" s="14" t="s">
        <v>761</v>
      </c>
      <c r="B16" s="162">
        <v>13</v>
      </c>
      <c r="C16" s="162" t="s">
        <v>230</v>
      </c>
      <c r="D16" s="14" t="s">
        <v>40</v>
      </c>
      <c r="E16" s="14" t="s">
        <v>228</v>
      </c>
      <c r="F16" s="14" t="s">
        <v>271</v>
      </c>
      <c r="G16" s="34" t="s">
        <v>749</v>
      </c>
      <c r="H16" s="14" t="s">
        <v>750</v>
      </c>
      <c r="I16" s="34"/>
      <c r="K16" s="14" t="b">
        <v>0</v>
      </c>
      <c r="L16" s="14" t="b">
        <v>1</v>
      </c>
    </row>
    <row r="17" spans="1:12" x14ac:dyDescent="0.3">
      <c r="A17" s="14" t="s">
        <v>762</v>
      </c>
      <c r="B17" s="162">
        <v>14</v>
      </c>
      <c r="C17" s="162" t="s">
        <v>460</v>
      </c>
      <c r="D17" s="14" t="s">
        <v>41</v>
      </c>
      <c r="E17" s="14" t="s">
        <v>228</v>
      </c>
      <c r="F17" s="14" t="s">
        <v>271</v>
      </c>
      <c r="G17" s="34" t="s">
        <v>434</v>
      </c>
      <c r="H17" s="14" t="s">
        <v>435</v>
      </c>
      <c r="I17" s="34"/>
      <c r="K17" s="14" t="b">
        <v>0</v>
      </c>
      <c r="L17" s="14" t="b">
        <v>1</v>
      </c>
    </row>
    <row r="18" spans="1:12" x14ac:dyDescent="0.3">
      <c r="A18" s="14" t="s">
        <v>763</v>
      </c>
      <c r="B18" s="162">
        <v>15</v>
      </c>
      <c r="C18" s="162" t="s">
        <v>461</v>
      </c>
      <c r="D18" s="14" t="s">
        <v>22</v>
      </c>
      <c r="E18" s="14" t="s">
        <v>228</v>
      </c>
      <c r="F18" s="14" t="s">
        <v>271</v>
      </c>
      <c r="G18" s="34" t="s">
        <v>376</v>
      </c>
      <c r="H18" s="14" t="s">
        <v>377</v>
      </c>
      <c r="I18" s="34"/>
      <c r="K18" s="14" t="b">
        <v>0</v>
      </c>
      <c r="L18" s="14" t="b">
        <v>1</v>
      </c>
    </row>
    <row r="19" spans="1:12" x14ac:dyDescent="0.3">
      <c r="A19" s="14" t="s">
        <v>764</v>
      </c>
      <c r="B19" s="162">
        <v>16</v>
      </c>
      <c r="C19" s="162" t="s">
        <v>462</v>
      </c>
      <c r="D19" s="14" t="s">
        <v>557</v>
      </c>
      <c r="E19" s="14" t="s">
        <v>228</v>
      </c>
      <c r="F19" s="14" t="s">
        <v>271</v>
      </c>
      <c r="G19" s="34" t="s">
        <v>765</v>
      </c>
      <c r="H19" s="14" t="s">
        <v>591</v>
      </c>
      <c r="I19" s="11"/>
      <c r="K19" s="14" t="b">
        <v>0</v>
      </c>
      <c r="L19" s="14" t="b">
        <v>1</v>
      </c>
    </row>
    <row r="20" spans="1:12" x14ac:dyDescent="0.3">
      <c r="A20" s="14" t="s">
        <v>766</v>
      </c>
      <c r="B20" s="162">
        <v>17</v>
      </c>
      <c r="C20" s="162" t="s">
        <v>463</v>
      </c>
      <c r="D20" s="14" t="s">
        <v>244</v>
      </c>
      <c r="E20" s="14" t="s">
        <v>228</v>
      </c>
      <c r="F20" s="14" t="s">
        <v>271</v>
      </c>
      <c r="G20" s="34" t="s">
        <v>963</v>
      </c>
      <c r="H20" s="14" t="s">
        <v>570</v>
      </c>
      <c r="K20" s="14" t="b">
        <v>0</v>
      </c>
      <c r="L20" s="14" t="b">
        <v>1</v>
      </c>
    </row>
    <row r="21" spans="1:12" x14ac:dyDescent="0.3">
      <c r="A21" s="14" t="s">
        <v>767</v>
      </c>
      <c r="B21" s="162">
        <v>19</v>
      </c>
      <c r="C21" s="162" t="s">
        <v>344</v>
      </c>
      <c r="D21" s="14" t="s">
        <v>345</v>
      </c>
      <c r="E21" s="14" t="s">
        <v>228</v>
      </c>
      <c r="F21" s="14" t="s">
        <v>271</v>
      </c>
      <c r="G21" s="220" t="s">
        <v>955</v>
      </c>
      <c r="H21" s="14" t="s">
        <v>956</v>
      </c>
      <c r="J21" s="35"/>
      <c r="K21" s="14" t="b">
        <v>0</v>
      </c>
      <c r="L21" s="14" t="b">
        <v>1</v>
      </c>
    </row>
    <row r="22" spans="1:12" x14ac:dyDescent="0.3">
      <c r="A22" s="14" t="s">
        <v>768</v>
      </c>
      <c r="B22" s="162" t="s">
        <v>245</v>
      </c>
      <c r="C22" s="162" t="s">
        <v>245</v>
      </c>
      <c r="D22" s="14" t="s">
        <v>101</v>
      </c>
      <c r="E22" s="14" t="s">
        <v>228</v>
      </c>
      <c r="F22" s="14" t="s">
        <v>271</v>
      </c>
      <c r="G22" s="34" t="s">
        <v>444</v>
      </c>
      <c r="H22" s="14" t="s">
        <v>445</v>
      </c>
      <c r="J22" s="35"/>
      <c r="K22" s="14" t="b">
        <v>1</v>
      </c>
      <c r="L22" s="14" t="b">
        <v>1</v>
      </c>
    </row>
    <row r="23" spans="1:12" x14ac:dyDescent="0.3">
      <c r="A23" s="14" t="s">
        <v>769</v>
      </c>
      <c r="B23" s="162" t="s">
        <v>80</v>
      </c>
      <c r="C23" s="162" t="s">
        <v>80</v>
      </c>
      <c r="D23" s="14" t="s">
        <v>246</v>
      </c>
      <c r="E23" s="14" t="s">
        <v>228</v>
      </c>
      <c r="F23" s="14" t="s">
        <v>271</v>
      </c>
      <c r="G23" s="34" t="s">
        <v>573</v>
      </c>
      <c r="H23" s="14" t="s">
        <v>446</v>
      </c>
      <c r="J23" s="35"/>
      <c r="K23" s="14" t="b">
        <v>1</v>
      </c>
      <c r="L23" s="14" t="b">
        <v>1</v>
      </c>
    </row>
    <row r="24" spans="1:12" x14ac:dyDescent="0.3">
      <c r="A24" s="14" t="s">
        <v>770</v>
      </c>
      <c r="B24" s="46">
        <v>40</v>
      </c>
      <c r="C24" s="162" t="s">
        <v>593</v>
      </c>
      <c r="D24" s="14" t="s">
        <v>555</v>
      </c>
      <c r="E24" s="14" t="s">
        <v>228</v>
      </c>
      <c r="F24" s="14" t="s">
        <v>271</v>
      </c>
      <c r="G24" s="34" t="s">
        <v>749</v>
      </c>
      <c r="H24" s="14" t="s">
        <v>750</v>
      </c>
      <c r="K24" s="14" t="b">
        <v>0</v>
      </c>
      <c r="L24" s="14" t="b">
        <v>1</v>
      </c>
    </row>
    <row r="25" spans="1:12" x14ac:dyDescent="0.3">
      <c r="A25" s="14" t="s">
        <v>771</v>
      </c>
      <c r="B25" s="162">
        <v>41</v>
      </c>
      <c r="C25" s="162" t="s">
        <v>100</v>
      </c>
      <c r="D25" s="14" t="s">
        <v>556</v>
      </c>
      <c r="E25" s="14" t="s">
        <v>228</v>
      </c>
      <c r="F25" s="14" t="s">
        <v>271</v>
      </c>
      <c r="G25" s="34" t="s">
        <v>441</v>
      </c>
      <c r="H25" s="14" t="s">
        <v>687</v>
      </c>
      <c r="K25" s="14" t="b">
        <v>0</v>
      </c>
      <c r="L25" s="14" t="b">
        <v>1</v>
      </c>
    </row>
    <row r="26" spans="1:12" x14ac:dyDescent="0.3">
      <c r="A26" s="14" t="s">
        <v>772</v>
      </c>
      <c r="B26" s="162">
        <v>43</v>
      </c>
      <c r="C26" s="162" t="s">
        <v>464</v>
      </c>
      <c r="D26" s="14" t="s">
        <v>81</v>
      </c>
      <c r="E26" s="14" t="s">
        <v>228</v>
      </c>
      <c r="F26" s="14" t="s">
        <v>271</v>
      </c>
      <c r="G26" s="34" t="s">
        <v>688</v>
      </c>
      <c r="H26" s="14" t="s">
        <v>689</v>
      </c>
      <c r="J26" s="35"/>
      <c r="K26" s="14" t="b">
        <v>0</v>
      </c>
      <c r="L26" s="14" t="b">
        <v>1</v>
      </c>
    </row>
    <row r="27" spans="1:12" x14ac:dyDescent="0.3">
      <c r="A27" s="14" t="s">
        <v>773</v>
      </c>
      <c r="B27" s="162">
        <v>45</v>
      </c>
      <c r="C27" s="162" t="s">
        <v>465</v>
      </c>
      <c r="D27" s="14" t="s">
        <v>82</v>
      </c>
      <c r="E27" s="14" t="s">
        <v>228</v>
      </c>
      <c r="F27" s="14" t="s">
        <v>271</v>
      </c>
      <c r="G27" s="34" t="s">
        <v>378</v>
      </c>
      <c r="H27" s="14" t="s">
        <v>423</v>
      </c>
      <c r="J27" s="35"/>
      <c r="K27" s="14" t="b">
        <v>0</v>
      </c>
      <c r="L27" s="14" t="b">
        <v>1</v>
      </c>
    </row>
    <row r="28" spans="1:12" x14ac:dyDescent="0.3">
      <c r="A28" s="14" t="s">
        <v>774</v>
      </c>
      <c r="B28" s="162">
        <v>46</v>
      </c>
      <c r="C28" s="162" t="s">
        <v>466</v>
      </c>
      <c r="D28" s="14" t="s">
        <v>559</v>
      </c>
      <c r="E28" s="14" t="s">
        <v>228</v>
      </c>
      <c r="F28" s="14" t="s">
        <v>271</v>
      </c>
      <c r="G28" s="34" t="s">
        <v>541</v>
      </c>
      <c r="H28" s="14" t="s">
        <v>436</v>
      </c>
      <c r="K28" s="14" t="b">
        <v>0</v>
      </c>
      <c r="L28" s="14" t="b">
        <v>1</v>
      </c>
    </row>
    <row r="29" spans="1:12" hidden="1" x14ac:dyDescent="0.3">
      <c r="A29" s="17" t="s">
        <v>775</v>
      </c>
      <c r="B29" s="162" t="s">
        <v>308</v>
      </c>
      <c r="C29" s="210" t="s">
        <v>308</v>
      </c>
      <c r="D29" s="214" t="s">
        <v>319</v>
      </c>
      <c r="E29" s="211" t="s">
        <v>172</v>
      </c>
      <c r="F29" s="211" t="s">
        <v>229</v>
      </c>
      <c r="G29" s="212" t="s">
        <v>776</v>
      </c>
      <c r="H29" s="211" t="s">
        <v>777</v>
      </c>
      <c r="I29" s="211" t="s">
        <v>309</v>
      </c>
      <c r="K29" s="14" t="b">
        <v>1</v>
      </c>
      <c r="L29" s="14" t="b">
        <v>1</v>
      </c>
    </row>
    <row r="30" spans="1:12" hidden="1" x14ac:dyDescent="0.3">
      <c r="A30" s="14" t="s">
        <v>778</v>
      </c>
      <c r="B30" s="162">
        <v>48</v>
      </c>
      <c r="C30" s="210" t="s">
        <v>318</v>
      </c>
      <c r="D30" s="211" t="s">
        <v>144</v>
      </c>
      <c r="E30" s="211" t="s">
        <v>172</v>
      </c>
      <c r="F30" s="211" t="s">
        <v>229</v>
      </c>
      <c r="G30" s="212" t="s">
        <v>779</v>
      </c>
      <c r="H30" s="211" t="s">
        <v>780</v>
      </c>
      <c r="I30" s="211" t="s">
        <v>78</v>
      </c>
      <c r="K30" s="14" t="b">
        <v>0</v>
      </c>
      <c r="L30" s="14" t="b">
        <v>1</v>
      </c>
    </row>
    <row r="31" spans="1:12" hidden="1" x14ac:dyDescent="0.3">
      <c r="A31" s="14" t="s">
        <v>781</v>
      </c>
      <c r="B31" s="162" t="s">
        <v>224</v>
      </c>
      <c r="C31" s="210" t="s">
        <v>224</v>
      </c>
      <c r="D31" s="211" t="s">
        <v>225</v>
      </c>
      <c r="E31" s="211" t="s">
        <v>172</v>
      </c>
      <c r="F31" s="211" t="s">
        <v>229</v>
      </c>
      <c r="G31" s="212" t="s">
        <v>560</v>
      </c>
      <c r="H31" s="211" t="s">
        <v>561</v>
      </c>
      <c r="I31" s="212">
        <v>2635</v>
      </c>
      <c r="K31" s="14" t="b">
        <v>1</v>
      </c>
      <c r="L31" s="14" t="b">
        <v>1</v>
      </c>
    </row>
    <row r="32" spans="1:12" hidden="1" x14ac:dyDescent="0.3">
      <c r="A32" s="14" t="s">
        <v>782</v>
      </c>
      <c r="B32" s="162" t="s">
        <v>26</v>
      </c>
      <c r="C32" s="210" t="s">
        <v>26</v>
      </c>
      <c r="D32" s="211" t="s">
        <v>27</v>
      </c>
      <c r="E32" s="211" t="s">
        <v>172</v>
      </c>
      <c r="F32" s="211" t="s">
        <v>229</v>
      </c>
      <c r="G32" s="212" t="s">
        <v>562</v>
      </c>
      <c r="H32" s="211" t="s">
        <v>563</v>
      </c>
      <c r="I32" s="212">
        <v>2632</v>
      </c>
      <c r="K32" s="14" t="b">
        <v>1</v>
      </c>
      <c r="L32" s="14" t="b">
        <v>1</v>
      </c>
    </row>
    <row r="33" spans="1:11" hidden="1" x14ac:dyDescent="0.3">
      <c r="A33" s="14" t="s">
        <v>783</v>
      </c>
      <c r="B33" s="162" t="s">
        <v>25</v>
      </c>
      <c r="C33" s="210" t="s">
        <v>25</v>
      </c>
      <c r="D33" s="211" t="s">
        <v>102</v>
      </c>
      <c r="E33" s="211" t="s">
        <v>172</v>
      </c>
      <c r="F33" s="211" t="s">
        <v>229</v>
      </c>
      <c r="G33" s="212" t="s">
        <v>564</v>
      </c>
      <c r="H33" s="211" t="s">
        <v>565</v>
      </c>
      <c r="I33" s="212">
        <v>2637</v>
      </c>
      <c r="K33" s="14" t="b">
        <v>1</v>
      </c>
    </row>
    <row r="34" spans="1:11" hidden="1" x14ac:dyDescent="0.3">
      <c r="A34" s="14" t="s">
        <v>784</v>
      </c>
      <c r="B34" s="162" t="s">
        <v>294</v>
      </c>
      <c r="C34" s="210" t="s">
        <v>294</v>
      </c>
      <c r="D34" s="211" t="s">
        <v>295</v>
      </c>
      <c r="E34" s="211" t="s">
        <v>172</v>
      </c>
      <c r="F34" s="211" t="s">
        <v>229</v>
      </c>
      <c r="G34" s="212" t="s">
        <v>779</v>
      </c>
      <c r="H34" s="211" t="s">
        <v>780</v>
      </c>
      <c r="I34" s="212">
        <v>2638</v>
      </c>
    </row>
    <row r="35" spans="1:11" hidden="1" x14ac:dyDescent="0.3">
      <c r="A35" s="15" t="s">
        <v>785</v>
      </c>
      <c r="B35" s="162" t="s">
        <v>303</v>
      </c>
      <c r="C35" s="210" t="s">
        <v>303</v>
      </c>
      <c r="D35" s="214" t="s">
        <v>786</v>
      </c>
      <c r="E35" s="211" t="s">
        <v>172</v>
      </c>
      <c r="F35" s="211" t="s">
        <v>229</v>
      </c>
      <c r="G35" s="212" t="s">
        <v>566</v>
      </c>
      <c r="H35" s="211" t="s">
        <v>567</v>
      </c>
      <c r="I35" s="212">
        <v>2639</v>
      </c>
    </row>
    <row r="36" spans="1:11" hidden="1" x14ac:dyDescent="0.3">
      <c r="A36" s="15" t="s">
        <v>787</v>
      </c>
      <c r="B36" s="162" t="s">
        <v>368</v>
      </c>
      <c r="C36" s="210" t="s">
        <v>368</v>
      </c>
      <c r="D36" s="214" t="s">
        <v>370</v>
      </c>
      <c r="E36" s="211" t="s">
        <v>172</v>
      </c>
      <c r="F36" s="211" t="s">
        <v>229</v>
      </c>
      <c r="G36" s="212" t="s">
        <v>521</v>
      </c>
      <c r="H36" s="211" t="s">
        <v>522</v>
      </c>
      <c r="I36" s="212" t="s">
        <v>309</v>
      </c>
    </row>
    <row r="37" spans="1:11" hidden="1" x14ac:dyDescent="0.3">
      <c r="A37" s="15" t="s">
        <v>788</v>
      </c>
      <c r="B37" s="162" t="s">
        <v>369</v>
      </c>
      <c r="C37" s="210" t="s">
        <v>369</v>
      </c>
      <c r="D37" s="214" t="s">
        <v>371</v>
      </c>
      <c r="E37" s="211" t="s">
        <v>172</v>
      </c>
      <c r="F37" s="211" t="s">
        <v>229</v>
      </c>
      <c r="G37" s="212" t="s">
        <v>524</v>
      </c>
      <c r="H37" s="211" t="s">
        <v>525</v>
      </c>
      <c r="I37" s="212" t="s">
        <v>309</v>
      </c>
      <c r="J37" s="15"/>
    </row>
    <row r="38" spans="1:11" x14ac:dyDescent="0.3">
      <c r="A38" s="14" t="s">
        <v>789</v>
      </c>
      <c r="B38" s="162">
        <v>50</v>
      </c>
      <c r="C38" s="162" t="s">
        <v>467</v>
      </c>
      <c r="D38" s="14" t="s">
        <v>3</v>
      </c>
      <c r="E38" s="14" t="s">
        <v>228</v>
      </c>
      <c r="F38" s="14" t="s">
        <v>271</v>
      </c>
      <c r="G38" s="34" t="s">
        <v>554</v>
      </c>
      <c r="H38" s="43" t="s">
        <v>790</v>
      </c>
    </row>
    <row r="39" spans="1:11" x14ac:dyDescent="0.3">
      <c r="A39" s="14" t="s">
        <v>791</v>
      </c>
      <c r="B39" s="162">
        <v>60</v>
      </c>
      <c r="C39" s="162" t="s">
        <v>468</v>
      </c>
      <c r="D39" s="14" t="s">
        <v>4</v>
      </c>
      <c r="E39" s="14" t="s">
        <v>228</v>
      </c>
      <c r="F39" s="14" t="s">
        <v>271</v>
      </c>
      <c r="G39" s="34" t="s">
        <v>749</v>
      </c>
      <c r="H39" s="14" t="s">
        <v>750</v>
      </c>
    </row>
    <row r="40" spans="1:11" x14ac:dyDescent="0.3">
      <c r="A40" s="14" t="s">
        <v>792</v>
      </c>
      <c r="B40" s="162" t="s">
        <v>227</v>
      </c>
      <c r="C40" s="162" t="s">
        <v>227</v>
      </c>
      <c r="D40" s="14" t="s">
        <v>103</v>
      </c>
      <c r="E40" s="14" t="s">
        <v>228</v>
      </c>
      <c r="F40" s="14" t="s">
        <v>271</v>
      </c>
      <c r="G40" s="34" t="s">
        <v>957</v>
      </c>
      <c r="H40" s="14" t="s">
        <v>958</v>
      </c>
    </row>
    <row r="41" spans="1:11" x14ac:dyDescent="0.3">
      <c r="A41" s="14" t="s">
        <v>793</v>
      </c>
      <c r="B41" s="162">
        <v>67</v>
      </c>
      <c r="C41" s="162" t="s">
        <v>469</v>
      </c>
      <c r="D41" s="14" t="s">
        <v>42</v>
      </c>
      <c r="E41" s="14" t="s">
        <v>228</v>
      </c>
      <c r="F41" s="14" t="s">
        <v>271</v>
      </c>
      <c r="G41" s="34" t="s">
        <v>794</v>
      </c>
      <c r="H41" s="14" t="s">
        <v>430</v>
      </c>
    </row>
    <row r="42" spans="1:11" x14ac:dyDescent="0.3">
      <c r="A42" s="14" t="s">
        <v>795</v>
      </c>
      <c r="B42" s="162" t="s">
        <v>69</v>
      </c>
      <c r="C42" s="162" t="s">
        <v>69</v>
      </c>
      <c r="D42" s="14" t="s">
        <v>154</v>
      </c>
      <c r="E42" s="14" t="s">
        <v>228</v>
      </c>
      <c r="F42" s="14" t="s">
        <v>229</v>
      </c>
      <c r="G42" s="34" t="s">
        <v>796</v>
      </c>
      <c r="H42" s="14" t="s">
        <v>797</v>
      </c>
    </row>
    <row r="43" spans="1:11" x14ac:dyDescent="0.3">
      <c r="A43" s="14" t="s">
        <v>798</v>
      </c>
      <c r="B43" s="162" t="s">
        <v>353</v>
      </c>
      <c r="C43" s="162" t="s">
        <v>353</v>
      </c>
      <c r="D43" s="15" t="s">
        <v>352</v>
      </c>
      <c r="E43" s="14" t="s">
        <v>228</v>
      </c>
      <c r="F43" s="14" t="s">
        <v>229</v>
      </c>
      <c r="G43" s="34" t="s">
        <v>520</v>
      </c>
      <c r="H43" s="14" t="s">
        <v>579</v>
      </c>
      <c r="J43" s="17"/>
    </row>
    <row r="44" spans="1:11" hidden="1" x14ac:dyDescent="0.3">
      <c r="A44" s="14" t="s">
        <v>799</v>
      </c>
      <c r="B44" s="162">
        <v>87</v>
      </c>
      <c r="C44" s="210" t="s">
        <v>317</v>
      </c>
      <c r="D44" s="211" t="s">
        <v>292</v>
      </c>
      <c r="E44" s="211" t="s">
        <v>172</v>
      </c>
      <c r="F44" s="211" t="s">
        <v>271</v>
      </c>
      <c r="G44" s="212" t="s">
        <v>506</v>
      </c>
      <c r="H44" s="211" t="s">
        <v>690</v>
      </c>
      <c r="I44" s="211" t="s">
        <v>68</v>
      </c>
      <c r="J44" s="213" t="s">
        <v>339</v>
      </c>
    </row>
    <row r="45" spans="1:11" x14ac:dyDescent="0.3">
      <c r="A45" s="14" t="s">
        <v>800</v>
      </c>
      <c r="B45" s="162" t="s">
        <v>276</v>
      </c>
      <c r="C45" s="162" t="s">
        <v>276</v>
      </c>
      <c r="D45" s="14" t="s">
        <v>277</v>
      </c>
      <c r="E45" s="14" t="s">
        <v>228</v>
      </c>
      <c r="F45" s="14" t="s">
        <v>271</v>
      </c>
      <c r="G45" s="34" t="s">
        <v>581</v>
      </c>
      <c r="H45" s="14" t="s">
        <v>582</v>
      </c>
    </row>
    <row r="46" spans="1:11" x14ac:dyDescent="0.3">
      <c r="A46" s="14" t="s">
        <v>801</v>
      </c>
      <c r="B46" s="162" t="s">
        <v>279</v>
      </c>
      <c r="C46" s="162" t="s">
        <v>279</v>
      </c>
      <c r="D46" s="14" t="s">
        <v>278</v>
      </c>
      <c r="E46" s="14" t="s">
        <v>228</v>
      </c>
      <c r="F46" s="14" t="s">
        <v>271</v>
      </c>
      <c r="G46" s="34" t="s">
        <v>424</v>
      </c>
      <c r="H46" s="14" t="s">
        <v>425</v>
      </c>
    </row>
    <row r="47" spans="1:11" x14ac:dyDescent="0.3">
      <c r="A47" s="14" t="s">
        <v>802</v>
      </c>
      <c r="B47" s="162" t="s">
        <v>5</v>
      </c>
      <c r="C47" s="162" t="s">
        <v>5</v>
      </c>
      <c r="D47" s="14" t="s">
        <v>96</v>
      </c>
      <c r="E47" s="14" t="s">
        <v>228</v>
      </c>
      <c r="F47" s="14" t="s">
        <v>271</v>
      </c>
      <c r="G47" s="34" t="s">
        <v>803</v>
      </c>
      <c r="H47" s="14" t="s">
        <v>804</v>
      </c>
    </row>
    <row r="48" spans="1:11" ht="18" hidden="1" x14ac:dyDescent="0.35">
      <c r="A48" s="14" t="s">
        <v>805</v>
      </c>
      <c r="B48" s="162" t="s">
        <v>71</v>
      </c>
      <c r="C48" s="210" t="s">
        <v>71</v>
      </c>
      <c r="D48" s="211" t="s">
        <v>28</v>
      </c>
      <c r="E48" s="211" t="s">
        <v>172</v>
      </c>
      <c r="F48" s="211" t="s">
        <v>315</v>
      </c>
      <c r="G48" s="212" t="s">
        <v>548</v>
      </c>
      <c r="H48" s="211" t="s">
        <v>379</v>
      </c>
      <c r="I48" s="211" t="s">
        <v>68</v>
      </c>
      <c r="J48" s="213" t="s">
        <v>361</v>
      </c>
    </row>
    <row r="49" spans="1:10" ht="18" hidden="1" x14ac:dyDescent="0.35">
      <c r="A49" s="14" t="s">
        <v>806</v>
      </c>
      <c r="B49" s="162" t="s">
        <v>72</v>
      </c>
      <c r="C49" s="210" t="s">
        <v>72</v>
      </c>
      <c r="D49" s="211" t="s">
        <v>155</v>
      </c>
      <c r="E49" s="211" t="s">
        <v>172</v>
      </c>
      <c r="F49" s="211" t="s">
        <v>315</v>
      </c>
      <c r="G49" s="212" t="s">
        <v>807</v>
      </c>
      <c r="H49" s="211" t="s">
        <v>808</v>
      </c>
      <c r="I49" s="211" t="s">
        <v>68</v>
      </c>
      <c r="J49" s="214"/>
    </row>
    <row r="50" spans="1:10" ht="18" hidden="1" x14ac:dyDescent="0.35">
      <c r="A50" s="14" t="s">
        <v>809</v>
      </c>
      <c r="B50" s="162" t="s">
        <v>73</v>
      </c>
      <c r="C50" s="210" t="s">
        <v>73</v>
      </c>
      <c r="D50" s="211" t="s">
        <v>29</v>
      </c>
      <c r="E50" s="211" t="s">
        <v>172</v>
      </c>
      <c r="F50" s="211" t="s">
        <v>315</v>
      </c>
      <c r="G50" s="212" t="s">
        <v>437</v>
      </c>
      <c r="H50" s="211" t="s">
        <v>438</v>
      </c>
      <c r="I50" s="211" t="s">
        <v>68</v>
      </c>
      <c r="J50" s="214"/>
    </row>
    <row r="51" spans="1:10" ht="18" hidden="1" x14ac:dyDescent="0.35">
      <c r="A51" s="14" t="s">
        <v>810</v>
      </c>
      <c r="B51" s="162" t="s">
        <v>74</v>
      </c>
      <c r="C51" s="210" t="s">
        <v>74</v>
      </c>
      <c r="D51" s="211" t="s">
        <v>156</v>
      </c>
      <c r="E51" s="211" t="s">
        <v>172</v>
      </c>
      <c r="F51" s="211" t="s">
        <v>315</v>
      </c>
      <c r="G51" s="212" t="s">
        <v>811</v>
      </c>
      <c r="H51" s="211" t="s">
        <v>812</v>
      </c>
      <c r="I51" s="211" t="s">
        <v>68</v>
      </c>
      <c r="J51" s="211"/>
    </row>
    <row r="52" spans="1:10" ht="18" hidden="1" x14ac:dyDescent="0.35">
      <c r="A52" s="14" t="s">
        <v>813</v>
      </c>
      <c r="B52" s="162" t="s">
        <v>75</v>
      </c>
      <c r="C52" s="210" t="s">
        <v>75</v>
      </c>
      <c r="D52" s="211" t="s">
        <v>33</v>
      </c>
      <c r="E52" s="211" t="s">
        <v>172</v>
      </c>
      <c r="F52" s="211" t="s">
        <v>315</v>
      </c>
      <c r="G52" s="212" t="s">
        <v>428</v>
      </c>
      <c r="H52" s="211" t="s">
        <v>429</v>
      </c>
      <c r="I52" s="211" t="s">
        <v>68</v>
      </c>
      <c r="J52" s="211"/>
    </row>
    <row r="53" spans="1:10" ht="18" hidden="1" x14ac:dyDescent="0.35">
      <c r="A53" s="14" t="s">
        <v>814</v>
      </c>
      <c r="B53" s="162" t="s">
        <v>76</v>
      </c>
      <c r="C53" s="210" t="s">
        <v>76</v>
      </c>
      <c r="D53" s="211" t="s">
        <v>34</v>
      </c>
      <c r="E53" s="211" t="s">
        <v>172</v>
      </c>
      <c r="F53" s="211" t="s">
        <v>315</v>
      </c>
      <c r="G53" s="212" t="s">
        <v>574</v>
      </c>
      <c r="H53" s="211" t="s">
        <v>380</v>
      </c>
      <c r="I53" s="211" t="s">
        <v>68</v>
      </c>
      <c r="J53" s="211"/>
    </row>
    <row r="54" spans="1:10" ht="18" hidden="1" x14ac:dyDescent="0.35">
      <c r="A54" s="14" t="s">
        <v>815</v>
      </c>
      <c r="B54" s="162" t="s">
        <v>7</v>
      </c>
      <c r="C54" s="210" t="s">
        <v>7</v>
      </c>
      <c r="D54" s="211" t="s">
        <v>35</v>
      </c>
      <c r="E54" s="211" t="s">
        <v>172</v>
      </c>
      <c r="F54" s="211" t="s">
        <v>315</v>
      </c>
      <c r="G54" s="212" t="s">
        <v>568</v>
      </c>
      <c r="H54" s="211" t="s">
        <v>569</v>
      </c>
      <c r="I54" s="211" t="s">
        <v>68</v>
      </c>
      <c r="J54" s="214"/>
    </row>
    <row r="55" spans="1:10" ht="18" hidden="1" x14ac:dyDescent="0.35">
      <c r="A55" s="14" t="s">
        <v>816</v>
      </c>
      <c r="B55" s="162" t="s">
        <v>8</v>
      </c>
      <c r="C55" s="210" t="s">
        <v>8</v>
      </c>
      <c r="D55" s="211" t="s">
        <v>0</v>
      </c>
      <c r="E55" s="211" t="s">
        <v>172</v>
      </c>
      <c r="F55" s="211" t="s">
        <v>315</v>
      </c>
      <c r="G55" s="212" t="s">
        <v>571</v>
      </c>
      <c r="H55" s="211" t="s">
        <v>572</v>
      </c>
      <c r="I55" s="211" t="s">
        <v>68</v>
      </c>
      <c r="J55" s="214"/>
    </row>
    <row r="56" spans="1:10" ht="18" hidden="1" x14ac:dyDescent="0.35">
      <c r="A56" s="14" t="s">
        <v>817</v>
      </c>
      <c r="B56" s="162" t="s">
        <v>9</v>
      </c>
      <c r="C56" s="210" t="s">
        <v>9</v>
      </c>
      <c r="D56" s="211" t="s">
        <v>291</v>
      </c>
      <c r="E56" s="211" t="s">
        <v>172</v>
      </c>
      <c r="F56" s="211" t="s">
        <v>315</v>
      </c>
      <c r="G56" s="212" t="s">
        <v>540</v>
      </c>
      <c r="H56" s="211" t="s">
        <v>381</v>
      </c>
      <c r="I56" s="211" t="s">
        <v>68</v>
      </c>
      <c r="J56" s="214"/>
    </row>
    <row r="57" spans="1:10" ht="18" hidden="1" x14ac:dyDescent="0.35">
      <c r="A57" s="14" t="s">
        <v>818</v>
      </c>
      <c r="B57" s="162" t="s">
        <v>10</v>
      </c>
      <c r="C57" s="210" t="s">
        <v>10</v>
      </c>
      <c r="D57" s="211" t="s">
        <v>31</v>
      </c>
      <c r="E57" s="211" t="s">
        <v>172</v>
      </c>
      <c r="F57" s="211" t="s">
        <v>315</v>
      </c>
      <c r="G57" s="212" t="s">
        <v>382</v>
      </c>
      <c r="H57" s="211" t="s">
        <v>383</v>
      </c>
      <c r="I57" s="211" t="s">
        <v>68</v>
      </c>
      <c r="J57" s="211"/>
    </row>
    <row r="58" spans="1:10" ht="18" hidden="1" x14ac:dyDescent="0.35">
      <c r="A58" s="14" t="s">
        <v>819</v>
      </c>
      <c r="B58" s="162" t="s">
        <v>160</v>
      </c>
      <c r="C58" s="210" t="s">
        <v>160</v>
      </c>
      <c r="D58" s="211" t="s">
        <v>30</v>
      </c>
      <c r="E58" s="211" t="s">
        <v>172</v>
      </c>
      <c r="F58" s="211" t="s">
        <v>315</v>
      </c>
      <c r="G58" s="212" t="s">
        <v>439</v>
      </c>
      <c r="H58" s="211" t="s">
        <v>440</v>
      </c>
      <c r="I58" s="211" t="s">
        <v>68</v>
      </c>
      <c r="J58" s="211"/>
    </row>
    <row r="59" spans="1:10" ht="18" hidden="1" x14ac:dyDescent="0.35">
      <c r="A59" s="14" t="s">
        <v>820</v>
      </c>
      <c r="B59" s="162" t="s">
        <v>161</v>
      </c>
      <c r="C59" s="210" t="s">
        <v>161</v>
      </c>
      <c r="D59" s="211" t="s">
        <v>36</v>
      </c>
      <c r="E59" s="211" t="s">
        <v>172</v>
      </c>
      <c r="F59" s="211" t="s">
        <v>315</v>
      </c>
      <c r="G59" s="212" t="s">
        <v>542</v>
      </c>
      <c r="H59" s="211" t="s">
        <v>543</v>
      </c>
      <c r="I59" s="211" t="s">
        <v>68</v>
      </c>
      <c r="J59" s="211"/>
    </row>
    <row r="60" spans="1:10" ht="18" hidden="1" x14ac:dyDescent="0.35">
      <c r="A60" s="14" t="s">
        <v>821</v>
      </c>
      <c r="B60" s="162" t="s">
        <v>162</v>
      </c>
      <c r="C60" s="210" t="s">
        <v>162</v>
      </c>
      <c r="D60" s="211" t="s">
        <v>32</v>
      </c>
      <c r="E60" s="211" t="s">
        <v>172</v>
      </c>
      <c r="F60" s="211" t="s">
        <v>315</v>
      </c>
      <c r="G60" s="212" t="s">
        <v>384</v>
      </c>
      <c r="H60" s="211" t="s">
        <v>385</v>
      </c>
      <c r="I60" s="211" t="s">
        <v>68</v>
      </c>
      <c r="J60" s="211"/>
    </row>
    <row r="61" spans="1:10" ht="18" hidden="1" x14ac:dyDescent="0.35">
      <c r="A61" s="14" t="s">
        <v>822</v>
      </c>
      <c r="B61" s="162" t="s">
        <v>163</v>
      </c>
      <c r="C61" s="210" t="s">
        <v>163</v>
      </c>
      <c r="D61" s="211" t="s">
        <v>11</v>
      </c>
      <c r="E61" s="211" t="s">
        <v>172</v>
      </c>
      <c r="F61" s="211" t="s">
        <v>315</v>
      </c>
      <c r="G61" s="212" t="s">
        <v>442</v>
      </c>
      <c r="H61" s="211" t="s">
        <v>443</v>
      </c>
      <c r="I61" s="211" t="s">
        <v>68</v>
      </c>
      <c r="J61" s="211"/>
    </row>
    <row r="62" spans="1:10" ht="18" hidden="1" x14ac:dyDescent="0.35">
      <c r="A62" s="14" t="s">
        <v>823</v>
      </c>
      <c r="B62" s="162" t="s">
        <v>164</v>
      </c>
      <c r="C62" s="210" t="s">
        <v>164</v>
      </c>
      <c r="D62" s="211" t="s">
        <v>12</v>
      </c>
      <c r="E62" s="211" t="s">
        <v>172</v>
      </c>
      <c r="F62" s="211" t="s">
        <v>315</v>
      </c>
      <c r="G62" s="212" t="s">
        <v>550</v>
      </c>
      <c r="H62" s="211" t="s">
        <v>551</v>
      </c>
      <c r="I62" s="211" t="s">
        <v>68</v>
      </c>
      <c r="J62" s="211"/>
    </row>
    <row r="63" spans="1:10" ht="18" hidden="1" x14ac:dyDescent="0.35">
      <c r="A63" s="14" t="s">
        <v>824</v>
      </c>
      <c r="B63" s="162" t="s">
        <v>165</v>
      </c>
      <c r="C63" s="210" t="s">
        <v>165</v>
      </c>
      <c r="D63" s="211" t="s">
        <v>1</v>
      </c>
      <c r="E63" s="211" t="s">
        <v>172</v>
      </c>
      <c r="F63" s="211" t="s">
        <v>315</v>
      </c>
      <c r="G63" s="212" t="s">
        <v>386</v>
      </c>
      <c r="H63" s="211" t="s">
        <v>387</v>
      </c>
      <c r="I63" s="211" t="s">
        <v>68</v>
      </c>
      <c r="J63" s="211"/>
    </row>
    <row r="64" spans="1:10" ht="18" hidden="1" x14ac:dyDescent="0.35">
      <c r="A64" s="14" t="s">
        <v>825</v>
      </c>
      <c r="B64" s="162" t="s">
        <v>166</v>
      </c>
      <c r="C64" s="210" t="s">
        <v>166</v>
      </c>
      <c r="D64" s="211" t="s">
        <v>290</v>
      </c>
      <c r="E64" s="211" t="s">
        <v>172</v>
      </c>
      <c r="F64" s="211" t="s">
        <v>315</v>
      </c>
      <c r="G64" s="212" t="s">
        <v>388</v>
      </c>
      <c r="H64" s="211" t="s">
        <v>389</v>
      </c>
      <c r="I64" s="211" t="s">
        <v>68</v>
      </c>
      <c r="J64" s="211"/>
    </row>
    <row r="65" spans="1:10" hidden="1" x14ac:dyDescent="0.3">
      <c r="A65" s="14" t="s">
        <v>826</v>
      </c>
      <c r="B65" s="162" t="s">
        <v>23</v>
      </c>
      <c r="C65" s="210" t="s">
        <v>23</v>
      </c>
      <c r="D65" s="211" t="s">
        <v>37</v>
      </c>
      <c r="E65" s="211" t="s">
        <v>174</v>
      </c>
      <c r="F65" s="211" t="s">
        <v>229</v>
      </c>
      <c r="G65" s="212" t="s">
        <v>431</v>
      </c>
      <c r="H65" s="211" t="s">
        <v>432</v>
      </c>
      <c r="I65" s="212">
        <v>2611</v>
      </c>
      <c r="J65" s="214" t="s">
        <v>360</v>
      </c>
    </row>
    <row r="66" spans="1:10" hidden="1" x14ac:dyDescent="0.3">
      <c r="A66" s="14" t="s">
        <v>827</v>
      </c>
      <c r="B66" s="162" t="s">
        <v>296</v>
      </c>
      <c r="C66" s="210" t="s">
        <v>296</v>
      </c>
      <c r="D66" s="211" t="s">
        <v>297</v>
      </c>
      <c r="E66" s="211" t="s">
        <v>174</v>
      </c>
      <c r="F66" s="211" t="s">
        <v>229</v>
      </c>
      <c r="G66" s="212" t="s">
        <v>828</v>
      </c>
      <c r="H66" s="211" t="s">
        <v>829</v>
      </c>
      <c r="I66" s="212">
        <v>2618</v>
      </c>
      <c r="J66" s="211"/>
    </row>
    <row r="67" spans="1:10" hidden="1" x14ac:dyDescent="0.3">
      <c r="A67" s="14" t="s">
        <v>830</v>
      </c>
      <c r="B67" s="162" t="s">
        <v>122</v>
      </c>
      <c r="C67" s="210" t="s">
        <v>122</v>
      </c>
      <c r="D67" s="211" t="s">
        <v>105</v>
      </c>
      <c r="E67" s="211" t="s">
        <v>174</v>
      </c>
      <c r="F67" s="211" t="s">
        <v>253</v>
      </c>
      <c r="G67" s="212" t="s">
        <v>538</v>
      </c>
      <c r="H67" s="211" t="s">
        <v>539</v>
      </c>
      <c r="I67" s="212">
        <v>2615</v>
      </c>
      <c r="J67" s="213"/>
    </row>
    <row r="68" spans="1:10" hidden="1" x14ac:dyDescent="0.3">
      <c r="A68" s="14" t="s">
        <v>831</v>
      </c>
      <c r="B68" s="162" t="s">
        <v>337</v>
      </c>
      <c r="C68" s="210" t="s">
        <v>337</v>
      </c>
      <c r="D68" s="211" t="s">
        <v>338</v>
      </c>
      <c r="E68" s="211" t="s">
        <v>174</v>
      </c>
      <c r="F68" s="211" t="s">
        <v>229</v>
      </c>
      <c r="G68" s="212" t="s">
        <v>433</v>
      </c>
      <c r="H68" s="211" t="s">
        <v>547</v>
      </c>
      <c r="I68" s="212">
        <v>2615</v>
      </c>
      <c r="J68" s="213" t="s">
        <v>340</v>
      </c>
    </row>
    <row r="69" spans="1:10" hidden="1" x14ac:dyDescent="0.3">
      <c r="A69" s="14" t="s">
        <v>832</v>
      </c>
      <c r="B69" s="162" t="s">
        <v>123</v>
      </c>
      <c r="C69" s="210" t="s">
        <v>123</v>
      </c>
      <c r="D69" s="211" t="s">
        <v>106</v>
      </c>
      <c r="E69" s="211" t="s">
        <v>174</v>
      </c>
      <c r="F69" s="211" t="s">
        <v>229</v>
      </c>
      <c r="G69" s="212" t="s">
        <v>544</v>
      </c>
      <c r="H69" s="211" t="s">
        <v>578</v>
      </c>
      <c r="I69" s="212">
        <v>2621</v>
      </c>
      <c r="J69" s="211"/>
    </row>
    <row r="70" spans="1:10" hidden="1" x14ac:dyDescent="0.3">
      <c r="A70" s="14" t="s">
        <v>833</v>
      </c>
      <c r="B70" s="162" t="s">
        <v>121</v>
      </c>
      <c r="C70" s="210" t="s">
        <v>121</v>
      </c>
      <c r="D70" s="211" t="s">
        <v>104</v>
      </c>
      <c r="E70" s="211" t="s">
        <v>174</v>
      </c>
      <c r="F70" s="211" t="s">
        <v>253</v>
      </c>
      <c r="G70" s="212" t="s">
        <v>390</v>
      </c>
      <c r="H70" s="211" t="s">
        <v>391</v>
      </c>
      <c r="I70" s="212">
        <v>2612</v>
      </c>
      <c r="J70" s="211"/>
    </row>
    <row r="71" spans="1:10" hidden="1" x14ac:dyDescent="0.3">
      <c r="A71" s="14" t="s">
        <v>834</v>
      </c>
      <c r="B71" s="162" t="s">
        <v>70</v>
      </c>
      <c r="C71" s="210" t="s">
        <v>70</v>
      </c>
      <c r="D71" s="211" t="s">
        <v>38</v>
      </c>
      <c r="E71" s="211" t="s">
        <v>174</v>
      </c>
      <c r="F71" s="211" t="s">
        <v>229</v>
      </c>
      <c r="G71" s="212" t="s">
        <v>512</v>
      </c>
      <c r="H71" s="211" t="s">
        <v>513</v>
      </c>
      <c r="I71" s="212">
        <v>2620</v>
      </c>
      <c r="J71" s="213" t="s">
        <v>359</v>
      </c>
    </row>
    <row r="72" spans="1:10" hidden="1" x14ac:dyDescent="0.3">
      <c r="A72" s="14" t="s">
        <v>835</v>
      </c>
      <c r="B72" s="162" t="s">
        <v>354</v>
      </c>
      <c r="C72" s="210" t="s">
        <v>354</v>
      </c>
      <c r="D72" s="211" t="s">
        <v>355</v>
      </c>
      <c r="E72" s="211" t="s">
        <v>174</v>
      </c>
      <c r="F72" s="211" t="s">
        <v>229</v>
      </c>
      <c r="G72" s="212" t="s">
        <v>514</v>
      </c>
      <c r="H72" s="211" t="s">
        <v>515</v>
      </c>
      <c r="I72" s="212">
        <v>2626</v>
      </c>
      <c r="J72" s="213" t="s">
        <v>358</v>
      </c>
    </row>
    <row r="73" spans="1:10" hidden="1" x14ac:dyDescent="0.3">
      <c r="A73" s="14" t="s">
        <v>836</v>
      </c>
      <c r="B73" s="162" t="s">
        <v>124</v>
      </c>
      <c r="C73" s="210" t="s">
        <v>124</v>
      </c>
      <c r="D73" s="211" t="s">
        <v>120</v>
      </c>
      <c r="E73" s="211" t="s">
        <v>174</v>
      </c>
      <c r="F73" s="211" t="s">
        <v>229</v>
      </c>
      <c r="G73" s="212" t="s">
        <v>516</v>
      </c>
      <c r="H73" s="211" t="s">
        <v>517</v>
      </c>
      <c r="I73" s="212">
        <v>2627</v>
      </c>
      <c r="J73" s="211"/>
    </row>
    <row r="74" spans="1:10" hidden="1" x14ac:dyDescent="0.3">
      <c r="A74" s="14" t="s">
        <v>837</v>
      </c>
      <c r="B74" s="162" t="s">
        <v>169</v>
      </c>
      <c r="C74" s="210" t="s">
        <v>169</v>
      </c>
      <c r="D74" s="211" t="s">
        <v>39</v>
      </c>
      <c r="E74" s="211" t="s">
        <v>174</v>
      </c>
      <c r="F74" s="211" t="s">
        <v>229</v>
      </c>
      <c r="G74" s="212" t="s">
        <v>289</v>
      </c>
      <c r="H74" s="211" t="s">
        <v>170</v>
      </c>
      <c r="I74" s="212">
        <v>2640</v>
      </c>
      <c r="J74" s="213" t="s">
        <v>359</v>
      </c>
    </row>
    <row r="75" spans="1:10" hidden="1" x14ac:dyDescent="0.3">
      <c r="A75" s="14" t="s">
        <v>838</v>
      </c>
      <c r="B75" s="162" t="s">
        <v>320</v>
      </c>
      <c r="C75" s="210" t="s">
        <v>320</v>
      </c>
      <c r="D75" s="211" t="s">
        <v>321</v>
      </c>
      <c r="E75" s="211" t="s">
        <v>172</v>
      </c>
      <c r="F75" s="211" t="s">
        <v>229</v>
      </c>
      <c r="G75" s="212" t="s">
        <v>518</v>
      </c>
      <c r="H75" s="211" t="s">
        <v>519</v>
      </c>
      <c r="I75" s="212" t="s">
        <v>68</v>
      </c>
      <c r="J75" s="213" t="s">
        <v>336</v>
      </c>
    </row>
    <row r="76" spans="1:10" hidden="1" x14ac:dyDescent="0.3">
      <c r="A76" s="14" t="s">
        <v>839</v>
      </c>
      <c r="B76" s="162" t="s">
        <v>531</v>
      </c>
      <c r="C76" s="210" t="s">
        <v>531</v>
      </c>
      <c r="D76" s="211" t="s">
        <v>532</v>
      </c>
      <c r="E76" s="211" t="s">
        <v>174</v>
      </c>
      <c r="F76" s="211" t="s">
        <v>229</v>
      </c>
      <c r="G76" s="212" t="s">
        <v>533</v>
      </c>
      <c r="H76" s="211" t="s">
        <v>534</v>
      </c>
      <c r="I76" s="212">
        <v>2644</v>
      </c>
      <c r="J76" s="213" t="s">
        <v>535</v>
      </c>
    </row>
    <row r="77" spans="1:10" hidden="1" x14ac:dyDescent="0.3">
      <c r="A77" s="14" t="s">
        <v>840</v>
      </c>
      <c r="B77" s="162" t="s">
        <v>110</v>
      </c>
      <c r="C77" s="210" t="s">
        <v>110</v>
      </c>
      <c r="D77" s="211" t="s">
        <v>111</v>
      </c>
      <c r="E77" s="211" t="s">
        <v>173</v>
      </c>
      <c r="F77" s="211" t="s">
        <v>229</v>
      </c>
      <c r="G77" s="212" t="s">
        <v>392</v>
      </c>
      <c r="H77" s="211" t="s">
        <v>393</v>
      </c>
      <c r="I77" s="211" t="s">
        <v>68</v>
      </c>
      <c r="J77" s="211"/>
    </row>
    <row r="78" spans="1:10" hidden="1" x14ac:dyDescent="0.3">
      <c r="A78" s="14" t="s">
        <v>841</v>
      </c>
      <c r="B78" s="162" t="s">
        <v>112</v>
      </c>
      <c r="C78" s="210" t="s">
        <v>112</v>
      </c>
      <c r="D78" s="211" t="s">
        <v>113</v>
      </c>
      <c r="E78" s="211" t="s">
        <v>173</v>
      </c>
      <c r="F78" s="211" t="s">
        <v>229</v>
      </c>
      <c r="G78" s="212" t="s">
        <v>394</v>
      </c>
      <c r="H78" s="211" t="s">
        <v>395</v>
      </c>
      <c r="I78" s="211" t="s">
        <v>68</v>
      </c>
      <c r="J78" s="211"/>
    </row>
    <row r="79" spans="1:10" hidden="1" x14ac:dyDescent="0.3">
      <c r="A79" s="14" t="s">
        <v>842</v>
      </c>
      <c r="B79" s="162" t="s">
        <v>114</v>
      </c>
      <c r="C79" s="210" t="s">
        <v>114</v>
      </c>
      <c r="D79" s="211" t="s">
        <v>115</v>
      </c>
      <c r="E79" s="211" t="s">
        <v>173</v>
      </c>
      <c r="F79" s="211" t="s">
        <v>229</v>
      </c>
      <c r="G79" s="212" t="s">
        <v>396</v>
      </c>
      <c r="H79" s="211" t="s">
        <v>397</v>
      </c>
      <c r="I79" s="211" t="s">
        <v>68</v>
      </c>
      <c r="J79" s="211"/>
    </row>
    <row r="80" spans="1:10" hidden="1" x14ac:dyDescent="0.3">
      <c r="A80" s="14" t="s">
        <v>843</v>
      </c>
      <c r="B80" s="162" t="s">
        <v>116</v>
      </c>
      <c r="C80" s="210" t="s">
        <v>116</v>
      </c>
      <c r="D80" s="211" t="s">
        <v>117</v>
      </c>
      <c r="E80" s="211" t="s">
        <v>173</v>
      </c>
      <c r="F80" s="211" t="s">
        <v>229</v>
      </c>
      <c r="G80" s="212" t="s">
        <v>398</v>
      </c>
      <c r="H80" s="211" t="s">
        <v>399</v>
      </c>
      <c r="I80" s="211" t="s">
        <v>68</v>
      </c>
      <c r="J80" s="211"/>
    </row>
    <row r="81" spans="1:10" hidden="1" x14ac:dyDescent="0.3">
      <c r="A81" s="14" t="s">
        <v>844</v>
      </c>
      <c r="B81" s="162" t="s">
        <v>118</v>
      </c>
      <c r="C81" s="210" t="s">
        <v>118</v>
      </c>
      <c r="D81" s="211" t="s">
        <v>119</v>
      </c>
      <c r="E81" s="211" t="s">
        <v>173</v>
      </c>
      <c r="F81" s="211" t="s">
        <v>229</v>
      </c>
      <c r="G81" s="212" t="s">
        <v>400</v>
      </c>
      <c r="H81" s="211" t="s">
        <v>845</v>
      </c>
      <c r="I81" s="211" t="s">
        <v>68</v>
      </c>
      <c r="J81" s="211"/>
    </row>
    <row r="82" spans="1:10" hidden="1" x14ac:dyDescent="0.3">
      <c r="A82" s="14" t="s">
        <v>846</v>
      </c>
      <c r="B82" s="162" t="s">
        <v>206</v>
      </c>
      <c r="C82" s="210" t="s">
        <v>206</v>
      </c>
      <c r="D82" s="211" t="s">
        <v>207</v>
      </c>
      <c r="E82" s="211" t="s">
        <v>173</v>
      </c>
      <c r="F82" s="211" t="s">
        <v>229</v>
      </c>
      <c r="G82" s="212" t="s">
        <v>401</v>
      </c>
      <c r="H82" s="211" t="s">
        <v>402</v>
      </c>
      <c r="I82" s="211" t="s">
        <v>68</v>
      </c>
      <c r="J82" s="211"/>
    </row>
    <row r="83" spans="1:10" hidden="1" x14ac:dyDescent="0.3">
      <c r="A83" s="14" t="s">
        <v>847</v>
      </c>
      <c r="B83" s="162" t="s">
        <v>208</v>
      </c>
      <c r="C83" s="210" t="s">
        <v>208</v>
      </c>
      <c r="D83" s="211" t="s">
        <v>209</v>
      </c>
      <c r="E83" s="211" t="s">
        <v>173</v>
      </c>
      <c r="F83" s="211" t="s">
        <v>229</v>
      </c>
      <c r="G83" s="212" t="s">
        <v>403</v>
      </c>
      <c r="H83" s="211" t="s">
        <v>848</v>
      </c>
      <c r="I83" s="211" t="s">
        <v>68</v>
      </c>
      <c r="J83" s="211"/>
    </row>
    <row r="84" spans="1:10" hidden="1" x14ac:dyDescent="0.3">
      <c r="A84" s="14" t="s">
        <v>849</v>
      </c>
      <c r="B84" s="162" t="s">
        <v>210</v>
      </c>
      <c r="C84" s="210" t="s">
        <v>210</v>
      </c>
      <c r="D84" s="211" t="s">
        <v>211</v>
      </c>
      <c r="E84" s="211" t="s">
        <v>173</v>
      </c>
      <c r="F84" s="211" t="s">
        <v>229</v>
      </c>
      <c r="G84" s="212" t="s">
        <v>523</v>
      </c>
      <c r="H84" s="211" t="s">
        <v>404</v>
      </c>
      <c r="I84" s="211" t="s">
        <v>68</v>
      </c>
      <c r="J84" s="211"/>
    </row>
    <row r="85" spans="1:10" hidden="1" x14ac:dyDescent="0.3">
      <c r="A85" s="14" t="s">
        <v>850</v>
      </c>
      <c r="B85" s="162" t="s">
        <v>212</v>
      </c>
      <c r="C85" s="210" t="s">
        <v>212</v>
      </c>
      <c r="D85" s="211" t="s">
        <v>213</v>
      </c>
      <c r="E85" s="211" t="s">
        <v>173</v>
      </c>
      <c r="F85" s="211" t="s">
        <v>229</v>
      </c>
      <c r="G85" s="212" t="s">
        <v>851</v>
      </c>
      <c r="H85" s="211" t="s">
        <v>852</v>
      </c>
      <c r="I85" s="211" t="s">
        <v>68</v>
      </c>
      <c r="J85" s="211"/>
    </row>
    <row r="86" spans="1:10" hidden="1" x14ac:dyDescent="0.3">
      <c r="A86" s="14" t="s">
        <v>853</v>
      </c>
      <c r="B86" s="162" t="s">
        <v>214</v>
      </c>
      <c r="C86" s="210" t="s">
        <v>214</v>
      </c>
      <c r="D86" s="211" t="s">
        <v>215</v>
      </c>
      <c r="E86" s="211" t="s">
        <v>173</v>
      </c>
      <c r="F86" s="211" t="s">
        <v>229</v>
      </c>
      <c r="G86" s="212" t="s">
        <v>405</v>
      </c>
      <c r="H86" s="211" t="s">
        <v>854</v>
      </c>
      <c r="I86" s="211" t="s">
        <v>68</v>
      </c>
      <c r="J86" s="211"/>
    </row>
    <row r="87" spans="1:10" hidden="1" x14ac:dyDescent="0.3">
      <c r="A87" s="14" t="s">
        <v>855</v>
      </c>
      <c r="B87" s="162" t="s">
        <v>216</v>
      </c>
      <c r="C87" s="210" t="s">
        <v>216</v>
      </c>
      <c r="D87" s="211" t="s">
        <v>217</v>
      </c>
      <c r="E87" s="211" t="s">
        <v>173</v>
      </c>
      <c r="F87" s="211" t="s">
        <v>229</v>
      </c>
      <c r="G87" s="212" t="s">
        <v>406</v>
      </c>
      <c r="H87" s="211" t="s">
        <v>407</v>
      </c>
      <c r="I87" s="211" t="s">
        <v>68</v>
      </c>
      <c r="J87" s="211"/>
    </row>
    <row r="88" spans="1:10" hidden="1" x14ac:dyDescent="0.3">
      <c r="A88" s="14" t="s">
        <v>856</v>
      </c>
      <c r="B88" s="162" t="s">
        <v>218</v>
      </c>
      <c r="C88" s="210" t="s">
        <v>218</v>
      </c>
      <c r="D88" s="211" t="s">
        <v>219</v>
      </c>
      <c r="E88" s="211" t="s">
        <v>173</v>
      </c>
      <c r="F88" s="211" t="s">
        <v>229</v>
      </c>
      <c r="G88" s="212" t="s">
        <v>408</v>
      </c>
      <c r="H88" s="211" t="s">
        <v>409</v>
      </c>
      <c r="I88" s="211" t="s">
        <v>68</v>
      </c>
      <c r="J88" s="211"/>
    </row>
    <row r="89" spans="1:10" hidden="1" x14ac:dyDescent="0.3">
      <c r="A89" s="14" t="s">
        <v>857</v>
      </c>
      <c r="B89" s="162" t="s">
        <v>220</v>
      </c>
      <c r="C89" s="210" t="s">
        <v>220</v>
      </c>
      <c r="D89" s="211" t="s">
        <v>221</v>
      </c>
      <c r="E89" s="211" t="s">
        <v>173</v>
      </c>
      <c r="F89" s="211" t="s">
        <v>229</v>
      </c>
      <c r="G89" s="212" t="s">
        <v>410</v>
      </c>
      <c r="H89" s="211" t="s">
        <v>411</v>
      </c>
      <c r="I89" s="211" t="s">
        <v>68</v>
      </c>
      <c r="J89" s="211"/>
    </row>
    <row r="90" spans="1:10" hidden="1" x14ac:dyDescent="0.3">
      <c r="A90" s="14" t="s">
        <v>858</v>
      </c>
      <c r="B90" s="162" t="s">
        <v>222</v>
      </c>
      <c r="C90" s="210" t="s">
        <v>222</v>
      </c>
      <c r="D90" s="211" t="s">
        <v>223</v>
      </c>
      <c r="E90" s="211" t="s">
        <v>173</v>
      </c>
      <c r="F90" s="211" t="s">
        <v>229</v>
      </c>
      <c r="G90" s="212" t="s">
        <v>412</v>
      </c>
      <c r="H90" s="211" t="s">
        <v>413</v>
      </c>
      <c r="I90" s="211" t="s">
        <v>68</v>
      </c>
      <c r="J90" s="211"/>
    </row>
    <row r="91" spans="1:10" hidden="1" x14ac:dyDescent="0.3">
      <c r="A91" s="14" t="s">
        <v>859</v>
      </c>
      <c r="B91" s="162" t="s">
        <v>84</v>
      </c>
      <c r="C91" s="210" t="s">
        <v>84</v>
      </c>
      <c r="D91" s="211" t="s">
        <v>85</v>
      </c>
      <c r="E91" s="211" t="s">
        <v>173</v>
      </c>
      <c r="F91" s="211" t="s">
        <v>229</v>
      </c>
      <c r="G91" s="212" t="s">
        <v>860</v>
      </c>
      <c r="H91" s="211" t="s">
        <v>861</v>
      </c>
      <c r="I91" s="211" t="s">
        <v>68</v>
      </c>
      <c r="J91" s="211"/>
    </row>
    <row r="92" spans="1:10" hidden="1" x14ac:dyDescent="0.3">
      <c r="A92" s="14" t="s">
        <v>862</v>
      </c>
      <c r="B92" s="162" t="s">
        <v>2</v>
      </c>
      <c r="C92" s="210" t="s">
        <v>2</v>
      </c>
      <c r="D92" s="211" t="s">
        <v>127</v>
      </c>
      <c r="E92" s="211" t="s">
        <v>173</v>
      </c>
      <c r="F92" s="211" t="s">
        <v>229</v>
      </c>
      <c r="G92" s="212" t="s">
        <v>863</v>
      </c>
      <c r="H92" s="211" t="s">
        <v>864</v>
      </c>
      <c r="I92" s="211" t="s">
        <v>68</v>
      </c>
      <c r="J92" s="211"/>
    </row>
    <row r="93" spans="1:10" hidden="1" x14ac:dyDescent="0.3">
      <c r="A93" s="14" t="s">
        <v>865</v>
      </c>
      <c r="B93" s="162" t="s">
        <v>128</v>
      </c>
      <c r="C93" s="210" t="s">
        <v>128</v>
      </c>
      <c r="D93" s="211" t="s">
        <v>129</v>
      </c>
      <c r="E93" s="211" t="s">
        <v>173</v>
      </c>
      <c r="F93" s="211" t="s">
        <v>229</v>
      </c>
      <c r="G93" s="212" t="s">
        <v>414</v>
      </c>
      <c r="H93" s="211" t="s">
        <v>415</v>
      </c>
      <c r="I93" s="211" t="s">
        <v>68</v>
      </c>
      <c r="J93" s="211"/>
    </row>
    <row r="94" spans="1:10" hidden="1" x14ac:dyDescent="0.3">
      <c r="A94" s="14" t="s">
        <v>866</v>
      </c>
      <c r="B94" s="162" t="s">
        <v>130</v>
      </c>
      <c r="C94" s="210" t="s">
        <v>130</v>
      </c>
      <c r="D94" s="211" t="s">
        <v>131</v>
      </c>
      <c r="E94" s="211" t="s">
        <v>173</v>
      </c>
      <c r="F94" s="211" t="s">
        <v>229</v>
      </c>
      <c r="G94" s="212" t="s">
        <v>867</v>
      </c>
      <c r="H94" s="211" t="s">
        <v>868</v>
      </c>
      <c r="I94" s="211" t="s">
        <v>68</v>
      </c>
      <c r="J94" s="211"/>
    </row>
    <row r="95" spans="1:10" hidden="1" x14ac:dyDescent="0.3">
      <c r="A95" s="14" t="s">
        <v>869</v>
      </c>
      <c r="B95" s="162" t="s">
        <v>132</v>
      </c>
      <c r="C95" s="210" t="s">
        <v>132</v>
      </c>
      <c r="D95" s="211" t="s">
        <v>133</v>
      </c>
      <c r="E95" s="211" t="s">
        <v>173</v>
      </c>
      <c r="F95" s="211" t="s">
        <v>229</v>
      </c>
      <c r="G95" s="212" t="s">
        <v>416</v>
      </c>
      <c r="H95" s="211" t="s">
        <v>417</v>
      </c>
      <c r="I95" s="211" t="s">
        <v>68</v>
      </c>
      <c r="J95" s="211"/>
    </row>
    <row r="96" spans="1:10" hidden="1" x14ac:dyDescent="0.3">
      <c r="A96" s="14" t="s">
        <v>870</v>
      </c>
      <c r="B96" s="162" t="s">
        <v>134</v>
      </c>
      <c r="C96" s="210" t="s">
        <v>134</v>
      </c>
      <c r="D96" s="211" t="s">
        <v>135</v>
      </c>
      <c r="E96" s="211" t="s">
        <v>173</v>
      </c>
      <c r="F96" s="211" t="s">
        <v>229</v>
      </c>
      <c r="G96" s="212" t="s">
        <v>418</v>
      </c>
      <c r="H96" s="211" t="s">
        <v>419</v>
      </c>
      <c r="I96" s="211" t="s">
        <v>68</v>
      </c>
      <c r="J96" s="211"/>
    </row>
    <row r="97" spans="1:10" hidden="1" x14ac:dyDescent="0.3">
      <c r="A97" s="14" t="s">
        <v>871</v>
      </c>
      <c r="B97" s="162" t="s">
        <v>136</v>
      </c>
      <c r="C97" s="210" t="s">
        <v>136</v>
      </c>
      <c r="D97" s="211" t="s">
        <v>137</v>
      </c>
      <c r="E97" s="211" t="s">
        <v>173</v>
      </c>
      <c r="F97" s="211" t="s">
        <v>229</v>
      </c>
      <c r="G97" s="212" t="s">
        <v>420</v>
      </c>
      <c r="H97" s="211" t="s">
        <v>421</v>
      </c>
      <c r="I97" s="211" t="s">
        <v>68</v>
      </c>
      <c r="J97" s="211"/>
    </row>
    <row r="98" spans="1:10" hidden="1" x14ac:dyDescent="0.3">
      <c r="A98" s="14" t="s">
        <v>872</v>
      </c>
      <c r="B98" s="162" t="s">
        <v>138</v>
      </c>
      <c r="C98" s="210" t="s">
        <v>138</v>
      </c>
      <c r="D98" s="211" t="s">
        <v>139</v>
      </c>
      <c r="E98" s="211" t="s">
        <v>173</v>
      </c>
      <c r="F98" s="211" t="s">
        <v>229</v>
      </c>
      <c r="G98" s="212" t="s">
        <v>873</v>
      </c>
      <c r="H98" s="211" t="s">
        <v>874</v>
      </c>
      <c r="I98" s="211" t="s">
        <v>68</v>
      </c>
      <c r="J98" s="211"/>
    </row>
    <row r="99" spans="1:10" hidden="1" x14ac:dyDescent="0.3">
      <c r="A99" s="14" t="s">
        <v>875</v>
      </c>
      <c r="B99" s="162" t="s">
        <v>140</v>
      </c>
      <c r="C99" s="210" t="s">
        <v>140</v>
      </c>
      <c r="D99" s="211" t="s">
        <v>141</v>
      </c>
      <c r="E99" s="211" t="s">
        <v>173</v>
      </c>
      <c r="F99" s="211" t="s">
        <v>229</v>
      </c>
      <c r="G99" s="212" t="s">
        <v>422</v>
      </c>
      <c r="H99" s="211" t="s">
        <v>876</v>
      </c>
      <c r="I99" s="211" t="s">
        <v>68</v>
      </c>
      <c r="J99" s="211"/>
    </row>
    <row r="100" spans="1:10" hidden="1" x14ac:dyDescent="0.3">
      <c r="A100" s="14" t="s">
        <v>877</v>
      </c>
      <c r="B100" s="162" t="s">
        <v>142</v>
      </c>
      <c r="C100" s="210" t="s">
        <v>142</v>
      </c>
      <c r="D100" s="211" t="s">
        <v>143</v>
      </c>
      <c r="E100" s="211" t="s">
        <v>173</v>
      </c>
      <c r="F100" s="211" t="s">
        <v>229</v>
      </c>
      <c r="G100" s="212" t="s">
        <v>878</v>
      </c>
      <c r="H100" s="211" t="s">
        <v>879</v>
      </c>
      <c r="I100" s="211" t="s">
        <v>68</v>
      </c>
      <c r="J100" s="211"/>
    </row>
    <row r="101" spans="1:10" hidden="1" x14ac:dyDescent="0.3">
      <c r="A101" s="14" t="s">
        <v>880</v>
      </c>
      <c r="B101" s="162" t="s">
        <v>175</v>
      </c>
      <c r="C101" s="210" t="s">
        <v>175</v>
      </c>
      <c r="D101" s="211" t="s">
        <v>176</v>
      </c>
      <c r="E101" s="211" t="s">
        <v>173</v>
      </c>
      <c r="F101" s="211" t="s">
        <v>229</v>
      </c>
      <c r="G101" s="212" t="s">
        <v>881</v>
      </c>
      <c r="H101" s="211" t="s">
        <v>882</v>
      </c>
      <c r="I101" s="211" t="s">
        <v>68</v>
      </c>
      <c r="J101" s="211"/>
    </row>
    <row r="102" spans="1:10" hidden="1" x14ac:dyDescent="0.3">
      <c r="A102" s="14" t="s">
        <v>883</v>
      </c>
      <c r="B102" s="162" t="s">
        <v>177</v>
      </c>
      <c r="C102" s="210" t="s">
        <v>177</v>
      </c>
      <c r="D102" s="211" t="s">
        <v>178</v>
      </c>
      <c r="E102" s="211" t="s">
        <v>173</v>
      </c>
      <c r="F102" s="211" t="s">
        <v>229</v>
      </c>
      <c r="G102" s="212" t="s">
        <v>470</v>
      </c>
      <c r="H102" s="211" t="s">
        <v>884</v>
      </c>
      <c r="I102" s="211" t="s">
        <v>68</v>
      </c>
      <c r="J102" s="211"/>
    </row>
    <row r="103" spans="1:10" hidden="1" x14ac:dyDescent="0.3">
      <c r="A103" s="14" t="s">
        <v>885</v>
      </c>
      <c r="B103" s="162" t="s">
        <v>179</v>
      </c>
      <c r="C103" s="210" t="s">
        <v>179</v>
      </c>
      <c r="D103" s="211" t="s">
        <v>180</v>
      </c>
      <c r="E103" s="211" t="s">
        <v>173</v>
      </c>
      <c r="F103" s="211" t="s">
        <v>229</v>
      </c>
      <c r="G103" s="212" t="s">
        <v>471</v>
      </c>
      <c r="H103" s="211" t="s">
        <v>472</v>
      </c>
      <c r="I103" s="211" t="s">
        <v>68</v>
      </c>
      <c r="J103" s="211"/>
    </row>
    <row r="104" spans="1:10" hidden="1" x14ac:dyDescent="0.3">
      <c r="A104" s="14" t="s">
        <v>886</v>
      </c>
      <c r="B104" s="162" t="s">
        <v>181</v>
      </c>
      <c r="C104" s="210" t="s">
        <v>181</v>
      </c>
      <c r="D104" s="211" t="s">
        <v>182</v>
      </c>
      <c r="E104" s="211" t="s">
        <v>173</v>
      </c>
      <c r="F104" s="211" t="s">
        <v>229</v>
      </c>
      <c r="G104" s="212" t="s">
        <v>473</v>
      </c>
      <c r="H104" s="211" t="s">
        <v>474</v>
      </c>
      <c r="I104" s="211" t="s">
        <v>68</v>
      </c>
      <c r="J104" s="211"/>
    </row>
    <row r="105" spans="1:10" hidden="1" x14ac:dyDescent="0.3">
      <c r="A105" s="14" t="s">
        <v>887</v>
      </c>
      <c r="B105" s="162" t="s">
        <v>183</v>
      </c>
      <c r="C105" s="210" t="s">
        <v>183</v>
      </c>
      <c r="D105" s="211" t="s">
        <v>184</v>
      </c>
      <c r="E105" s="211" t="s">
        <v>173</v>
      </c>
      <c r="F105" s="211" t="s">
        <v>229</v>
      </c>
      <c r="G105" s="212" t="s">
        <v>475</v>
      </c>
      <c r="H105" s="211" t="s">
        <v>888</v>
      </c>
      <c r="I105" s="211" t="s">
        <v>68</v>
      </c>
      <c r="J105" s="211"/>
    </row>
    <row r="106" spans="1:10" hidden="1" x14ac:dyDescent="0.3">
      <c r="A106" s="14" t="s">
        <v>889</v>
      </c>
      <c r="B106" s="162" t="s">
        <v>185</v>
      </c>
      <c r="C106" s="210" t="s">
        <v>185</v>
      </c>
      <c r="D106" s="211" t="s">
        <v>186</v>
      </c>
      <c r="E106" s="211" t="s">
        <v>173</v>
      </c>
      <c r="F106" s="211" t="s">
        <v>229</v>
      </c>
      <c r="G106" s="212" t="s">
        <v>890</v>
      </c>
      <c r="H106" s="211" t="s">
        <v>476</v>
      </c>
      <c r="I106" s="211" t="s">
        <v>68</v>
      </c>
      <c r="J106" s="211"/>
    </row>
    <row r="107" spans="1:10" hidden="1" x14ac:dyDescent="0.3">
      <c r="A107" s="14" t="s">
        <v>891</v>
      </c>
      <c r="B107" s="162" t="s">
        <v>187</v>
      </c>
      <c r="C107" s="210" t="s">
        <v>187</v>
      </c>
      <c r="D107" s="211" t="s">
        <v>188</v>
      </c>
      <c r="E107" s="211" t="s">
        <v>173</v>
      </c>
      <c r="F107" s="211" t="s">
        <v>229</v>
      </c>
      <c r="G107" s="212" t="s">
        <v>477</v>
      </c>
      <c r="H107" s="211" t="s">
        <v>892</v>
      </c>
      <c r="I107" s="211" t="s">
        <v>68</v>
      </c>
      <c r="J107" s="211"/>
    </row>
    <row r="108" spans="1:10" hidden="1" x14ac:dyDescent="0.3">
      <c r="A108" s="14" t="s">
        <v>893</v>
      </c>
      <c r="B108" s="162" t="s">
        <v>189</v>
      </c>
      <c r="C108" s="210" t="s">
        <v>189</v>
      </c>
      <c r="D108" s="211" t="s">
        <v>190</v>
      </c>
      <c r="E108" s="211" t="s">
        <v>173</v>
      </c>
      <c r="F108" s="211" t="s">
        <v>229</v>
      </c>
      <c r="G108" s="212" t="s">
        <v>894</v>
      </c>
      <c r="H108" s="211" t="s">
        <v>895</v>
      </c>
      <c r="I108" s="211" t="s">
        <v>68</v>
      </c>
      <c r="J108" s="211"/>
    </row>
    <row r="109" spans="1:10" hidden="1" x14ac:dyDescent="0.3">
      <c r="A109" s="14" t="s">
        <v>896</v>
      </c>
      <c r="B109" s="162" t="s">
        <v>191</v>
      </c>
      <c r="C109" s="210" t="s">
        <v>191</v>
      </c>
      <c r="D109" s="211" t="s">
        <v>192</v>
      </c>
      <c r="E109" s="211" t="s">
        <v>173</v>
      </c>
      <c r="F109" s="211" t="s">
        <v>229</v>
      </c>
      <c r="G109" s="212" t="s">
        <v>897</v>
      </c>
      <c r="H109" s="211" t="s">
        <v>478</v>
      </c>
      <c r="I109" s="211" t="s">
        <v>68</v>
      </c>
      <c r="J109" s="211"/>
    </row>
    <row r="110" spans="1:10" hidden="1" x14ac:dyDescent="0.3">
      <c r="A110" s="14" t="s">
        <v>898</v>
      </c>
      <c r="B110" s="162" t="s">
        <v>193</v>
      </c>
      <c r="C110" s="210" t="s">
        <v>193</v>
      </c>
      <c r="D110" s="211" t="s">
        <v>254</v>
      </c>
      <c r="E110" s="211" t="s">
        <v>173</v>
      </c>
      <c r="F110" s="211" t="s">
        <v>229</v>
      </c>
      <c r="G110" s="212" t="s">
        <v>479</v>
      </c>
      <c r="H110" s="211" t="s">
        <v>480</v>
      </c>
      <c r="I110" s="211" t="s">
        <v>68</v>
      </c>
      <c r="J110" s="211"/>
    </row>
    <row r="111" spans="1:10" hidden="1" x14ac:dyDescent="0.3">
      <c r="A111" s="14" t="s">
        <v>899</v>
      </c>
      <c r="B111" s="162" t="s">
        <v>255</v>
      </c>
      <c r="C111" s="210" t="s">
        <v>255</v>
      </c>
      <c r="D111" s="211" t="s">
        <v>256</v>
      </c>
      <c r="E111" s="211" t="s">
        <v>173</v>
      </c>
      <c r="F111" s="211" t="s">
        <v>229</v>
      </c>
      <c r="G111" s="212" t="s">
        <v>481</v>
      </c>
      <c r="H111" s="211" t="s">
        <v>482</v>
      </c>
      <c r="I111" s="211" t="s">
        <v>68</v>
      </c>
      <c r="J111" s="211"/>
    </row>
    <row r="112" spans="1:10" hidden="1" x14ac:dyDescent="0.3">
      <c r="A112" s="14" t="s">
        <v>900</v>
      </c>
      <c r="B112" s="162" t="s">
        <v>257</v>
      </c>
      <c r="C112" s="210" t="s">
        <v>257</v>
      </c>
      <c r="D112" s="211" t="s">
        <v>258</v>
      </c>
      <c r="E112" s="211" t="s">
        <v>173</v>
      </c>
      <c r="F112" s="211" t="s">
        <v>229</v>
      </c>
      <c r="G112" s="212" t="s">
        <v>901</v>
      </c>
      <c r="H112" s="211" t="s">
        <v>902</v>
      </c>
      <c r="I112" s="211" t="s">
        <v>68</v>
      </c>
      <c r="J112" s="211"/>
    </row>
    <row r="113" spans="1:10" hidden="1" x14ac:dyDescent="0.3">
      <c r="A113" s="14" t="s">
        <v>903</v>
      </c>
      <c r="B113" s="162" t="s">
        <v>259</v>
      </c>
      <c r="C113" s="210" t="s">
        <v>259</v>
      </c>
      <c r="D113" s="211" t="s">
        <v>260</v>
      </c>
      <c r="E113" s="211" t="s">
        <v>173</v>
      </c>
      <c r="F113" s="211" t="s">
        <v>229</v>
      </c>
      <c r="G113" s="212" t="s">
        <v>904</v>
      </c>
      <c r="H113" s="211" t="s">
        <v>905</v>
      </c>
      <c r="I113" s="211" t="s">
        <v>68</v>
      </c>
      <c r="J113" s="211"/>
    </row>
    <row r="114" spans="1:10" hidden="1" x14ac:dyDescent="0.3">
      <c r="A114" s="14" t="s">
        <v>906</v>
      </c>
      <c r="B114" s="162" t="s">
        <v>261</v>
      </c>
      <c r="C114" s="210" t="s">
        <v>261</v>
      </c>
      <c r="D114" s="211" t="s">
        <v>262</v>
      </c>
      <c r="E114" s="211" t="s">
        <v>173</v>
      </c>
      <c r="F114" s="211" t="s">
        <v>229</v>
      </c>
      <c r="G114" s="212" t="s">
        <v>483</v>
      </c>
      <c r="H114" s="211" t="s">
        <v>484</v>
      </c>
      <c r="I114" s="211" t="s">
        <v>68</v>
      </c>
      <c r="J114" s="211"/>
    </row>
    <row r="115" spans="1:10" hidden="1" x14ac:dyDescent="0.3">
      <c r="A115" s="14" t="s">
        <v>907</v>
      </c>
      <c r="B115" s="162" t="s">
        <v>263</v>
      </c>
      <c r="C115" s="210" t="s">
        <v>263</v>
      </c>
      <c r="D115" s="211" t="s">
        <v>194</v>
      </c>
      <c r="E115" s="211" t="s">
        <v>173</v>
      </c>
      <c r="F115" s="211" t="s">
        <v>229</v>
      </c>
      <c r="G115" s="212" t="s">
        <v>485</v>
      </c>
      <c r="H115" s="211" t="s">
        <v>486</v>
      </c>
      <c r="I115" s="211" t="s">
        <v>68</v>
      </c>
      <c r="J115" s="211"/>
    </row>
    <row r="116" spans="1:10" hidden="1" x14ac:dyDescent="0.3">
      <c r="A116" s="14" t="s">
        <v>908</v>
      </c>
      <c r="B116" s="162" t="s">
        <v>195</v>
      </c>
      <c r="C116" s="210" t="s">
        <v>195</v>
      </c>
      <c r="D116" s="211" t="s">
        <v>196</v>
      </c>
      <c r="E116" s="211" t="s">
        <v>173</v>
      </c>
      <c r="F116" s="211" t="s">
        <v>229</v>
      </c>
      <c r="G116" s="212" t="s">
        <v>487</v>
      </c>
      <c r="H116" s="211" t="s">
        <v>488</v>
      </c>
      <c r="I116" s="211" t="s">
        <v>68</v>
      </c>
      <c r="J116" s="211"/>
    </row>
    <row r="117" spans="1:10" hidden="1" x14ac:dyDescent="0.3">
      <c r="A117" s="14" t="s">
        <v>909</v>
      </c>
      <c r="B117" s="162" t="s">
        <v>197</v>
      </c>
      <c r="C117" s="210" t="s">
        <v>197</v>
      </c>
      <c r="D117" s="211" t="s">
        <v>198</v>
      </c>
      <c r="E117" s="211" t="s">
        <v>173</v>
      </c>
      <c r="F117" s="211" t="s">
        <v>229</v>
      </c>
      <c r="G117" s="212" t="s">
        <v>910</v>
      </c>
      <c r="H117" s="211" t="s">
        <v>493</v>
      </c>
      <c r="I117" s="211" t="s">
        <v>68</v>
      </c>
      <c r="J117" s="211"/>
    </row>
    <row r="118" spans="1:10" hidden="1" x14ac:dyDescent="0.3">
      <c r="A118" s="14" t="s">
        <v>911</v>
      </c>
      <c r="B118" s="162" t="s">
        <v>199</v>
      </c>
      <c r="C118" s="210" t="s">
        <v>199</v>
      </c>
      <c r="D118" s="211" t="s">
        <v>200</v>
      </c>
      <c r="E118" s="211" t="s">
        <v>173</v>
      </c>
      <c r="F118" s="211" t="s">
        <v>229</v>
      </c>
      <c r="G118" s="212" t="s">
        <v>489</v>
      </c>
      <c r="H118" s="211" t="s">
        <v>490</v>
      </c>
      <c r="I118" s="211" t="s">
        <v>68</v>
      </c>
      <c r="J118" s="211"/>
    </row>
    <row r="119" spans="1:10" hidden="1" x14ac:dyDescent="0.3">
      <c r="A119" s="14" t="s">
        <v>912</v>
      </c>
      <c r="B119" s="162" t="s">
        <v>201</v>
      </c>
      <c r="C119" s="210" t="s">
        <v>201</v>
      </c>
      <c r="D119" s="211" t="s">
        <v>202</v>
      </c>
      <c r="E119" s="211" t="s">
        <v>173</v>
      </c>
      <c r="F119" s="211" t="s">
        <v>229</v>
      </c>
      <c r="G119" s="212" t="s">
        <v>491</v>
      </c>
      <c r="H119" s="211" t="s">
        <v>492</v>
      </c>
      <c r="I119" s="211" t="s">
        <v>68</v>
      </c>
      <c r="J119" s="211"/>
    </row>
    <row r="120" spans="1:10" hidden="1" x14ac:dyDescent="0.3">
      <c r="A120" s="14" t="s">
        <v>913</v>
      </c>
      <c r="B120" s="162" t="s">
        <v>203</v>
      </c>
      <c r="C120" s="210" t="s">
        <v>203</v>
      </c>
      <c r="D120" s="211" t="s">
        <v>204</v>
      </c>
      <c r="E120" s="211" t="s">
        <v>173</v>
      </c>
      <c r="F120" s="211" t="s">
        <v>229</v>
      </c>
      <c r="G120" s="212" t="s">
        <v>494</v>
      </c>
      <c r="H120" s="211" t="s">
        <v>495</v>
      </c>
      <c r="I120" s="211" t="s">
        <v>68</v>
      </c>
      <c r="J120" s="211"/>
    </row>
    <row r="121" spans="1:10" hidden="1" x14ac:dyDescent="0.3">
      <c r="A121" s="14" t="s">
        <v>914</v>
      </c>
      <c r="B121" s="162" t="s">
        <v>205</v>
      </c>
      <c r="C121" s="210" t="s">
        <v>205</v>
      </c>
      <c r="D121" s="211" t="s">
        <v>14</v>
      </c>
      <c r="E121" s="211" t="s">
        <v>173</v>
      </c>
      <c r="F121" s="211" t="s">
        <v>229</v>
      </c>
      <c r="G121" s="212" t="s">
        <v>496</v>
      </c>
      <c r="H121" s="211" t="s">
        <v>915</v>
      </c>
      <c r="I121" s="211" t="s">
        <v>68</v>
      </c>
      <c r="J121" s="211"/>
    </row>
    <row r="122" spans="1:10" hidden="1" x14ac:dyDescent="0.3">
      <c r="A122" s="14" t="s">
        <v>916</v>
      </c>
      <c r="B122" s="162" t="s">
        <v>15</v>
      </c>
      <c r="C122" s="210" t="s">
        <v>15</v>
      </c>
      <c r="D122" s="211" t="s">
        <v>16</v>
      </c>
      <c r="E122" s="211" t="s">
        <v>173</v>
      </c>
      <c r="F122" s="211" t="s">
        <v>229</v>
      </c>
      <c r="G122" s="212" t="s">
        <v>497</v>
      </c>
      <c r="H122" s="211" t="s">
        <v>917</v>
      </c>
      <c r="I122" s="211" t="s">
        <v>68</v>
      </c>
      <c r="J122" s="211"/>
    </row>
    <row r="123" spans="1:10" hidden="1" x14ac:dyDescent="0.3">
      <c r="A123" s="14" t="s">
        <v>918</v>
      </c>
      <c r="B123" s="162" t="s">
        <v>17</v>
      </c>
      <c r="C123" s="210" t="s">
        <v>17</v>
      </c>
      <c r="D123" s="211" t="s">
        <v>18</v>
      </c>
      <c r="E123" s="211" t="s">
        <v>173</v>
      </c>
      <c r="F123" s="211" t="s">
        <v>229</v>
      </c>
      <c r="G123" s="212" t="s">
        <v>498</v>
      </c>
      <c r="H123" s="211" t="s">
        <v>499</v>
      </c>
      <c r="I123" s="211" t="s">
        <v>68</v>
      </c>
      <c r="J123" s="211"/>
    </row>
    <row r="124" spans="1:10" hidden="1" x14ac:dyDescent="0.3">
      <c r="A124" s="14" t="s">
        <v>919</v>
      </c>
      <c r="B124" s="162" t="s">
        <v>19</v>
      </c>
      <c r="C124" s="210" t="s">
        <v>19</v>
      </c>
      <c r="D124" s="211" t="s">
        <v>20</v>
      </c>
      <c r="E124" s="211" t="s">
        <v>173</v>
      </c>
      <c r="F124" s="211" t="s">
        <v>229</v>
      </c>
      <c r="G124" s="212" t="s">
        <v>500</v>
      </c>
      <c r="H124" s="211" t="s">
        <v>501</v>
      </c>
      <c r="I124" s="211" t="s">
        <v>68</v>
      </c>
      <c r="J124" s="211"/>
    </row>
    <row r="125" spans="1:10" hidden="1" x14ac:dyDescent="0.3">
      <c r="A125" s="14" t="s">
        <v>920</v>
      </c>
      <c r="B125" s="162" t="s">
        <v>107</v>
      </c>
      <c r="C125" s="210" t="s">
        <v>107</v>
      </c>
      <c r="D125" s="211" t="s">
        <v>282</v>
      </c>
      <c r="E125" s="211" t="s">
        <v>173</v>
      </c>
      <c r="F125" s="211" t="s">
        <v>229</v>
      </c>
      <c r="G125" s="212" t="s">
        <v>502</v>
      </c>
      <c r="H125" s="211" t="s">
        <v>921</v>
      </c>
      <c r="I125" s="211" t="s">
        <v>68</v>
      </c>
      <c r="J125" s="211"/>
    </row>
    <row r="126" spans="1:10" hidden="1" x14ac:dyDescent="0.3">
      <c r="A126" s="14" t="s">
        <v>922</v>
      </c>
      <c r="B126" s="162" t="s">
        <v>283</v>
      </c>
      <c r="C126" s="210" t="s">
        <v>283</v>
      </c>
      <c r="D126" s="211" t="s">
        <v>284</v>
      </c>
      <c r="E126" s="211" t="s">
        <v>173</v>
      </c>
      <c r="F126" s="211" t="s">
        <v>229</v>
      </c>
      <c r="G126" s="212" t="s">
        <v>503</v>
      </c>
      <c r="H126" s="211" t="s">
        <v>923</v>
      </c>
      <c r="I126" s="211" t="s">
        <v>68</v>
      </c>
      <c r="J126" s="211"/>
    </row>
    <row r="127" spans="1:10" hidden="1" x14ac:dyDescent="0.3">
      <c r="A127" s="14" t="s">
        <v>924</v>
      </c>
      <c r="B127" s="162" t="s">
        <v>285</v>
      </c>
      <c r="C127" s="210" t="s">
        <v>285</v>
      </c>
      <c r="D127" s="211" t="s">
        <v>150</v>
      </c>
      <c r="E127" s="211" t="s">
        <v>173</v>
      </c>
      <c r="F127" s="211" t="s">
        <v>229</v>
      </c>
      <c r="G127" s="212" t="s">
        <v>925</v>
      </c>
      <c r="H127" s="211" t="s">
        <v>926</v>
      </c>
      <c r="I127" s="211" t="s">
        <v>68</v>
      </c>
      <c r="J127" s="211"/>
    </row>
    <row r="128" spans="1:10" hidden="1" x14ac:dyDescent="0.3">
      <c r="A128" s="14" t="s">
        <v>927</v>
      </c>
      <c r="B128" s="162" t="s">
        <v>151</v>
      </c>
      <c r="C128" s="210" t="s">
        <v>151</v>
      </c>
      <c r="D128" s="211" t="s">
        <v>231</v>
      </c>
      <c r="E128" s="211" t="s">
        <v>173</v>
      </c>
      <c r="F128" s="211" t="s">
        <v>229</v>
      </c>
      <c r="G128" s="212" t="s">
        <v>504</v>
      </c>
      <c r="H128" s="211" t="s">
        <v>505</v>
      </c>
      <c r="I128" s="211" t="s">
        <v>68</v>
      </c>
      <c r="J128" s="211"/>
    </row>
    <row r="129" spans="1:10" hidden="1" x14ac:dyDescent="0.3">
      <c r="A129" s="14" t="s">
        <v>928</v>
      </c>
      <c r="B129" s="162" t="s">
        <v>232</v>
      </c>
      <c r="C129" s="210" t="s">
        <v>232</v>
      </c>
      <c r="D129" s="211" t="s">
        <v>233</v>
      </c>
      <c r="E129" s="211" t="s">
        <v>173</v>
      </c>
      <c r="F129" s="211" t="s">
        <v>229</v>
      </c>
      <c r="G129" s="212" t="s">
        <v>929</v>
      </c>
      <c r="H129" s="211" t="s">
        <v>930</v>
      </c>
      <c r="I129" s="211" t="s">
        <v>68</v>
      </c>
      <c r="J129" s="211"/>
    </row>
    <row r="130" spans="1:10" hidden="1" x14ac:dyDescent="0.3">
      <c r="A130" s="14" t="s">
        <v>931</v>
      </c>
      <c r="B130" s="162" t="s">
        <v>234</v>
      </c>
      <c r="C130" s="210" t="s">
        <v>234</v>
      </c>
      <c r="D130" s="211" t="s">
        <v>235</v>
      </c>
      <c r="E130" s="211" t="s">
        <v>173</v>
      </c>
      <c r="F130" s="211" t="s">
        <v>229</v>
      </c>
      <c r="G130" s="212" t="s">
        <v>507</v>
      </c>
      <c r="H130" s="211" t="s">
        <v>932</v>
      </c>
      <c r="I130" s="211" t="s">
        <v>68</v>
      </c>
      <c r="J130" s="211"/>
    </row>
    <row r="131" spans="1:10" hidden="1" x14ac:dyDescent="0.3">
      <c r="A131" s="14" t="s">
        <v>933</v>
      </c>
      <c r="B131" s="162" t="s">
        <v>236</v>
      </c>
      <c r="C131" s="210" t="s">
        <v>236</v>
      </c>
      <c r="D131" s="211" t="s">
        <v>237</v>
      </c>
      <c r="E131" s="211" t="s">
        <v>173</v>
      </c>
      <c r="F131" s="211" t="s">
        <v>229</v>
      </c>
      <c r="G131" s="212" t="s">
        <v>508</v>
      </c>
      <c r="H131" s="211" t="s">
        <v>934</v>
      </c>
      <c r="I131" s="211" t="s">
        <v>68</v>
      </c>
      <c r="J131" s="211"/>
    </row>
    <row r="132" spans="1:10" hidden="1" x14ac:dyDescent="0.3">
      <c r="A132" s="14" t="s">
        <v>935</v>
      </c>
      <c r="B132" s="162" t="s">
        <v>238</v>
      </c>
      <c r="C132" s="210" t="s">
        <v>238</v>
      </c>
      <c r="D132" s="211" t="s">
        <v>48</v>
      </c>
      <c r="E132" s="211" t="s">
        <v>173</v>
      </c>
      <c r="F132" s="211" t="s">
        <v>229</v>
      </c>
      <c r="G132" s="212" t="s">
        <v>936</v>
      </c>
      <c r="H132" s="211" t="s">
        <v>509</v>
      </c>
      <c r="I132" s="211" t="s">
        <v>68</v>
      </c>
      <c r="J132" s="211"/>
    </row>
    <row r="133" spans="1:10" hidden="1" x14ac:dyDescent="0.3">
      <c r="A133" s="14" t="s">
        <v>937</v>
      </c>
      <c r="B133" s="162" t="s">
        <v>49</v>
      </c>
      <c r="C133" s="210" t="s">
        <v>49</v>
      </c>
      <c r="D133" s="211" t="s">
        <v>50</v>
      </c>
      <c r="E133" s="211" t="s">
        <v>173</v>
      </c>
      <c r="F133" s="211" t="s">
        <v>229</v>
      </c>
      <c r="G133" s="212" t="s">
        <v>938</v>
      </c>
      <c r="H133" s="211" t="s">
        <v>939</v>
      </c>
      <c r="I133" s="211" t="s">
        <v>68</v>
      </c>
      <c r="J133" s="211"/>
    </row>
    <row r="134" spans="1:10" hidden="1" x14ac:dyDescent="0.3">
      <c r="A134" s="14" t="s">
        <v>940</v>
      </c>
      <c r="B134" s="162" t="s">
        <v>51</v>
      </c>
      <c r="C134" s="210" t="s">
        <v>51</v>
      </c>
      <c r="D134" s="211" t="s">
        <v>79</v>
      </c>
      <c r="E134" s="211" t="s">
        <v>173</v>
      </c>
      <c r="F134" s="211" t="s">
        <v>229</v>
      </c>
      <c r="G134" s="212" t="s">
        <v>510</v>
      </c>
      <c r="H134" s="211" t="s">
        <v>511</v>
      </c>
      <c r="I134" s="211" t="s">
        <v>68</v>
      </c>
      <c r="J134" s="211"/>
    </row>
    <row r="135" spans="1:10" x14ac:dyDescent="0.3">
      <c r="B135" s="162" t="s">
        <v>167</v>
      </c>
      <c r="C135" s="162"/>
    </row>
    <row r="136" spans="1:10" hidden="1" x14ac:dyDescent="0.3"/>
    <row r="137" spans="1:10" hidden="1" x14ac:dyDescent="0.3">
      <c r="C137" s="14" t="s">
        <v>269</v>
      </c>
    </row>
    <row r="138" spans="1:10" hidden="1" x14ac:dyDescent="0.3">
      <c r="C138" s="14" t="s">
        <v>181</v>
      </c>
      <c r="D138" s="14" t="s">
        <v>266</v>
      </c>
    </row>
    <row r="139" spans="1:10" hidden="1" x14ac:dyDescent="0.3">
      <c r="C139" s="14" t="s">
        <v>265</v>
      </c>
      <c r="D139" s="14" t="s">
        <v>267</v>
      </c>
    </row>
    <row r="140" spans="1:10" hidden="1" x14ac:dyDescent="0.3">
      <c r="C140" s="14" t="s">
        <v>218</v>
      </c>
      <c r="D140" s="14" t="s">
        <v>268</v>
      </c>
    </row>
    <row r="141" spans="1:10" hidden="1" x14ac:dyDescent="0.3">
      <c r="C141" s="15" t="s">
        <v>316</v>
      </c>
      <c r="D141" s="14" t="s">
        <v>357</v>
      </c>
    </row>
    <row r="142" spans="1:10" hidden="1" x14ac:dyDescent="0.3">
      <c r="C142" s="14" t="s">
        <v>271</v>
      </c>
      <c r="D142" s="13" t="s">
        <v>275</v>
      </c>
    </row>
    <row r="143" spans="1:10" hidden="1" x14ac:dyDescent="0.3">
      <c r="C143" s="14" t="s">
        <v>229</v>
      </c>
      <c r="D143" s="13" t="s">
        <v>274</v>
      </c>
    </row>
    <row r="144" spans="1:10" hidden="1" x14ac:dyDescent="0.3"/>
    <row r="145" spans="1:11" hidden="1" x14ac:dyDescent="0.3">
      <c r="C145" s="14" t="s">
        <v>346</v>
      </c>
    </row>
    <row r="146" spans="1:11" hidden="1" x14ac:dyDescent="0.3">
      <c r="C146" s="14" t="s">
        <v>356</v>
      </c>
    </row>
    <row r="147" spans="1:11" hidden="1" x14ac:dyDescent="0.3"/>
    <row r="148" spans="1:11" hidden="1" x14ac:dyDescent="0.3"/>
    <row r="149" spans="1:11" hidden="1" x14ac:dyDescent="0.3">
      <c r="A149" s="14" t="s">
        <v>240</v>
      </c>
      <c r="B149" s="14">
        <v>40</v>
      </c>
      <c r="C149" s="162"/>
      <c r="G149" s="34"/>
      <c r="K149" s="14" t="b">
        <v>0</v>
      </c>
    </row>
    <row r="150" spans="1:11" hidden="1" x14ac:dyDescent="0.3"/>
  </sheetData>
  <sheetProtection algorithmName="SHA-512" hashValue="UPBIjn2v70eCTg09fbvV0hwO1h5wTOEYj5pC9xxuoUtXt56kdK8zgXTGcbXladfT1QKvjsOToQaWJ9qXXgIXVA==" saltValue="mQXj9SEbUv6vsuWH2sEABQ==" spinCount="100000" sheet="1" objects="1" scenarios="1"/>
  <customSheetViews>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xr:uid="{AB0560CE-861B-4F98-A84E-49B70C922EEC}"/>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9">
    <tabColor rgb="FFFFFF00"/>
  </sheetPr>
  <dimension ref="A1:Q46"/>
  <sheetViews>
    <sheetView topLeftCell="L1" workbookViewId="0">
      <selection activeCell="T30" sqref="T30"/>
    </sheetView>
  </sheetViews>
  <sheetFormatPr defaultColWidth="9.109375" defaultRowHeight="15.6" x14ac:dyDescent="0.3"/>
  <cols>
    <col min="1" max="1" width="6.6640625" style="4" bestFit="1" customWidth="1"/>
    <col min="2" max="2" width="7.6640625" style="4" bestFit="1" customWidth="1"/>
    <col min="3" max="3" width="4.6640625" style="4" customWidth="1"/>
    <col min="4" max="4" width="7.6640625" style="4" bestFit="1" customWidth="1"/>
    <col min="5" max="5" width="6.88671875" style="4" bestFit="1" customWidth="1"/>
    <col min="6" max="7" width="9.109375" style="4"/>
    <col min="8" max="8" width="36.5546875" style="4" bestFit="1" customWidth="1"/>
    <col min="9" max="9" width="9.109375" style="4"/>
    <col min="10" max="10" width="30.109375" style="4" bestFit="1" customWidth="1"/>
    <col min="11" max="11" width="24.44140625" style="4" customWidth="1"/>
    <col min="12" max="16384" width="9.109375" style="4"/>
  </cols>
  <sheetData>
    <row r="1" spans="1:17" x14ac:dyDescent="0.3">
      <c r="A1" s="9" t="s">
        <v>83</v>
      </c>
      <c r="B1" s="275" t="s">
        <v>125</v>
      </c>
      <c r="C1" s="276"/>
      <c r="D1" s="275" t="s">
        <v>126</v>
      </c>
      <c r="E1" s="276"/>
      <c r="H1" s="14" t="s">
        <v>552</v>
      </c>
      <c r="J1" s="14" t="s">
        <v>301</v>
      </c>
      <c r="K1" s="14" t="s">
        <v>365</v>
      </c>
      <c r="M1" s="14" t="s">
        <v>583</v>
      </c>
      <c r="Q1" s="45"/>
    </row>
    <row r="2" spans="1:17" x14ac:dyDescent="0.3">
      <c r="A2" s="3">
        <v>201</v>
      </c>
      <c r="D2" s="14" t="s">
        <v>302</v>
      </c>
      <c r="H2" s="4" t="s">
        <v>21</v>
      </c>
      <c r="J2" s="16" t="s">
        <v>298</v>
      </c>
      <c r="K2" s="16" t="s">
        <v>280</v>
      </c>
      <c r="L2" s="16"/>
      <c r="M2" t="s">
        <v>584</v>
      </c>
      <c r="N2" s="16"/>
      <c r="Q2" s="45"/>
    </row>
    <row r="3" spans="1:17" x14ac:dyDescent="0.3">
      <c r="A3" s="3">
        <v>215</v>
      </c>
      <c r="B3" s="4" t="b">
        <f>NOT(ISBLANK(#REF!))</f>
        <v>1</v>
      </c>
      <c r="C3" s="4">
        <f>IF(B3,$A3,"")</f>
        <v>215</v>
      </c>
      <c r="E3" s="4" t="str">
        <f>IF(D3,$A3,"")</f>
        <v/>
      </c>
      <c r="H3" s="14" t="s">
        <v>247</v>
      </c>
      <c r="J3" s="16" t="s">
        <v>299</v>
      </c>
      <c r="K3" s="16" t="s">
        <v>56</v>
      </c>
      <c r="L3" s="16"/>
      <c r="M3" s="45" t="s">
        <v>585</v>
      </c>
      <c r="N3" s="16"/>
      <c r="Q3" s="45"/>
    </row>
    <row r="4" spans="1:17" x14ac:dyDescent="0.3">
      <c r="A4" s="3">
        <v>305</v>
      </c>
      <c r="C4" s="4" t="str">
        <f t="shared" ref="C4:C10" si="0">IF(B4,$A4,"")</f>
        <v/>
      </c>
      <c r="D4" s="4" t="e">
        <f>(SUM(#REF!))&lt;&gt;0</f>
        <v>#REF!</v>
      </c>
      <c r="E4" s="4" t="e">
        <f t="shared" ref="E4:E10" si="1">IF(D4,$A4,"")</f>
        <v>#REF!</v>
      </c>
      <c r="H4" s="4" t="s">
        <v>13</v>
      </c>
      <c r="J4" s="16" t="s">
        <v>300</v>
      </c>
      <c r="K4" s="16" t="s">
        <v>363</v>
      </c>
      <c r="L4" s="16"/>
      <c r="M4" s="45" t="s">
        <v>586</v>
      </c>
      <c r="N4" s="16"/>
    </row>
    <row r="5" spans="1:17" x14ac:dyDescent="0.3">
      <c r="A5" s="3">
        <v>310</v>
      </c>
      <c r="D5" s="4" t="e">
        <f>(SUM(#REF!))&lt;&gt;0</f>
        <v>#REF!</v>
      </c>
      <c r="E5" s="4" t="e">
        <f t="shared" si="1"/>
        <v>#REF!</v>
      </c>
      <c r="H5" s="14" t="s">
        <v>527</v>
      </c>
      <c r="J5" s="16" t="s">
        <v>305</v>
      </c>
      <c r="K5" s="16" t="s">
        <v>364</v>
      </c>
      <c r="L5" s="16"/>
      <c r="M5" t="s">
        <v>587</v>
      </c>
      <c r="N5" s="16"/>
      <c r="Q5" s="45"/>
    </row>
    <row r="6" spans="1:17" x14ac:dyDescent="0.3">
      <c r="A6" s="3">
        <v>330</v>
      </c>
      <c r="B6" s="4" t="b">
        <f>NOT(ISBLANK(#REF!))</f>
        <v>1</v>
      </c>
      <c r="C6" s="4">
        <f t="shared" si="0"/>
        <v>330</v>
      </c>
      <c r="E6" s="4" t="str">
        <f t="shared" si="1"/>
        <v/>
      </c>
      <c r="H6" s="4" t="s">
        <v>248</v>
      </c>
      <c r="J6" s="16" t="s">
        <v>306</v>
      </c>
      <c r="K6" s="42" t="s">
        <v>367</v>
      </c>
      <c r="L6" s="16"/>
      <c r="M6" t="s">
        <v>588</v>
      </c>
      <c r="N6" s="16"/>
      <c r="Q6" s="45"/>
    </row>
    <row r="7" spans="1:17" x14ac:dyDescent="0.3">
      <c r="A7" s="3">
        <v>335</v>
      </c>
      <c r="B7" s="4" t="b">
        <f>NOT(ISBLANK(#REF!))</f>
        <v>1</v>
      </c>
      <c r="C7" s="4">
        <f t="shared" si="0"/>
        <v>335</v>
      </c>
      <c r="E7" s="4" t="str">
        <f t="shared" si="1"/>
        <v/>
      </c>
      <c r="H7" s="4" t="s">
        <v>249</v>
      </c>
      <c r="J7" s="16" t="s">
        <v>362</v>
      </c>
      <c r="K7" s="42" t="s">
        <v>366</v>
      </c>
      <c r="L7" s="2"/>
      <c r="M7" s="45" t="s">
        <v>589</v>
      </c>
      <c r="N7" s="2"/>
    </row>
    <row r="8" spans="1:17" x14ac:dyDescent="0.3">
      <c r="A8" s="3">
        <v>340</v>
      </c>
      <c r="B8" s="4" t="b">
        <f>NOT(ISBLANK(#REF!))</f>
        <v>1</v>
      </c>
      <c r="C8" s="4">
        <f t="shared" si="0"/>
        <v>340</v>
      </c>
      <c r="E8" s="4" t="str">
        <f t="shared" si="1"/>
        <v/>
      </c>
      <c r="H8" s="4" t="s">
        <v>250</v>
      </c>
      <c r="J8" s="16" t="s">
        <v>332</v>
      </c>
      <c r="K8" s="42" t="s">
        <v>366</v>
      </c>
      <c r="M8" s="45" t="s">
        <v>590</v>
      </c>
      <c r="Q8" s="45"/>
    </row>
    <row r="9" spans="1:17" x14ac:dyDescent="0.3">
      <c r="A9" s="3">
        <v>360</v>
      </c>
      <c r="B9" s="4" t="b">
        <f>NOT(ISBLANK(#REF!))</f>
        <v>1</v>
      </c>
      <c r="C9" s="4">
        <f t="shared" si="0"/>
        <v>360</v>
      </c>
      <c r="E9" s="4" t="str">
        <f t="shared" si="1"/>
        <v/>
      </c>
      <c r="H9" s="4" t="s">
        <v>251</v>
      </c>
      <c r="J9" s="16" t="s">
        <v>307</v>
      </c>
      <c r="M9" t="s">
        <v>580</v>
      </c>
      <c r="Q9" s="45"/>
    </row>
    <row r="10" spans="1:17" x14ac:dyDescent="0.3">
      <c r="A10" s="3">
        <v>750</v>
      </c>
      <c r="B10" s="4" t="b">
        <f>NOT(ISBLANK(#REF!))</f>
        <v>1</v>
      </c>
      <c r="C10" s="4">
        <f t="shared" si="0"/>
        <v>750</v>
      </c>
      <c r="E10" s="4" t="str">
        <f t="shared" si="1"/>
        <v/>
      </c>
      <c r="H10" s="4" t="s">
        <v>157</v>
      </c>
    </row>
    <row r="11" spans="1:17" x14ac:dyDescent="0.3">
      <c r="A11" s="3"/>
      <c r="H11" s="14" t="s">
        <v>528</v>
      </c>
      <c r="Q11" s="45"/>
    </row>
    <row r="12" spans="1:17" x14ac:dyDescent="0.3">
      <c r="A12" s="3"/>
      <c r="H12" s="14" t="s">
        <v>529</v>
      </c>
      <c r="Q12" s="45"/>
    </row>
    <row r="13" spans="1:17" x14ac:dyDescent="0.3">
      <c r="A13" s="3"/>
      <c r="H13" s="4" t="s">
        <v>158</v>
      </c>
    </row>
    <row r="14" spans="1:17" x14ac:dyDescent="0.3">
      <c r="H14" s="14" t="s">
        <v>530</v>
      </c>
      <c r="Q14" s="45"/>
    </row>
    <row r="15" spans="1:17" x14ac:dyDescent="0.3">
      <c r="H15" s="14"/>
      <c r="Q15" s="45"/>
    </row>
    <row r="16" spans="1:17" x14ac:dyDescent="0.3">
      <c r="H16" s="23" t="s">
        <v>333</v>
      </c>
    </row>
    <row r="17" spans="8:8" x14ac:dyDescent="0.3">
      <c r="H17" s="14" t="s">
        <v>552</v>
      </c>
    </row>
    <row r="18" spans="8:8" x14ac:dyDescent="0.3">
      <c r="H18" s="4" t="s">
        <v>21</v>
      </c>
    </row>
    <row r="19" spans="8:8" x14ac:dyDescent="0.3">
      <c r="H19" s="4" t="s">
        <v>247</v>
      </c>
    </row>
    <row r="20" spans="8:8" x14ac:dyDescent="0.3">
      <c r="H20" s="14" t="s">
        <v>536</v>
      </c>
    </row>
    <row r="21" spans="8:8" x14ac:dyDescent="0.3">
      <c r="H21" s="4" t="s">
        <v>13</v>
      </c>
    </row>
    <row r="22" spans="8:8" x14ac:dyDescent="0.3">
      <c r="H22" s="4" t="s">
        <v>248</v>
      </c>
    </row>
    <row r="23" spans="8:8" x14ac:dyDescent="0.3">
      <c r="H23" s="4" t="s">
        <v>249</v>
      </c>
    </row>
    <row r="24" spans="8:8" x14ac:dyDescent="0.3">
      <c r="H24" s="4" t="s">
        <v>250</v>
      </c>
    </row>
    <row r="25" spans="8:8" x14ac:dyDescent="0.3">
      <c r="H25" s="4" t="s">
        <v>251</v>
      </c>
    </row>
    <row r="26" spans="8:8" x14ac:dyDescent="0.3">
      <c r="H26" s="4" t="s">
        <v>157</v>
      </c>
    </row>
    <row r="27" spans="8:8" x14ac:dyDescent="0.3">
      <c r="H27" s="14" t="s">
        <v>528</v>
      </c>
    </row>
    <row r="28" spans="8:8" x14ac:dyDescent="0.3">
      <c r="H28" s="14" t="s">
        <v>529</v>
      </c>
    </row>
    <row r="29" spans="8:8" x14ac:dyDescent="0.3">
      <c r="H29" s="4" t="s">
        <v>158</v>
      </c>
    </row>
    <row r="30" spans="8:8" x14ac:dyDescent="0.3">
      <c r="H30" s="14" t="s">
        <v>537</v>
      </c>
    </row>
    <row r="31" spans="8:8" x14ac:dyDescent="0.3">
      <c r="H31" s="14" t="s">
        <v>549</v>
      </c>
    </row>
    <row r="33" spans="8:8" x14ac:dyDescent="0.3">
      <c r="H33" s="23" t="s">
        <v>334</v>
      </c>
    </row>
    <row r="34" spans="8:8" x14ac:dyDescent="0.3">
      <c r="H34" s="14" t="s">
        <v>552</v>
      </c>
    </row>
    <row r="35" spans="8:8" x14ac:dyDescent="0.3">
      <c r="H35" s="4" t="s">
        <v>21</v>
      </c>
    </row>
    <row r="36" spans="8:8" x14ac:dyDescent="0.3">
      <c r="H36" s="4" t="s">
        <v>247</v>
      </c>
    </row>
    <row r="37" spans="8:8" x14ac:dyDescent="0.3">
      <c r="H37" s="4" t="s">
        <v>13</v>
      </c>
    </row>
    <row r="38" spans="8:8" x14ac:dyDescent="0.3">
      <c r="H38" s="4" t="s">
        <v>248</v>
      </c>
    </row>
    <row r="39" spans="8:8" x14ac:dyDescent="0.3">
      <c r="H39" s="4" t="s">
        <v>249</v>
      </c>
    </row>
    <row r="40" spans="8:8" x14ac:dyDescent="0.3">
      <c r="H40" s="4" t="s">
        <v>250</v>
      </c>
    </row>
    <row r="41" spans="8:8" x14ac:dyDescent="0.3">
      <c r="H41" s="4" t="s">
        <v>251</v>
      </c>
    </row>
    <row r="42" spans="8:8" x14ac:dyDescent="0.3">
      <c r="H42" s="4" t="s">
        <v>157</v>
      </c>
    </row>
    <row r="43" spans="8:8" x14ac:dyDescent="0.3">
      <c r="H43" s="14" t="s">
        <v>528</v>
      </c>
    </row>
    <row r="44" spans="8:8" x14ac:dyDescent="0.3">
      <c r="H44" s="14" t="s">
        <v>529</v>
      </c>
    </row>
    <row r="45" spans="8:8" x14ac:dyDescent="0.3">
      <c r="H45" s="4" t="s">
        <v>158</v>
      </c>
    </row>
    <row r="46" spans="8:8" x14ac:dyDescent="0.3">
      <c r="H46" s="14" t="s">
        <v>335</v>
      </c>
    </row>
  </sheetData>
  <customSheetViews>
    <customSheetView guid="{9FCFC836-1CA5-48BF-958D-24D2EA94B219}">
      <selection activeCell="J18" sqref="J18"/>
      <pageMargins left="0.75" right="0.75" top="1" bottom="1" header="0.5" footer="0.5"/>
      <pageSetup orientation="portrait" r:id="rId1"/>
      <headerFooter alignWithMargins="0"/>
    </customSheetView>
    <customSheetView guid="{B08879A4-635B-4C39-9937-AC7883D562FC}">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Accounts-Purpose &amp; Use</vt:lpstr>
      <vt:lpstr>Index</vt:lpstr>
      <vt:lpstr>Agencies</vt:lpstr>
      <vt:lpstr>Data</vt:lpstr>
      <vt:lpstr>550</vt:lpstr>
      <vt:lpstr>555</vt:lpstr>
      <vt:lpstr>560</vt:lpstr>
      <vt:lpstr>Transfers Contact List</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'Transfers Contact List'!Print_Titles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Ennis, Claire D</cp:lastModifiedBy>
  <cp:lastPrinted>2018-01-26T19:35:13Z</cp:lastPrinted>
  <dcterms:created xsi:type="dcterms:W3CDTF">2000-03-13T18:28:09Z</dcterms:created>
  <dcterms:modified xsi:type="dcterms:W3CDTF">2020-02-27T21:22:15Z</dcterms:modified>
</cp:coreProperties>
</file>